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1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0" r:id="rId15"/>
  </pivotCaches>
</workbook>
</file>

<file path=xl/calcChain.xml><?xml version="1.0" encoding="utf-8"?>
<calcChain xmlns="http://schemas.openxmlformats.org/spreadsheetml/2006/main">
  <c r="Y8" i="13" l="1"/>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2" i="13"/>
  <c r="Y203" i="13"/>
  <c r="Y204" i="13"/>
  <c r="Y205" i="13"/>
  <c r="Y206"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Y474" i="13"/>
  <c r="Y475" i="13"/>
  <c r="Y476" i="13"/>
  <c r="Y477" i="13"/>
  <c r="Y478" i="13"/>
  <c r="Y479" i="13"/>
  <c r="Y480" i="13"/>
  <c r="Y481" i="13"/>
  <c r="Y482" i="13"/>
  <c r="Y483" i="13"/>
  <c r="Y484" i="13"/>
  <c r="Y485" i="13"/>
  <c r="Y486" i="13"/>
  <c r="Y487" i="13"/>
  <c r="Y488" i="13"/>
  <c r="Y489" i="13"/>
  <c r="Y490" i="13"/>
  <c r="Y491" i="13"/>
  <c r="Y492" i="13"/>
  <c r="Y493" i="13"/>
  <c r="Y494" i="13"/>
  <c r="Y495" i="13"/>
  <c r="Y496" i="13"/>
  <c r="Y497" i="13"/>
  <c r="Y498" i="13"/>
  <c r="Y499" i="13"/>
  <c r="Y500" i="13"/>
  <c r="Y501" i="13"/>
  <c r="Y502" i="13"/>
  <c r="Y503" i="13"/>
  <c r="Y504" i="13"/>
  <c r="Y505" i="13"/>
  <c r="Y506" i="13"/>
  <c r="Y507" i="13"/>
  <c r="Y508" i="13"/>
  <c r="Y509" i="13"/>
  <c r="Y510" i="13"/>
  <c r="Y511" i="13"/>
  <c r="Y512" i="13"/>
  <c r="Y513" i="13"/>
  <c r="Y514" i="13"/>
  <c r="Y515" i="13"/>
  <c r="Y516" i="13"/>
  <c r="Y517" i="13"/>
  <c r="Y518" i="13"/>
  <c r="Y519" i="13"/>
  <c r="Y520" i="13"/>
  <c r="Y521" i="13"/>
  <c r="Y522" i="13"/>
  <c r="Y523" i="13"/>
  <c r="Y524" i="13"/>
  <c r="Y525" i="13"/>
  <c r="Y526" i="13"/>
  <c r="Y527" i="13"/>
  <c r="Y528" i="13"/>
  <c r="Y529" i="13"/>
  <c r="Y530" i="13"/>
  <c r="Y531" i="13"/>
  <c r="Y532" i="13"/>
  <c r="Y533" i="13"/>
  <c r="Y534" i="13"/>
  <c r="Y535" i="13"/>
  <c r="Y536" i="13"/>
  <c r="Y537" i="13"/>
  <c r="Y538" i="13"/>
  <c r="Y539" i="13"/>
  <c r="Y540" i="13"/>
  <c r="Y541" i="13"/>
  <c r="Y542" i="13"/>
  <c r="Y543" i="13"/>
  <c r="Y544" i="13"/>
  <c r="Y545" i="13"/>
  <c r="Y546" i="13"/>
  <c r="Y547" i="13"/>
  <c r="Y548" i="13"/>
  <c r="Y549" i="13"/>
  <c r="Y550" i="13"/>
  <c r="Y551" i="13"/>
  <c r="Y552" i="13"/>
  <c r="Y553" i="13"/>
  <c r="Y554" i="13"/>
  <c r="Y555" i="13"/>
  <c r="Y556" i="13"/>
  <c r="Y557" i="13"/>
  <c r="Y558" i="13"/>
  <c r="Y559" i="13"/>
  <c r="Y560" i="13"/>
  <c r="Y561" i="13"/>
  <c r="Y562" i="13"/>
  <c r="Y563" i="13"/>
  <c r="Y564" i="13"/>
  <c r="Y565" i="13"/>
  <c r="Y566" i="13"/>
  <c r="Y567" i="13"/>
  <c r="Y568" i="13"/>
  <c r="Y569" i="13"/>
  <c r="Y570" i="13"/>
  <c r="Y571" i="13"/>
  <c r="Y572" i="13"/>
  <c r="Y573" i="13"/>
  <c r="Y574" i="13"/>
  <c r="Y575" i="13"/>
  <c r="Y576" i="13"/>
  <c r="Y577" i="13"/>
  <c r="Y578" i="13"/>
  <c r="Y579" i="13"/>
  <c r="Y580" i="13"/>
  <c r="Y581" i="13"/>
  <c r="Y582" i="13"/>
  <c r="Y583" i="13"/>
  <c r="Y584" i="13"/>
  <c r="Y585" i="13"/>
  <c r="Y586" i="13"/>
  <c r="Y587" i="13"/>
  <c r="Y588" i="13"/>
  <c r="Y589" i="13"/>
  <c r="Y590" i="13"/>
  <c r="Y591" i="13"/>
  <c r="Y592" i="13"/>
  <c r="Y593" i="13"/>
  <c r="Y594" i="13"/>
  <c r="Y595" i="13"/>
  <c r="Y596" i="13"/>
  <c r="Y597" i="13"/>
  <c r="Y598" i="13"/>
  <c r="Y599" i="13"/>
  <c r="Y600" i="13"/>
  <c r="Y601" i="13"/>
  <c r="Y602" i="13"/>
  <c r="Y603" i="13"/>
  <c r="Y604" i="13"/>
  <c r="Y605" i="13"/>
  <c r="Y606" i="13"/>
  <c r="Y607" i="13"/>
  <c r="Y608" i="13"/>
  <c r="Y609" i="13"/>
  <c r="Y610" i="13"/>
  <c r="Y611" i="13"/>
  <c r="Y612" i="13"/>
  <c r="Y613" i="13"/>
  <c r="Y614" i="13"/>
  <c r="Y615" i="13"/>
  <c r="Y616" i="13"/>
  <c r="Y617" i="13"/>
  <c r="Y618" i="13"/>
  <c r="Y619" i="13"/>
  <c r="Y620" i="13"/>
  <c r="Y621" i="13"/>
  <c r="Y622" i="13"/>
  <c r="Y623" i="13"/>
  <c r="Y624" i="13"/>
  <c r="Y625" i="13"/>
  <c r="Y626" i="13"/>
  <c r="Y627" i="13"/>
  <c r="Y628" i="13"/>
  <c r="Y629" i="13"/>
  <c r="Y630" i="13"/>
  <c r="Y631" i="13"/>
  <c r="Y632" i="13"/>
  <c r="Y633" i="13"/>
  <c r="Y634" i="13"/>
  <c r="Y635" i="13"/>
  <c r="Y636" i="13"/>
  <c r="Y637" i="13"/>
  <c r="Y638" i="13"/>
  <c r="Y639" i="13"/>
  <c r="Y640" i="13"/>
  <c r="Y641" i="13"/>
  <c r="Y642" i="13"/>
  <c r="Y643" i="13"/>
  <c r="Y644" i="13"/>
  <c r="Y645" i="13"/>
  <c r="Y646" i="13"/>
  <c r="Y647" i="13"/>
  <c r="Y648" i="13"/>
  <c r="Y649" i="13"/>
  <c r="Y650" i="13"/>
  <c r="Y651" i="13"/>
  <c r="Y652" i="13"/>
  <c r="Y653" i="13"/>
  <c r="Y654" i="13"/>
  <c r="Y655" i="13"/>
  <c r="Y656" i="13"/>
  <c r="Y657" i="13"/>
  <c r="Y658" i="13"/>
  <c r="Y659" i="13"/>
  <c r="Y660" i="13"/>
  <c r="Y661" i="13"/>
  <c r="Y662" i="13"/>
  <c r="Y663" i="13"/>
  <c r="Y664" i="13"/>
  <c r="Y665" i="13"/>
  <c r="Y666" i="13"/>
  <c r="Y667" i="13"/>
  <c r="Y668" i="13"/>
  <c r="Y669" i="13"/>
  <c r="Y670" i="13"/>
  <c r="Y671" i="13"/>
  <c r="Y672" i="13"/>
  <c r="Y673" i="13"/>
  <c r="Y674" i="13"/>
  <c r="Y675" i="13"/>
  <c r="Y676" i="13"/>
  <c r="Y677" i="13"/>
  <c r="Y679" i="13"/>
  <c r="Y680" i="13"/>
  <c r="Y681" i="13"/>
  <c r="Y683" i="13"/>
  <c r="Y684" i="13"/>
  <c r="Y685" i="13"/>
  <c r="Y686" i="13"/>
  <c r="Y687" i="13"/>
  <c r="Y688" i="13"/>
  <c r="Y689" i="13"/>
  <c r="Y690" i="13"/>
  <c r="Y691" i="13"/>
  <c r="Y692" i="13"/>
  <c r="Y693" i="13"/>
  <c r="Y694" i="13"/>
  <c r="Y695" i="13"/>
  <c r="Y696" i="13"/>
  <c r="Y697" i="13"/>
  <c r="Y698" i="13"/>
  <c r="Y699" i="13"/>
  <c r="Y700" i="13"/>
  <c r="Y701" i="13"/>
  <c r="Y702" i="13"/>
  <c r="Y703" i="13"/>
  <c r="Y704" i="13"/>
  <c r="Y705" i="13"/>
  <c r="Y706" i="13"/>
  <c r="Y707" i="13"/>
  <c r="Y708" i="13"/>
  <c r="Y709" i="13"/>
  <c r="Y710" i="13"/>
  <c r="Y711" i="13"/>
  <c r="Y712" i="13"/>
  <c r="Y713" i="13"/>
  <c r="Y714" i="13"/>
  <c r="Y715" i="13"/>
  <c r="Y716" i="13"/>
  <c r="Y717" i="13"/>
  <c r="Y718" i="13"/>
  <c r="Y719" i="13"/>
  <c r="Y720" i="13"/>
  <c r="Y721" i="13"/>
  <c r="Y722" i="13"/>
  <c r="Y723" i="13"/>
  <c r="Y724" i="13"/>
  <c r="Y725" i="13"/>
  <c r="Y726" i="13"/>
  <c r="Y727" i="13"/>
  <c r="Y728" i="13"/>
  <c r="Y729" i="13"/>
  <c r="Y730" i="13"/>
  <c r="Y731" i="13"/>
  <c r="Y732" i="13"/>
  <c r="Y733" i="13"/>
  <c r="Y734" i="13"/>
  <c r="Y735" i="13"/>
  <c r="Y736" i="13"/>
  <c r="Y737" i="13"/>
  <c r="Y738" i="13"/>
  <c r="Y739" i="13"/>
  <c r="Y740" i="13"/>
  <c r="Y741" i="13"/>
  <c r="Y742" i="13"/>
  <c r="Y743" i="13"/>
  <c r="Y744" i="13"/>
  <c r="Y745" i="13"/>
  <c r="Y746" i="13"/>
  <c r="Y747" i="13"/>
  <c r="Y748" i="13"/>
  <c r="Y749" i="13"/>
  <c r="Y750" i="13"/>
  <c r="Y752" i="13"/>
  <c r="Y753" i="13"/>
  <c r="Y754" i="13"/>
  <c r="Y755" i="13"/>
  <c r="Y756" i="13"/>
  <c r="Y757" i="13"/>
  <c r="Y758" i="13"/>
  <c r="Y759" i="13"/>
  <c r="Y760" i="13"/>
  <c r="Y761" i="13"/>
  <c r="Y762" i="13"/>
  <c r="Y763" i="13"/>
  <c r="Y764" i="13"/>
  <c r="Y765" i="13"/>
  <c r="Y766" i="13"/>
  <c r="Y767" i="13"/>
  <c r="Y768" i="13"/>
  <c r="Y769" i="13"/>
  <c r="Y770" i="13"/>
  <c r="Y771" i="13"/>
  <c r="Y772" i="13"/>
  <c r="Y773" i="13"/>
  <c r="Y774" i="13"/>
  <c r="Y775" i="13"/>
  <c r="Y776" i="13"/>
  <c r="Y777" i="13"/>
  <c r="Y778" i="13"/>
  <c r="Y779" i="13"/>
  <c r="Y780" i="13"/>
  <c r="Y781" i="13"/>
  <c r="Y782" i="13"/>
  <c r="Y783" i="13"/>
  <c r="Y784" i="13"/>
  <c r="Y785" i="13"/>
  <c r="Y786" i="13"/>
  <c r="Y787" i="13"/>
  <c r="Y788" i="13"/>
  <c r="Y789" i="13"/>
  <c r="Y790" i="13"/>
  <c r="Y791" i="13"/>
  <c r="Y792" i="13"/>
  <c r="Y793" i="13"/>
  <c r="Y794" i="13"/>
  <c r="Y795" i="13"/>
  <c r="Y796" i="13"/>
  <c r="Y797" i="13"/>
  <c r="Y798" i="13"/>
  <c r="Y799" i="13"/>
  <c r="Y800" i="13"/>
  <c r="Y801" i="13"/>
  <c r="Y802" i="13"/>
  <c r="Y803" i="13"/>
  <c r="Y804" i="13"/>
  <c r="Y805" i="13"/>
  <c r="Y806" i="13"/>
  <c r="Y807" i="13"/>
  <c r="Y808" i="13"/>
  <c r="Y809" i="13"/>
  <c r="Y810" i="13"/>
  <c r="Y811" i="13"/>
  <c r="Y812" i="13"/>
  <c r="Y813" i="13"/>
  <c r="Y814" i="13"/>
  <c r="Y815" i="13"/>
  <c r="Y816" i="13"/>
  <c r="Y817" i="13"/>
  <c r="Y818" i="13"/>
  <c r="Y819" i="13"/>
  <c r="Y820" i="13"/>
  <c r="Y821" i="13"/>
  <c r="Y822" i="13"/>
  <c r="Y823" i="13"/>
  <c r="Y824" i="13"/>
  <c r="Y825" i="13"/>
  <c r="Y826" i="13"/>
  <c r="Y827" i="13"/>
  <c r="Y828" i="13"/>
  <c r="Y829" i="13"/>
  <c r="Y830" i="13"/>
  <c r="Y831" i="13"/>
  <c r="Y832" i="13"/>
  <c r="Y833" i="13"/>
  <c r="Y834" i="13"/>
  <c r="Y835" i="13"/>
  <c r="Y836" i="13"/>
  <c r="Y837" i="13"/>
  <c r="Y838" i="13"/>
  <c r="Y839" i="13"/>
  <c r="Y840" i="13"/>
  <c r="Y841" i="13"/>
  <c r="Y842" i="13"/>
  <c r="Y843" i="13"/>
  <c r="Y844" i="13"/>
  <c r="Y845" i="13"/>
  <c r="Y846" i="13"/>
  <c r="Y847" i="13"/>
  <c r="Y848" i="13"/>
  <c r="Y849" i="13"/>
  <c r="Y850" i="13"/>
  <c r="Y851" i="13"/>
  <c r="Y852" i="13"/>
  <c r="Y853" i="13"/>
  <c r="Y854" i="13"/>
  <c r="Y855" i="13"/>
  <c r="Y856" i="13"/>
  <c r="Y857" i="13"/>
  <c r="Y858" i="13"/>
  <c r="Y859" i="13"/>
  <c r="Y860" i="13"/>
  <c r="Y861" i="13"/>
  <c r="Y862" i="13"/>
  <c r="Y863" i="13"/>
  <c r="Y864" i="13"/>
  <c r="Y865" i="13"/>
  <c r="Y866" i="13"/>
  <c r="Y867" i="13"/>
  <c r="Y868" i="13"/>
  <c r="Y869" i="13"/>
  <c r="Y870" i="13"/>
  <c r="Y871" i="13"/>
  <c r="Y872" i="13"/>
  <c r="Y873" i="13"/>
  <c r="Y874" i="13"/>
  <c r="Y875" i="13"/>
  <c r="Y876" i="13"/>
  <c r="Y877" i="13"/>
  <c r="Y878" i="13"/>
  <c r="Y879" i="13"/>
  <c r="Y880" i="13"/>
  <c r="Y881" i="13"/>
  <c r="Y882" i="13"/>
  <c r="Y883" i="13"/>
  <c r="Y884" i="13"/>
  <c r="Y885" i="13"/>
  <c r="Y886" i="13"/>
  <c r="Y887" i="13"/>
  <c r="Y888" i="13"/>
  <c r="Y889" i="13"/>
  <c r="Y890" i="13"/>
  <c r="Y891" i="13"/>
  <c r="Y892" i="13"/>
  <c r="Y893" i="13"/>
  <c r="Y894" i="13"/>
  <c r="Y895" i="13"/>
  <c r="Y896" i="13"/>
  <c r="Y897" i="13"/>
  <c r="Y898" i="13"/>
  <c r="Y899" i="13"/>
  <c r="Y900" i="13"/>
  <c r="Y901" i="13"/>
  <c r="Y902" i="13"/>
  <c r="Y903" i="13"/>
  <c r="Y904" i="13"/>
  <c r="Y905" i="13"/>
  <c r="Y906" i="13"/>
  <c r="Y907" i="13"/>
  <c r="Y908" i="13"/>
  <c r="Y909" i="13"/>
  <c r="Y910" i="13"/>
  <c r="Y911" i="13"/>
  <c r="Y912" i="13"/>
  <c r="Y913" i="13"/>
  <c r="Y914" i="13"/>
  <c r="Y915" i="13"/>
  <c r="Y916" i="13"/>
  <c r="Y917" i="13"/>
  <c r="Y918" i="13"/>
  <c r="Y919" i="13"/>
  <c r="Y920" i="13"/>
  <c r="Y921" i="13"/>
  <c r="Y922" i="13"/>
  <c r="Y923" i="13"/>
  <c r="Y924" i="13"/>
  <c r="Y925" i="13"/>
  <c r="Y926" i="13"/>
  <c r="Y927" i="13"/>
  <c r="Y928" i="13"/>
  <c r="Y929" i="13"/>
  <c r="Y930" i="13"/>
  <c r="Y931" i="13"/>
  <c r="Y932" i="13"/>
  <c r="Y933" i="13"/>
  <c r="Y934" i="13"/>
  <c r="Y935" i="13"/>
  <c r="Y936" i="13"/>
  <c r="Y937" i="13"/>
  <c r="Y938" i="13"/>
  <c r="Y939" i="13"/>
  <c r="Y940" i="13"/>
  <c r="Y941" i="13"/>
  <c r="Y942" i="13"/>
  <c r="Y943" i="13"/>
  <c r="Y944" i="13"/>
  <c r="Y945" i="13"/>
  <c r="Y946" i="13"/>
  <c r="Y947" i="13"/>
  <c r="Y948" i="13"/>
  <c r="Y949" i="13"/>
  <c r="Y950" i="13"/>
  <c r="Y951" i="13"/>
  <c r="Y952" i="13"/>
  <c r="Y953" i="13"/>
  <c r="Y954" i="13"/>
  <c r="Y955" i="13"/>
  <c r="Y956" i="13"/>
  <c r="Y957" i="13"/>
  <c r="Y958" i="13"/>
  <c r="Y959" i="13"/>
  <c r="Y960" i="13"/>
  <c r="Y961" i="13"/>
  <c r="Y962" i="13"/>
  <c r="Y963" i="13"/>
  <c r="Y964" i="13"/>
  <c r="Y965" i="13"/>
  <c r="Y966" i="13"/>
  <c r="Y967" i="13"/>
  <c r="Y968" i="13"/>
  <c r="Y969" i="13"/>
  <c r="Y970" i="13"/>
  <c r="Y971" i="13"/>
  <c r="Y972" i="13"/>
  <c r="Y973" i="13"/>
  <c r="Y974" i="13"/>
  <c r="Y975" i="13"/>
  <c r="Y976" i="13"/>
  <c r="Y977" i="13"/>
  <c r="Y978" i="13"/>
  <c r="Y979" i="13"/>
  <c r="Y980" i="13"/>
  <c r="Y981" i="13"/>
  <c r="Y982" i="13"/>
  <c r="Y983" i="13"/>
  <c r="Y984" i="13"/>
  <c r="Y985" i="13"/>
  <c r="Y986" i="13"/>
  <c r="Y987" i="13"/>
  <c r="Y988" i="13"/>
  <c r="Y989" i="13"/>
  <c r="Y990" i="13"/>
  <c r="Y991" i="13"/>
  <c r="Y992" i="13"/>
  <c r="Y993" i="13"/>
  <c r="Y994" i="13"/>
  <c r="Y995" i="13"/>
  <c r="Y996" i="13"/>
  <c r="Y997" i="13"/>
  <c r="Y998" i="13"/>
  <c r="Y999" i="13"/>
  <c r="Y1000" i="13"/>
  <c r="Y1001" i="13"/>
  <c r="Y1002" i="13"/>
  <c r="Y1003" i="13"/>
  <c r="Y1004" i="13"/>
  <c r="Y1005" i="13"/>
  <c r="Y1006" i="13"/>
  <c r="Y1007" i="13"/>
  <c r="Y1008" i="13"/>
  <c r="Y1009" i="13"/>
  <c r="Y1010" i="13"/>
  <c r="Y1011" i="13"/>
  <c r="Y1012" i="13"/>
  <c r="Y1013" i="13"/>
  <c r="Y1014" i="13"/>
  <c r="Y1015" i="13"/>
  <c r="Y1016" i="13"/>
  <c r="Y1017" i="13"/>
  <c r="Y1018" i="13"/>
  <c r="Y1019" i="13"/>
  <c r="Y1020" i="13"/>
  <c r="Y1021" i="13"/>
  <c r="Y1022" i="13"/>
  <c r="Y1023" i="13"/>
  <c r="Y1024" i="13"/>
  <c r="Y1025" i="13"/>
  <c r="Y1026" i="13"/>
  <c r="Y1027" i="13"/>
  <c r="Y1028" i="13"/>
  <c r="Y1029" i="13"/>
  <c r="Y1030" i="13"/>
  <c r="Y1031" i="13"/>
  <c r="Y1032" i="13"/>
  <c r="Y1033" i="13"/>
  <c r="Y1034" i="13"/>
  <c r="Y1035" i="13"/>
  <c r="Y1036" i="13"/>
  <c r="Y1037" i="13"/>
  <c r="Y1038" i="13"/>
  <c r="Y1039" i="13"/>
  <c r="Y1040" i="13"/>
  <c r="Y1041" i="13"/>
  <c r="Y1042" i="13"/>
  <c r="Y1043" i="13"/>
  <c r="Y1044" i="13"/>
  <c r="Y1045" i="13"/>
  <c r="Y1046" i="13"/>
  <c r="Y1047" i="13"/>
  <c r="Y1048" i="13"/>
  <c r="Y1049" i="13"/>
  <c r="Y1050" i="13"/>
  <c r="Y1051" i="13"/>
  <c r="Y1052" i="13"/>
  <c r="Y1053" i="13"/>
  <c r="Y1054" i="13"/>
  <c r="Y1055" i="13"/>
  <c r="Y1056" i="13"/>
  <c r="Y1057" i="13"/>
  <c r="Y1058" i="13"/>
  <c r="Y1059" i="13"/>
  <c r="Y1060" i="13"/>
  <c r="Y1061" i="13"/>
  <c r="Y1062" i="13"/>
  <c r="Y1063" i="13"/>
  <c r="Y1064" i="13"/>
  <c r="Y1065" i="13"/>
  <c r="Y1066" i="13"/>
  <c r="Y1067" i="13"/>
  <c r="Y1068" i="13"/>
  <c r="Y1069" i="13"/>
  <c r="Y1070" i="13"/>
  <c r="Y1071" i="13"/>
  <c r="Y1072" i="13"/>
  <c r="Y1073" i="13"/>
  <c r="Y1074" i="13"/>
  <c r="Y1075" i="13"/>
  <c r="Y1076" i="13"/>
  <c r="Y1077" i="13"/>
  <c r="Y1078" i="13"/>
  <c r="Y1079" i="13"/>
  <c r="Y1080" i="13"/>
  <c r="Y1081" i="13"/>
  <c r="Y1082" i="13"/>
  <c r="Y1083" i="13"/>
  <c r="Y1084" i="13"/>
  <c r="Y1085" i="13"/>
  <c r="Y1086" i="13"/>
  <c r="Y1087" i="13"/>
  <c r="Y1088" i="13"/>
  <c r="Y1089" i="13"/>
  <c r="Y1090" i="13"/>
  <c r="Y1091" i="13"/>
  <c r="Y1092" i="13"/>
  <c r="Y1093" i="13"/>
  <c r="Y1094" i="13"/>
  <c r="Y1095" i="13"/>
  <c r="Y1096" i="13"/>
  <c r="Y1097" i="13"/>
  <c r="Y1098" i="13"/>
  <c r="Y1099" i="13"/>
  <c r="Y1100" i="13"/>
  <c r="Y1101" i="13"/>
  <c r="Y1102" i="13"/>
  <c r="Y1103" i="13"/>
  <c r="Y1104" i="13"/>
  <c r="Y1105" i="13"/>
  <c r="Y1106" i="13"/>
  <c r="Y1107" i="13"/>
  <c r="Y1108" i="13"/>
  <c r="Y1109" i="13"/>
  <c r="Y1110" i="13"/>
  <c r="Y1111" i="13"/>
  <c r="Y1112" i="13"/>
  <c r="Y1113" i="13"/>
  <c r="Y1114" i="13"/>
  <c r="Y1115" i="13"/>
  <c r="Y1116" i="13"/>
  <c r="Y1117" i="13"/>
  <c r="Y1118" i="13"/>
  <c r="Y1119" i="13"/>
  <c r="Y1120" i="13"/>
  <c r="Y1121" i="13"/>
  <c r="Y1122" i="13"/>
  <c r="Y1123" i="13"/>
  <c r="Y1124" i="13"/>
  <c r="Y1125" i="13"/>
  <c r="Y1126" i="13"/>
  <c r="Y1127" i="13"/>
  <c r="Y1128" i="13"/>
  <c r="Y1129" i="13"/>
  <c r="Y1130" i="13"/>
  <c r="Y1131" i="13"/>
  <c r="Y1132" i="13"/>
  <c r="Y1133" i="13"/>
  <c r="Y1134" i="13"/>
  <c r="Y1135" i="13"/>
  <c r="Y1136" i="13"/>
  <c r="Y1137" i="13"/>
  <c r="Y1138" i="13"/>
  <c r="Y1139" i="13"/>
  <c r="Y1140" i="13"/>
  <c r="Y1141" i="13"/>
  <c r="Y1142" i="13"/>
  <c r="Y1143" i="13"/>
  <c r="Y1144" i="13"/>
  <c r="Y1145" i="13"/>
  <c r="Y1146" i="13"/>
  <c r="Y1147" i="13"/>
  <c r="Y1148" i="13"/>
  <c r="Y1149" i="13"/>
  <c r="Y1150" i="13"/>
  <c r="Y1151" i="13"/>
  <c r="Y1152" i="13"/>
  <c r="Y1153" i="13"/>
  <c r="Y1154" i="13"/>
  <c r="Y1155" i="13"/>
  <c r="Y1156" i="13"/>
  <c r="Y1157" i="13"/>
  <c r="Y1158" i="13"/>
  <c r="Y1159" i="13"/>
  <c r="Y1160" i="13"/>
  <c r="Y1161" i="13"/>
  <c r="Y1162" i="13"/>
  <c r="Y1163" i="13"/>
  <c r="Y1164" i="13"/>
  <c r="Y1165" i="13"/>
  <c r="Y1166" i="13"/>
  <c r="Y1167" i="13"/>
  <c r="Y1168" i="13"/>
  <c r="Y1169" i="13"/>
  <c r="Y1170" i="13"/>
  <c r="Y1171" i="13"/>
  <c r="Y1172" i="13"/>
  <c r="Y1173" i="13"/>
  <c r="Y1174" i="13"/>
  <c r="Y1175" i="13"/>
  <c r="Y1176" i="13"/>
  <c r="Y1177" i="13"/>
  <c r="Y1178" i="13"/>
  <c r="Y1179" i="13"/>
  <c r="Y1180" i="13"/>
  <c r="Y1181" i="13"/>
  <c r="Y1182" i="13"/>
  <c r="Y1183" i="13"/>
  <c r="Y1184" i="13"/>
  <c r="Y1185" i="13"/>
  <c r="Y1186" i="13"/>
  <c r="Y1187" i="13"/>
  <c r="Y1188" i="13"/>
  <c r="Y1189" i="13"/>
  <c r="Y1190" i="13"/>
  <c r="Y1191" i="13"/>
  <c r="Y1192" i="13"/>
  <c r="Y1193" i="13"/>
  <c r="Y1194" i="13"/>
  <c r="Y1195" i="13"/>
  <c r="Y1196" i="13"/>
  <c r="Y1197" i="13"/>
  <c r="Y1198" i="13"/>
  <c r="Y1199" i="13"/>
  <c r="Y1200" i="13"/>
  <c r="Y1201" i="13"/>
  <c r="Y1202" i="13"/>
  <c r="Y1203" i="13"/>
  <c r="Y1204" i="13"/>
  <c r="Y1205" i="13"/>
  <c r="Y1206" i="13"/>
  <c r="Y1207" i="13"/>
  <c r="Y1208" i="13"/>
  <c r="Y1209" i="13"/>
  <c r="Y1210" i="13"/>
  <c r="Y1211" i="13"/>
  <c r="Y1212" i="13"/>
  <c r="Y1213" i="13"/>
  <c r="Y1214" i="13"/>
  <c r="Y1215" i="13"/>
  <c r="Y1216" i="13"/>
  <c r="Y1217" i="13"/>
  <c r="Y1218" i="13"/>
  <c r="Y1219" i="13"/>
  <c r="Y1220" i="13"/>
  <c r="Y1221" i="13"/>
  <c r="Y1222" i="13"/>
  <c r="Y1223" i="13"/>
  <c r="Y1224" i="13"/>
  <c r="Y1225" i="13"/>
  <c r="Y1226" i="13"/>
  <c r="Y1227" i="13"/>
  <c r="Y1228" i="13"/>
  <c r="Y1229" i="13"/>
  <c r="Y1230" i="13"/>
  <c r="Y1231" i="13"/>
  <c r="Y1232" i="13"/>
  <c r="Y1233" i="13"/>
  <c r="Y1234" i="13"/>
  <c r="Y1235" i="13"/>
  <c r="Y1236" i="13"/>
  <c r="Y1237" i="13"/>
  <c r="Y1238" i="13"/>
  <c r="Y1239" i="13"/>
  <c r="Y1240" i="13"/>
  <c r="Y1241" i="13"/>
  <c r="Y1242" i="13"/>
  <c r="Y1243" i="13"/>
  <c r="Y1244" i="13"/>
  <c r="Y1245" i="13"/>
  <c r="Y1246" i="13"/>
  <c r="Y1247" i="13"/>
  <c r="Y1248" i="13"/>
  <c r="Y1249" i="13"/>
  <c r="Y1250" i="13"/>
  <c r="Y1251" i="13"/>
  <c r="Y1252" i="13"/>
  <c r="Y1253" i="13"/>
  <c r="Y1254" i="13"/>
  <c r="Y1255" i="13"/>
  <c r="Y1256" i="13"/>
  <c r="Y1257" i="13"/>
  <c r="Y1258" i="13"/>
  <c r="Y1259" i="13"/>
  <c r="Y1260" i="13"/>
  <c r="Y1261" i="13"/>
  <c r="Y1262" i="13"/>
  <c r="Y1263" i="13"/>
  <c r="Y1264" i="13"/>
  <c r="Y1265" i="13"/>
  <c r="Y1266" i="13"/>
  <c r="Y1267" i="13"/>
  <c r="Y1268" i="13"/>
  <c r="Y1269" i="13"/>
  <c r="Y1270" i="13"/>
  <c r="Y1271" i="13"/>
  <c r="Y1272" i="13"/>
  <c r="Y1273" i="13"/>
  <c r="Y1274" i="13"/>
  <c r="Y1275" i="13"/>
  <c r="Y1276" i="13"/>
  <c r="Y1277" i="13"/>
  <c r="Y1278" i="13"/>
  <c r="Y1279" i="13"/>
  <c r="Y1280" i="13"/>
  <c r="Y1281" i="13"/>
  <c r="Y1282" i="13"/>
  <c r="Y1283" i="13"/>
  <c r="Y1284" i="13"/>
  <c r="Y1285" i="13"/>
  <c r="Y1286" i="13"/>
  <c r="Y1287" i="13"/>
  <c r="Y1288" i="13"/>
  <c r="Y1289" i="13"/>
  <c r="Y1290" i="13"/>
  <c r="Y1291" i="13"/>
  <c r="Y1292" i="13"/>
  <c r="Y1293" i="13"/>
  <c r="Y1294" i="13"/>
  <c r="Y1295" i="13"/>
  <c r="Y1296" i="13"/>
  <c r="Y1297" i="13"/>
  <c r="Y1298" i="13"/>
  <c r="Y1299" i="13"/>
  <c r="Y1300" i="13"/>
  <c r="Y1301" i="13"/>
  <c r="Y1302" i="13"/>
  <c r="Y1303" i="13"/>
  <c r="Y1304" i="13"/>
  <c r="Y1305" i="13"/>
  <c r="Y1306" i="13"/>
  <c r="Y1307" i="13"/>
  <c r="Y1308" i="13"/>
  <c r="Y1309" i="13"/>
  <c r="Y1310" i="13"/>
  <c r="Y1311" i="13"/>
  <c r="Y1312" i="13"/>
  <c r="Y1313" i="13"/>
  <c r="Y1314" i="13"/>
  <c r="Y1315" i="13"/>
  <c r="Y1316" i="13"/>
  <c r="Y1317" i="13"/>
  <c r="Y1318" i="13"/>
  <c r="Y1319" i="13"/>
  <c r="Y1320" i="13"/>
  <c r="Y1321" i="13"/>
  <c r="Y1322" i="13"/>
  <c r="Y1323" i="13"/>
  <c r="Y1324" i="13"/>
  <c r="Y1325" i="13"/>
  <c r="Y1326" i="13"/>
  <c r="Y1327" i="13"/>
  <c r="Y1328" i="13"/>
  <c r="Y1329" i="13"/>
  <c r="Y1330" i="13"/>
  <c r="Y1331" i="13"/>
  <c r="Y1332" i="13"/>
  <c r="Y1333" i="13"/>
  <c r="Y1334" i="13"/>
  <c r="Y1335" i="13"/>
  <c r="Y1336" i="13"/>
  <c r="Y1337" i="13"/>
  <c r="Y1338" i="13"/>
  <c r="Y1339" i="13"/>
  <c r="Y1340" i="13"/>
  <c r="Y1341" i="13"/>
  <c r="Y1342" i="13"/>
  <c r="Y1343" i="13"/>
  <c r="Y1344" i="13"/>
  <c r="Y1345" i="13"/>
  <c r="Y1346" i="13"/>
  <c r="Y1347" i="13"/>
  <c r="Y1348" i="13"/>
  <c r="Y1349" i="13"/>
  <c r="Y1350" i="13"/>
  <c r="Y1351" i="13"/>
  <c r="Y1352" i="13"/>
  <c r="Y1353" i="13"/>
  <c r="Y1354" i="13"/>
  <c r="Y1355" i="13"/>
  <c r="Y1356" i="13"/>
  <c r="Y1357" i="13"/>
  <c r="Y1358" i="13"/>
  <c r="Y1359" i="13"/>
  <c r="Y1360" i="13"/>
  <c r="Y1361" i="13"/>
  <c r="Y1362" i="13"/>
  <c r="Y1363" i="13"/>
  <c r="Y1364" i="13"/>
  <c r="Y1365" i="13"/>
  <c r="Y1366" i="13"/>
  <c r="Y1367" i="13"/>
  <c r="Y1368" i="13"/>
  <c r="Y1369" i="13"/>
  <c r="Y1370" i="13"/>
  <c r="Y1371" i="13"/>
  <c r="Y1372" i="13"/>
  <c r="Y1373" i="13"/>
  <c r="Y1374" i="13"/>
  <c r="Y1375" i="13"/>
  <c r="Y1376" i="13"/>
  <c r="Y1377" i="13"/>
  <c r="Y1378" i="13"/>
  <c r="Y1379" i="13"/>
  <c r="Y1380" i="13"/>
  <c r="Y1381" i="13"/>
  <c r="Y1382" i="13"/>
  <c r="Y1383" i="13"/>
  <c r="Y1384" i="13"/>
  <c r="Y1385" i="13"/>
  <c r="Y1386" i="13"/>
  <c r="Y1387" i="13"/>
  <c r="Y1388" i="13"/>
  <c r="Y1389" i="13"/>
  <c r="Y1390" i="13"/>
  <c r="Y1391" i="13"/>
  <c r="Y1392" i="13"/>
  <c r="Y1393" i="13"/>
  <c r="Y1394" i="13"/>
  <c r="Y1395" i="13"/>
  <c r="Y1396" i="13"/>
  <c r="Y1397" i="13"/>
  <c r="Y1398" i="13"/>
  <c r="Y1399" i="13"/>
  <c r="Y1400" i="13"/>
  <c r="Y1401" i="13"/>
  <c r="Y1402" i="13"/>
  <c r="Y1403" i="13"/>
  <c r="Y1404" i="13"/>
  <c r="Y1405" i="13"/>
  <c r="Y1406" i="13"/>
  <c r="Y1407" i="13"/>
  <c r="Y1408" i="13"/>
  <c r="Y1409" i="13"/>
  <c r="Y1410" i="13"/>
  <c r="Y1411" i="13"/>
  <c r="Y1412" i="13"/>
  <c r="Y1413" i="13"/>
  <c r="Y1414" i="13"/>
  <c r="Y1415" i="13"/>
  <c r="Y1416" i="13"/>
  <c r="Y1417" i="13"/>
  <c r="Y1418" i="13"/>
  <c r="Y1419" i="13"/>
  <c r="Y1420" i="13"/>
  <c r="Y1421" i="13"/>
  <c r="Y1422" i="13"/>
  <c r="Y1423" i="13"/>
  <c r="Y1424" i="13"/>
  <c r="Y1425" i="13"/>
  <c r="Y1426" i="13"/>
  <c r="Y1427" i="13"/>
  <c r="Y1428" i="13"/>
  <c r="Y1429" i="13"/>
  <c r="Y1430" i="13"/>
  <c r="Y1431" i="13"/>
  <c r="Y1432" i="13"/>
  <c r="Y1433" i="13"/>
  <c r="Y1434" i="13"/>
  <c r="Y1435" i="13"/>
  <c r="Y1436" i="13"/>
  <c r="Y1437" i="13"/>
  <c r="Y1438" i="13"/>
  <c r="Y1439" i="13"/>
  <c r="Y1440" i="13"/>
  <c r="Y1441" i="13"/>
  <c r="Y1442" i="13"/>
  <c r="Y1443" i="13"/>
  <c r="Y1444" i="13"/>
  <c r="Y1445" i="13"/>
  <c r="Y1446" i="13"/>
  <c r="Y1447" i="13"/>
  <c r="Y1448" i="13"/>
  <c r="Y1449" i="13"/>
  <c r="Y1450" i="13"/>
  <c r="Y1451" i="13"/>
  <c r="Y1452" i="13"/>
  <c r="Y1453" i="13"/>
  <c r="Y1454" i="13"/>
  <c r="Y1455" i="13"/>
  <c r="Y1456" i="13"/>
  <c r="Y1457" i="13"/>
  <c r="Y1458" i="13"/>
  <c r="Y1459" i="13"/>
  <c r="Y1460" i="13"/>
  <c r="Y1461" i="13"/>
  <c r="Y1462" i="13"/>
  <c r="Y1463" i="13"/>
  <c r="Y1464" i="13"/>
  <c r="Y1465" i="13"/>
  <c r="Y1466" i="13"/>
  <c r="Y1467" i="13"/>
  <c r="Y1468" i="13"/>
  <c r="Y1469" i="13"/>
  <c r="Y1470" i="13"/>
  <c r="Y1471" i="13"/>
  <c r="Y1472" i="13"/>
  <c r="Y1473" i="13"/>
  <c r="Y1474" i="13"/>
  <c r="Y1475" i="13"/>
  <c r="Y1476" i="13"/>
  <c r="Y1477" i="13"/>
  <c r="Y1478" i="13"/>
  <c r="Y1479" i="13"/>
  <c r="Y1480" i="13"/>
  <c r="Y1481" i="13"/>
  <c r="Y1482" i="13"/>
  <c r="Y1483" i="13"/>
  <c r="Y1484" i="13"/>
  <c r="Y1485" i="13"/>
  <c r="Y1486" i="13"/>
  <c r="Y1487" i="13"/>
  <c r="Y1488" i="13"/>
  <c r="Y1489" i="13"/>
  <c r="Y1490" i="13"/>
  <c r="Y1491" i="13"/>
  <c r="Y1492" i="13"/>
  <c r="Y1493" i="13"/>
  <c r="Y1494" i="13"/>
  <c r="Y1495" i="13"/>
  <c r="Y1496" i="13"/>
  <c r="Y1497" i="13"/>
  <c r="Y1498" i="13"/>
  <c r="Y1499" i="13"/>
  <c r="Y1500" i="13"/>
  <c r="Y1501" i="13"/>
  <c r="Y1502" i="13"/>
  <c r="Y1503" i="13"/>
  <c r="Y1504" i="13"/>
  <c r="Y1505" i="13"/>
  <c r="Y1506" i="13"/>
  <c r="Y1507" i="13"/>
  <c r="Y1508" i="13"/>
  <c r="Y1509" i="13"/>
  <c r="Y1510" i="13"/>
  <c r="Y1511" i="13"/>
  <c r="Y1512" i="13"/>
  <c r="Y1513" i="13"/>
  <c r="Y1514" i="13"/>
  <c r="Y1515" i="13"/>
  <c r="Y1516" i="13"/>
  <c r="Y1517" i="13"/>
  <c r="Y1518" i="13"/>
  <c r="Y1519" i="13"/>
  <c r="Y1520" i="13"/>
  <c r="Y1521" i="13"/>
  <c r="Y1522" i="13"/>
  <c r="Y1523" i="13"/>
  <c r="Y1524" i="13"/>
  <c r="Y1525" i="13"/>
  <c r="Y1526" i="13"/>
  <c r="Y1527" i="13"/>
  <c r="Y1528" i="13"/>
  <c r="Y1529" i="13"/>
  <c r="Y1530" i="13"/>
  <c r="Y1531" i="13"/>
  <c r="Y1532" i="13"/>
  <c r="Y1533" i="13"/>
  <c r="Y1534" i="13"/>
  <c r="Y1535" i="13"/>
  <c r="Y1536" i="13"/>
  <c r="Y1537" i="13"/>
  <c r="Y1538" i="13"/>
  <c r="Y1539" i="13"/>
  <c r="Y1540" i="13"/>
  <c r="Y1541" i="13"/>
  <c r="Y1542" i="13"/>
  <c r="Y1543" i="13"/>
  <c r="Y1544" i="13"/>
  <c r="Y1545" i="13"/>
  <c r="Y1546" i="13"/>
  <c r="Y1547" i="13"/>
  <c r="Y1548" i="13"/>
  <c r="Y1549" i="13"/>
  <c r="Y1550" i="13"/>
  <c r="Y1551" i="13"/>
  <c r="Y1552" i="13"/>
  <c r="Y1553" i="13"/>
  <c r="Y1554" i="13"/>
  <c r="Y1555" i="13"/>
  <c r="Y1556" i="13"/>
  <c r="Y1557" i="13"/>
  <c r="Y1558" i="13"/>
  <c r="Y1559" i="13"/>
  <c r="Y1560" i="13"/>
  <c r="Y1561" i="13"/>
  <c r="Y1562" i="13"/>
  <c r="Y1563" i="13"/>
  <c r="Y1564" i="13"/>
  <c r="Y1565" i="13"/>
  <c r="Y1566" i="13"/>
  <c r="Y1567" i="13"/>
  <c r="Y1568" i="13"/>
  <c r="Y1569" i="13"/>
  <c r="Y1570" i="13"/>
  <c r="Y1571" i="13"/>
  <c r="Y1572" i="13"/>
  <c r="Y1573" i="13"/>
  <c r="Y1574" i="13"/>
  <c r="Y1575" i="13"/>
  <c r="Y1576" i="13"/>
  <c r="Y1577" i="13"/>
  <c r="Y1578" i="13"/>
  <c r="Y1579" i="13"/>
  <c r="Y1580" i="13"/>
  <c r="Y1581" i="13"/>
  <c r="Y1582" i="13"/>
  <c r="Y1583" i="13"/>
  <c r="Y1584" i="13"/>
  <c r="Y1585" i="13"/>
  <c r="Y1586" i="13"/>
  <c r="Y1587" i="13"/>
  <c r="Y1589" i="13"/>
  <c r="Y1590" i="13"/>
  <c r="Y1591" i="13"/>
  <c r="Y1592" i="13"/>
  <c r="Y1593" i="13"/>
  <c r="Y1594" i="13"/>
  <c r="Y1595" i="13"/>
  <c r="Y1596" i="13"/>
  <c r="Y1597" i="13"/>
  <c r="Y1598" i="13"/>
  <c r="Y1599" i="13"/>
  <c r="Y1600" i="13"/>
  <c r="Y1601" i="13"/>
  <c r="Y1602" i="13"/>
  <c r="Y1603" i="13"/>
  <c r="Y1604" i="13"/>
  <c r="Y1605" i="13"/>
  <c r="Y1606" i="13"/>
  <c r="Y1607" i="13"/>
  <c r="Y1608" i="13"/>
  <c r="Y1609" i="13"/>
  <c r="Y1610" i="13"/>
  <c r="Y1611" i="13"/>
  <c r="Y1612" i="13"/>
  <c r="Y1613" i="13"/>
  <c r="Y1614" i="13"/>
  <c r="Y1615" i="13"/>
  <c r="Y1616" i="13"/>
  <c r="Y1617" i="13"/>
  <c r="Y1618" i="13"/>
  <c r="Y1619" i="13"/>
  <c r="Y1620" i="13"/>
  <c r="Y1621" i="13"/>
  <c r="Y1622" i="13"/>
  <c r="Y1623" i="13"/>
  <c r="Y1624" i="13"/>
  <c r="Y1625" i="13"/>
  <c r="Y1626" i="13"/>
  <c r="Y1627" i="13"/>
  <c r="Y1628" i="13"/>
  <c r="Y1629" i="13"/>
  <c r="Y1630" i="13"/>
  <c r="Y1631" i="13"/>
  <c r="Y1632" i="13"/>
  <c r="Y1633" i="13"/>
  <c r="Y1634" i="13"/>
  <c r="Y1635" i="13"/>
  <c r="Y1636" i="13"/>
  <c r="Y1637" i="13"/>
  <c r="Y1638" i="13"/>
  <c r="Y1639" i="13"/>
  <c r="Y1640" i="13"/>
  <c r="Y1641" i="13"/>
  <c r="Y1642" i="13"/>
  <c r="Y1643" i="13"/>
  <c r="Y1644" i="13"/>
  <c r="Y1645" i="13"/>
  <c r="Y1646" i="13"/>
  <c r="Y1647" i="13"/>
  <c r="Y1648" i="13"/>
  <c r="Y1649" i="13"/>
  <c r="Y1650" i="13"/>
  <c r="Y1651" i="13"/>
  <c r="Y1652" i="13"/>
  <c r="Y1653" i="13"/>
  <c r="Y1654" i="13"/>
  <c r="Y1655" i="13"/>
  <c r="Y1656" i="13"/>
  <c r="Y1657" i="13"/>
  <c r="Y1658" i="13"/>
  <c r="Y1659" i="13"/>
  <c r="Y1660" i="13"/>
  <c r="Y1661" i="13"/>
  <c r="Y1662" i="13"/>
  <c r="Y1663" i="13"/>
  <c r="Y1664" i="13"/>
  <c r="Y1665" i="13"/>
  <c r="Y1666" i="13"/>
  <c r="Y1667" i="13"/>
  <c r="Y1668" i="13"/>
  <c r="Y1669" i="13"/>
  <c r="Y1670" i="13"/>
  <c r="Y1671" i="13"/>
  <c r="Y1672" i="13"/>
  <c r="Y1673" i="13"/>
  <c r="Y1674" i="13"/>
  <c r="Y1675" i="13"/>
  <c r="Y1676" i="13"/>
  <c r="Y1677" i="13"/>
  <c r="Y1678" i="13"/>
  <c r="Y1679" i="13"/>
  <c r="Y1680" i="13"/>
  <c r="Y1681" i="13"/>
  <c r="Y1682" i="13"/>
  <c r="Y1683" i="13"/>
  <c r="Y1684" i="13"/>
  <c r="Y1685" i="13"/>
  <c r="Y1686" i="13"/>
  <c r="Y1687" i="13"/>
  <c r="Y1688" i="13"/>
  <c r="Y1689" i="13"/>
  <c r="Y1690" i="13"/>
  <c r="Y1691" i="13"/>
  <c r="Y1692" i="13"/>
  <c r="Y1693" i="13"/>
  <c r="Y1694" i="13"/>
  <c r="Y1695" i="13"/>
  <c r="Y1696" i="13"/>
  <c r="Y1697" i="13"/>
  <c r="Y1698" i="13"/>
  <c r="Y1699" i="13"/>
  <c r="Y1700" i="13"/>
  <c r="Y1701" i="13"/>
  <c r="Y1702" i="13"/>
  <c r="Y1703" i="13"/>
  <c r="Y1704" i="13"/>
  <c r="Y1705" i="13"/>
  <c r="Y1706" i="13"/>
  <c r="Y1707" i="13"/>
  <c r="Y1708" i="13"/>
  <c r="Y1709" i="13"/>
  <c r="Y1710" i="13"/>
  <c r="Y1711" i="13"/>
  <c r="Y1712" i="13"/>
  <c r="Y1713" i="13"/>
  <c r="Y1714" i="13"/>
  <c r="Y1715" i="13"/>
  <c r="Y1716" i="13"/>
  <c r="Y1717" i="13"/>
  <c r="Y1718" i="13"/>
  <c r="Y1719" i="13"/>
  <c r="Y1720" i="13"/>
  <c r="Y1721" i="13"/>
  <c r="Y1722" i="13"/>
  <c r="Y1723" i="13"/>
  <c r="Y1724" i="13"/>
  <c r="Y1725" i="13"/>
  <c r="Y1726" i="13"/>
  <c r="Y1727" i="13"/>
  <c r="Y1728" i="13"/>
  <c r="Y1729" i="13"/>
  <c r="Y1730" i="13"/>
  <c r="Y1731" i="13"/>
  <c r="Y1732" i="13"/>
  <c r="Y1733" i="13"/>
  <c r="Y1734" i="13"/>
  <c r="Y1735" i="13"/>
  <c r="Y1736" i="13"/>
  <c r="Y1737" i="13"/>
  <c r="Y1738" i="13"/>
  <c r="Y1739" i="13"/>
  <c r="Y1740" i="13"/>
  <c r="Y1741" i="13"/>
  <c r="Y1742" i="13"/>
  <c r="Y1743" i="13"/>
  <c r="Y1744" i="13"/>
  <c r="Y1745" i="13"/>
  <c r="Y1746" i="13"/>
  <c r="Y1747" i="13"/>
  <c r="Y1748" i="13"/>
  <c r="Y1749" i="13"/>
  <c r="Y1750" i="13"/>
  <c r="Y1751" i="13"/>
  <c r="Y1752" i="13"/>
  <c r="Y1753" i="13"/>
  <c r="Y1754" i="13"/>
  <c r="Y1755" i="13"/>
  <c r="Y1756" i="13"/>
  <c r="Y1757" i="13"/>
  <c r="Y1758" i="13"/>
  <c r="Y1759" i="13"/>
  <c r="Y1760" i="13"/>
  <c r="Y1761" i="13"/>
  <c r="Y1762" i="13"/>
  <c r="Y1763" i="13"/>
  <c r="Y1764" i="13"/>
  <c r="Y1765" i="13"/>
  <c r="Y1766" i="13"/>
  <c r="Y1767" i="13"/>
  <c r="Y1768" i="13"/>
  <c r="Y1769" i="13"/>
  <c r="Y1770" i="13"/>
  <c r="Y1771" i="13"/>
  <c r="Y1772" i="13"/>
  <c r="Y1773" i="13"/>
  <c r="Y1774" i="13"/>
  <c r="Y1775" i="13"/>
  <c r="Y1776" i="13"/>
  <c r="Y1777" i="13"/>
  <c r="Y1778" i="13"/>
  <c r="Y1779" i="13"/>
  <c r="Y1780" i="13"/>
  <c r="Y1781" i="13"/>
  <c r="Y1782" i="13"/>
  <c r="Y1783" i="13"/>
  <c r="Y1784" i="13"/>
  <c r="Y1785" i="13"/>
  <c r="Y1786" i="13"/>
  <c r="Y1787" i="13"/>
  <c r="Y1788" i="13"/>
  <c r="Y1789" i="13"/>
  <c r="Y1790" i="13"/>
  <c r="Y1791" i="13"/>
  <c r="Y1792" i="13"/>
  <c r="Y1793" i="13"/>
  <c r="Y1794" i="13"/>
  <c r="Y1795" i="13"/>
  <c r="Y1796" i="13"/>
  <c r="Y1797" i="13"/>
  <c r="Y1798" i="13"/>
  <c r="Y1799" i="13"/>
  <c r="Y1800" i="13"/>
  <c r="Y1801" i="13"/>
  <c r="Y1802" i="13"/>
  <c r="Y1803" i="13"/>
  <c r="Y1804" i="13"/>
  <c r="Y1805" i="13"/>
  <c r="Y1806" i="13"/>
  <c r="Y1807" i="13"/>
  <c r="Y1808" i="13"/>
  <c r="Y1809" i="13"/>
  <c r="Y1810" i="13"/>
  <c r="Y1811" i="13"/>
  <c r="Y1812" i="13"/>
  <c r="Y1813" i="13"/>
  <c r="Y1814" i="13"/>
  <c r="Y1815" i="13"/>
  <c r="Y1816" i="13"/>
  <c r="Y1817" i="13"/>
  <c r="Y1818" i="13"/>
  <c r="Y1819" i="13"/>
  <c r="Y1820" i="13"/>
  <c r="Y1821" i="13"/>
  <c r="Y1822" i="13"/>
  <c r="Y1823" i="13"/>
  <c r="Y1824" i="13"/>
  <c r="Y1825" i="13"/>
  <c r="Y1826" i="13"/>
  <c r="Y1827" i="13"/>
  <c r="Y1828" i="13"/>
  <c r="Y1829" i="13"/>
  <c r="Y1830" i="13"/>
  <c r="Y1831" i="13"/>
  <c r="Y1832" i="13"/>
  <c r="Y1833" i="13"/>
  <c r="Y1834" i="13"/>
  <c r="Y1835" i="13"/>
  <c r="Y1836" i="13"/>
  <c r="Y1837" i="13"/>
  <c r="Y1838" i="13"/>
  <c r="Y1839" i="13"/>
  <c r="Y1840" i="13"/>
  <c r="Y1841" i="13"/>
  <c r="Y1842" i="13"/>
  <c r="Y1843" i="13"/>
  <c r="Y1844" i="13"/>
  <c r="Y1845" i="13"/>
  <c r="Y1846" i="13"/>
  <c r="Y1847" i="13"/>
  <c r="Y1848" i="13"/>
  <c r="Y1849" i="13"/>
  <c r="Y1850" i="13"/>
  <c r="Y1851" i="13"/>
  <c r="Y1852" i="13"/>
  <c r="Y1853" i="13"/>
  <c r="Y1854" i="13"/>
  <c r="Y1855" i="13"/>
  <c r="Y1856" i="13"/>
  <c r="Y1857" i="13"/>
  <c r="Y1858" i="13"/>
  <c r="Y1859" i="13"/>
  <c r="Y1860" i="13"/>
  <c r="Y1861" i="13"/>
  <c r="Y1862" i="13"/>
  <c r="Y1863" i="13"/>
  <c r="Y1864" i="13"/>
  <c r="Y1865" i="13"/>
  <c r="Y1866" i="13"/>
  <c r="Y1867" i="13"/>
  <c r="Y1868" i="13"/>
  <c r="Y1869" i="13"/>
  <c r="Y1870" i="13"/>
  <c r="Y1871" i="13"/>
  <c r="Y1872" i="13"/>
  <c r="Y1873" i="13"/>
  <c r="Y1874" i="13"/>
  <c r="Y1875" i="13"/>
  <c r="Y1876" i="13"/>
  <c r="Y1877" i="13"/>
  <c r="Y1878" i="13"/>
  <c r="Y1879" i="13"/>
  <c r="Y1880" i="13"/>
  <c r="Y1881" i="13"/>
  <c r="Y1882" i="13"/>
  <c r="Y1883" i="13"/>
  <c r="Y1884" i="13"/>
  <c r="Y1885" i="13"/>
  <c r="Y1886" i="13"/>
  <c r="Y1887" i="13"/>
  <c r="Y1888" i="13"/>
  <c r="Y1889" i="13"/>
  <c r="Y1890" i="13"/>
  <c r="Y1891" i="13"/>
  <c r="Y1892" i="13"/>
  <c r="Y1893" i="13"/>
  <c r="Y1894" i="13"/>
  <c r="Y1895" i="13"/>
  <c r="Y1896" i="13"/>
  <c r="Y1897" i="13"/>
  <c r="Y1898" i="13"/>
  <c r="Y1899" i="13"/>
  <c r="Y1900" i="13"/>
  <c r="Y1901" i="13"/>
  <c r="Y1902" i="13"/>
  <c r="Y1903" i="13"/>
  <c r="Y1904" i="13"/>
  <c r="Y1905" i="13"/>
  <c r="Y1907" i="13"/>
  <c r="Y1908" i="13"/>
  <c r="Y1909" i="13"/>
  <c r="Y1910" i="13"/>
  <c r="Y1911" i="13"/>
  <c r="Y1912" i="13"/>
  <c r="Y1913" i="13"/>
  <c r="Y1914" i="13"/>
  <c r="Y1915" i="13"/>
  <c r="Y1916" i="13"/>
  <c r="Y1917" i="13"/>
  <c r="Y1918" i="13"/>
  <c r="Y1919" i="13"/>
  <c r="Y1920" i="13"/>
  <c r="Y1921" i="13"/>
  <c r="Y1922" i="13"/>
  <c r="Y1923" i="13"/>
  <c r="Y1924" i="13"/>
  <c r="Y1925" i="13"/>
  <c r="Y1926" i="13"/>
  <c r="Y1927" i="13"/>
  <c r="Y1928" i="13"/>
  <c r="Y1929" i="13"/>
  <c r="Y1930" i="13"/>
  <c r="Y1931" i="13"/>
  <c r="Y1932" i="13"/>
  <c r="Y1933" i="13"/>
  <c r="Y1934" i="13"/>
  <c r="Y1935" i="13"/>
  <c r="Y1936" i="13"/>
  <c r="Y1937" i="13"/>
  <c r="Y1938" i="13"/>
  <c r="Y1939" i="13"/>
  <c r="Y1940" i="13"/>
  <c r="Y1941" i="13"/>
  <c r="Y1942" i="13"/>
  <c r="Y1943" i="13"/>
  <c r="Y1944" i="13"/>
  <c r="Y1945" i="13"/>
  <c r="Y1946" i="13"/>
  <c r="Y1947" i="13"/>
  <c r="Y1948" i="13"/>
  <c r="Y1949" i="13"/>
  <c r="Y1950" i="13"/>
  <c r="Y1951" i="13"/>
  <c r="Y1952" i="13"/>
  <c r="Y1953" i="13"/>
  <c r="Y1954" i="13"/>
  <c r="Y1955" i="13"/>
  <c r="Y1956" i="13"/>
  <c r="Y1957" i="13"/>
  <c r="Y1958" i="13"/>
  <c r="Y1959" i="13"/>
  <c r="Y1960" i="13"/>
  <c r="Y1961" i="13"/>
  <c r="Y1962" i="13"/>
  <c r="Y1963" i="13"/>
  <c r="Y1964" i="13"/>
  <c r="Y1965" i="13"/>
  <c r="Y1966" i="13"/>
  <c r="Y1967" i="13"/>
  <c r="Y1968" i="13"/>
  <c r="Y1969" i="13"/>
  <c r="Y1970" i="13"/>
  <c r="Y1971" i="13"/>
  <c r="Y1972" i="13"/>
  <c r="Y1973" i="13"/>
  <c r="Y1974" i="13"/>
  <c r="Y1975" i="13"/>
  <c r="Y1976" i="13"/>
  <c r="Y1977" i="13"/>
  <c r="Y1978" i="13"/>
  <c r="Y1979" i="13"/>
  <c r="Y1980" i="13"/>
  <c r="Y1981" i="13"/>
  <c r="Y1982" i="13"/>
  <c r="Y1983" i="13"/>
  <c r="Y1984" i="13"/>
  <c r="Y1985" i="13"/>
  <c r="Y1986" i="13"/>
  <c r="Y1987" i="13"/>
  <c r="Y1988" i="13"/>
  <c r="Y1989" i="13"/>
  <c r="Y1990" i="13"/>
  <c r="Y1991" i="13"/>
  <c r="Y1992" i="13"/>
  <c r="Y1993" i="13"/>
  <c r="Y1994" i="13"/>
  <c r="Y1995" i="13"/>
  <c r="Y1996" i="13"/>
  <c r="Y1997" i="13"/>
  <c r="Y1998" i="13"/>
  <c r="Y1999" i="13"/>
  <c r="Y2000" i="13"/>
  <c r="Y2001" i="13"/>
  <c r="Y2002" i="13"/>
  <c r="Y2003" i="13"/>
  <c r="Y2004" i="13"/>
  <c r="Y2005" i="13"/>
  <c r="Y2006" i="13"/>
  <c r="Y2007" i="13"/>
  <c r="Y2008" i="13"/>
  <c r="Y2009" i="13"/>
  <c r="Y2010" i="13"/>
  <c r="Y2011" i="13"/>
  <c r="Y2012" i="13"/>
  <c r="Y2013" i="13"/>
  <c r="Y2014" i="13"/>
  <c r="Y2015" i="13"/>
  <c r="Y2016" i="13"/>
  <c r="Y2017" i="13"/>
  <c r="Y2018" i="13"/>
  <c r="Y2019" i="13"/>
  <c r="Y2020" i="13"/>
  <c r="Y2021" i="13"/>
  <c r="Y2022" i="13"/>
  <c r="Y2023" i="13"/>
  <c r="Y2024" i="13"/>
  <c r="Y2025" i="13"/>
  <c r="Y2026" i="13"/>
  <c r="Y2027" i="13"/>
  <c r="Y2028" i="13"/>
  <c r="Y2029" i="13"/>
  <c r="Y2030" i="13"/>
  <c r="Y2031" i="13"/>
  <c r="Y2032"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1"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5"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5"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307" i="13"/>
  <c r="I1308" i="13"/>
  <c r="I1309" i="13"/>
  <c r="I1310" i="13"/>
  <c r="I1311" i="13"/>
  <c r="I1312" i="13"/>
  <c r="I1313" i="13"/>
  <c r="I1314" i="13"/>
  <c r="I1315" i="13"/>
  <c r="I1316" i="13"/>
  <c r="I1317" i="13"/>
  <c r="I1319" i="13"/>
  <c r="I1320" i="13"/>
  <c r="I1321" i="13"/>
  <c r="I1322" i="13"/>
  <c r="I1323" i="13"/>
  <c r="I1324" i="13"/>
  <c r="I1325" i="13"/>
  <c r="I1326" i="13"/>
  <c r="I1327" i="13"/>
  <c r="I1328" i="13"/>
  <c r="I1329" i="13"/>
  <c r="I1330" i="13"/>
  <c r="I1331" i="13"/>
  <c r="I1332" i="13"/>
  <c r="I1333" i="13"/>
  <c r="I1334" i="13"/>
  <c r="I1335" i="13"/>
  <c r="I1336" i="13"/>
  <c r="I1337" i="13"/>
  <c r="I1338" i="13"/>
  <c r="I1339" i="13"/>
  <c r="I1340" i="13"/>
  <c r="I1341" i="13"/>
  <c r="I1342" i="13"/>
  <c r="I1343" i="13"/>
  <c r="I1344" i="13"/>
  <c r="I1345" i="13"/>
  <c r="I1346" i="13"/>
  <c r="I1347" i="13"/>
  <c r="I1348" i="13"/>
  <c r="I1349" i="13"/>
  <c r="I1350" i="13"/>
  <c r="I1351" i="13"/>
  <c r="I1352" i="13"/>
  <c r="I1353" i="13"/>
  <c r="I1354" i="13"/>
  <c r="I1355" i="13"/>
  <c r="I1356" i="13"/>
  <c r="I1357" i="13"/>
  <c r="I1358" i="13"/>
  <c r="I1359" i="13"/>
  <c r="I1360" i="13"/>
  <c r="I1361" i="13"/>
  <c r="I1362" i="13"/>
  <c r="I1363" i="13"/>
  <c r="I1364" i="13"/>
  <c r="I1365" i="13"/>
  <c r="I1366" i="13"/>
  <c r="I1367" i="13"/>
  <c r="I1368" i="13"/>
  <c r="I1369" i="13"/>
  <c r="I1370" i="13"/>
  <c r="I1371" i="13"/>
  <c r="I1372" i="13"/>
  <c r="I1373" i="13"/>
  <c r="I1374" i="13"/>
  <c r="I1375" i="13"/>
  <c r="I1376" i="13"/>
  <c r="I1377" i="13"/>
  <c r="I1378" i="13"/>
  <c r="I1379" i="13"/>
  <c r="I1380" i="13"/>
  <c r="I1381" i="13"/>
  <c r="I1382" i="13"/>
  <c r="I1383" i="13"/>
  <c r="I1384" i="13"/>
  <c r="I1385" i="13"/>
  <c r="I1386" i="13"/>
  <c r="I1387" i="13"/>
  <c r="I1388" i="13"/>
  <c r="I1389" i="13"/>
  <c r="I1390" i="13"/>
  <c r="I1391" i="13"/>
  <c r="I1392" i="13"/>
  <c r="I1393" i="13"/>
  <c r="I1394" i="13"/>
  <c r="I1395" i="13"/>
  <c r="I1396" i="13"/>
  <c r="I1397" i="13"/>
  <c r="I1398" i="13"/>
  <c r="I1399" i="13"/>
  <c r="I1400" i="13"/>
  <c r="I1401" i="13"/>
  <c r="I1402" i="13"/>
  <c r="I1403" i="13"/>
  <c r="I1404" i="13"/>
  <c r="I1405" i="13"/>
  <c r="I1406" i="13"/>
  <c r="I1407" i="13"/>
  <c r="I1408" i="13"/>
  <c r="I1409" i="13"/>
  <c r="I1410" i="13"/>
  <c r="I1411" i="13"/>
  <c r="I1412" i="13"/>
  <c r="I1413" i="13"/>
  <c r="I1414" i="13"/>
  <c r="I1415" i="13"/>
  <c r="I1416" i="13"/>
  <c r="I1417" i="13"/>
  <c r="I1418" i="13"/>
  <c r="I1419" i="13"/>
  <c r="I1420" i="13"/>
  <c r="I1421" i="13"/>
  <c r="I1422" i="13"/>
  <c r="I1423" i="13"/>
  <c r="I1424" i="13"/>
  <c r="I1425" i="13"/>
  <c r="I1426" i="13"/>
  <c r="I1427" i="13"/>
  <c r="I1428" i="13"/>
  <c r="I1429" i="13"/>
  <c r="I1430" i="13"/>
  <c r="I1431" i="13"/>
  <c r="I1432" i="13"/>
  <c r="I1433" i="13"/>
  <c r="I1434" i="13"/>
  <c r="I1435" i="13"/>
  <c r="I1436" i="13"/>
  <c r="I1437" i="13"/>
  <c r="I1438" i="13"/>
  <c r="I1439" i="13"/>
  <c r="I1440" i="13"/>
  <c r="I1441" i="13"/>
  <c r="I1442" i="13"/>
  <c r="I1443" i="13"/>
  <c r="I1444" i="13"/>
  <c r="I1445" i="13"/>
  <c r="I1446" i="13"/>
  <c r="I1447" i="13"/>
  <c r="I1448" i="13"/>
  <c r="I1449" i="13"/>
  <c r="I1450" i="13"/>
  <c r="I1451" i="13"/>
  <c r="I1452" i="13"/>
  <c r="I1453" i="13"/>
  <c r="I1454" i="13"/>
  <c r="I1455" i="13"/>
  <c r="I1456" i="13"/>
  <c r="I1457" i="13"/>
  <c r="I1458" i="13"/>
  <c r="I1459" i="13"/>
  <c r="I1460" i="13"/>
  <c r="I1461" i="13"/>
  <c r="I1462" i="13"/>
  <c r="I1463" i="13"/>
  <c r="I1464" i="13"/>
  <c r="I1465" i="13"/>
  <c r="I1466" i="13"/>
  <c r="I1467" i="13"/>
  <c r="I1468" i="13"/>
  <c r="I1469" i="13"/>
  <c r="I1470" i="13"/>
  <c r="I1471" i="13"/>
  <c r="I1472" i="13"/>
  <c r="I1473" i="13"/>
  <c r="I1474" i="13"/>
  <c r="I1475" i="13"/>
  <c r="I1476" i="13"/>
  <c r="I1477" i="13"/>
  <c r="I1478" i="13"/>
  <c r="I1479" i="13"/>
  <c r="I1480" i="13"/>
  <c r="I1481" i="13"/>
  <c r="I1482" i="13"/>
  <c r="I1483" i="13"/>
  <c r="I1484" i="13"/>
  <c r="I1485" i="13"/>
  <c r="I1486" i="13"/>
  <c r="I1487" i="13"/>
  <c r="I1488" i="13"/>
  <c r="I1489" i="13"/>
  <c r="I1490" i="13"/>
  <c r="I1491" i="13"/>
  <c r="I1492" i="13"/>
  <c r="I1493" i="13"/>
  <c r="I1494" i="13"/>
  <c r="I1495" i="13"/>
  <c r="I1496" i="13"/>
  <c r="I1497" i="13"/>
  <c r="I1498" i="13"/>
  <c r="I1499" i="13"/>
  <c r="I1500" i="13"/>
  <c r="I1501" i="13"/>
  <c r="I1502" i="13"/>
  <c r="I1503" i="13"/>
  <c r="I1504" i="13"/>
  <c r="I1505" i="13"/>
  <c r="I1506" i="13"/>
  <c r="I1507" i="13"/>
  <c r="I1508" i="13"/>
  <c r="I1509" i="13"/>
  <c r="I1510" i="13"/>
  <c r="I1511" i="13"/>
  <c r="I1512" i="13"/>
  <c r="I1513" i="13"/>
  <c r="I1514" i="13"/>
  <c r="I1515" i="13"/>
  <c r="I1516" i="13"/>
  <c r="I1517" i="13"/>
  <c r="I1518" i="13"/>
  <c r="I1519" i="13"/>
  <c r="I1520" i="13"/>
  <c r="I1521" i="13"/>
  <c r="I1522" i="13"/>
  <c r="I1523" i="13"/>
  <c r="I1524" i="13"/>
  <c r="I1525" i="13"/>
  <c r="I1526" i="13"/>
  <c r="I1527" i="13"/>
  <c r="I1528" i="13"/>
  <c r="I1529" i="13"/>
  <c r="I1530" i="13"/>
  <c r="I1531" i="13"/>
  <c r="I1532" i="13"/>
  <c r="I1533" i="13"/>
  <c r="I1534" i="13"/>
  <c r="I1535" i="13"/>
  <c r="I1536" i="13"/>
  <c r="I1537" i="13"/>
  <c r="I1538" i="13"/>
  <c r="I1539" i="13"/>
  <c r="I1540" i="13"/>
  <c r="I1541" i="13"/>
  <c r="I1542" i="13"/>
  <c r="I1543" i="13"/>
  <c r="I1544" i="13"/>
  <c r="I1545" i="13"/>
  <c r="I1546" i="13"/>
  <c r="I1547" i="13"/>
  <c r="I1548" i="13"/>
  <c r="I1549" i="13"/>
  <c r="I1550" i="13"/>
  <c r="I1551" i="13"/>
  <c r="I1552" i="13"/>
  <c r="I1553" i="13"/>
  <c r="I1554" i="13"/>
  <c r="I1556" i="13"/>
  <c r="I1557" i="13"/>
  <c r="I1558" i="13"/>
  <c r="I1559" i="13"/>
  <c r="I1560" i="13"/>
  <c r="I1561" i="13"/>
  <c r="I1562" i="13"/>
  <c r="I1563" i="13"/>
  <c r="I1564" i="13"/>
  <c r="I1565" i="13"/>
  <c r="I1566" i="13"/>
  <c r="I1567" i="13"/>
  <c r="I1568" i="13"/>
  <c r="I1569" i="13"/>
  <c r="I1570" i="13"/>
  <c r="I1571" i="13"/>
  <c r="I1572" i="13"/>
  <c r="I1573" i="13"/>
  <c r="I1574" i="13"/>
  <c r="I1575" i="13"/>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I1601" i="13"/>
  <c r="I1602" i="13"/>
  <c r="I1603" i="13"/>
  <c r="I1604" i="13"/>
  <c r="I1605" i="13"/>
  <c r="I1606" i="13"/>
  <c r="I1607" i="13"/>
  <c r="I1608" i="13"/>
  <c r="I1609" i="13"/>
  <c r="I1610" i="13"/>
  <c r="I1611" i="13"/>
  <c r="I1612" i="13"/>
  <c r="I1613" i="13"/>
  <c r="I1614" i="13"/>
  <c r="I1615" i="13"/>
  <c r="I1616" i="13"/>
  <c r="I1617" i="13"/>
  <c r="I1618" i="13"/>
  <c r="I1619" i="13"/>
  <c r="I1620" i="13"/>
  <c r="I1621" i="13"/>
  <c r="I1622" i="13"/>
  <c r="I1623" i="13"/>
  <c r="I1624" i="13"/>
  <c r="I1625" i="13"/>
  <c r="I1626" i="13"/>
  <c r="I1627" i="13"/>
  <c r="I1628" i="13"/>
  <c r="I1629" i="13"/>
  <c r="I1630" i="13"/>
  <c r="I1631" i="13"/>
  <c r="I1632" i="13"/>
  <c r="I1633" i="13"/>
  <c r="I1635" i="13"/>
  <c r="I1636" i="13"/>
  <c r="I1637" i="13"/>
  <c r="I1638" i="13"/>
  <c r="I1639" i="13"/>
  <c r="I1640" i="13"/>
  <c r="I1641" i="13"/>
  <c r="I1642" i="13"/>
  <c r="I1643" i="13"/>
  <c r="I1644" i="13"/>
  <c r="I1645" i="13"/>
  <c r="I1646" i="13"/>
  <c r="I1647" i="13"/>
  <c r="I1648" i="13"/>
  <c r="I1649" i="13"/>
  <c r="I1650" i="13"/>
  <c r="I1651" i="13"/>
  <c r="I1652" i="13"/>
  <c r="I1653" i="13"/>
  <c r="I1654" i="13"/>
  <c r="I1655" i="13"/>
  <c r="I1656" i="13"/>
  <c r="I1657" i="13"/>
  <c r="I1658" i="13"/>
  <c r="I1659" i="13"/>
  <c r="I1660" i="13"/>
  <c r="I1661" i="13"/>
  <c r="I1662" i="13"/>
  <c r="I1663" i="13"/>
  <c r="I1664" i="13"/>
  <c r="I1665" i="13"/>
  <c r="I1666" i="13"/>
  <c r="I1667" i="13"/>
  <c r="I1668" i="13"/>
  <c r="I1669" i="13"/>
  <c r="I1670" i="13"/>
  <c r="I1671" i="13"/>
  <c r="I1672" i="13"/>
  <c r="I1673" i="13"/>
  <c r="I1674" i="13"/>
  <c r="I1675" i="13"/>
  <c r="I1676" i="13"/>
  <c r="I1677" i="13"/>
  <c r="I1678" i="13"/>
  <c r="I1679" i="13"/>
  <c r="I1680" i="13"/>
  <c r="I1681" i="13"/>
  <c r="I1682" i="13"/>
  <c r="I1683" i="13"/>
  <c r="I1684" i="13"/>
  <c r="I1685" i="13"/>
  <c r="I1686" i="13"/>
  <c r="I1687" i="13"/>
  <c r="I1688" i="13"/>
  <c r="I1689" i="13"/>
  <c r="I1690" i="13"/>
  <c r="I1691" i="13"/>
  <c r="I1692" i="13"/>
  <c r="I1693" i="13"/>
  <c r="I1694" i="13"/>
  <c r="I1695" i="13"/>
  <c r="I1696" i="13"/>
  <c r="I1697" i="13"/>
  <c r="I1698" i="13"/>
  <c r="I1699" i="13"/>
  <c r="I1700" i="13"/>
  <c r="I1701" i="13"/>
  <c r="I1702" i="13"/>
  <c r="I1703" i="13"/>
  <c r="I1704" i="13"/>
  <c r="I1705" i="13"/>
  <c r="I1706" i="13"/>
  <c r="I1707" i="13"/>
  <c r="I1708" i="13"/>
  <c r="I1709" i="13"/>
  <c r="I1710" i="13"/>
  <c r="I1711" i="13"/>
  <c r="I1712" i="13"/>
  <c r="I1713" i="13"/>
  <c r="I1714" i="13"/>
  <c r="I1715" i="13"/>
  <c r="I1716" i="13"/>
  <c r="I1717" i="13"/>
  <c r="I1718" i="13"/>
  <c r="I1719" i="13"/>
  <c r="I1720" i="13"/>
  <c r="I1721" i="13"/>
  <c r="I1722" i="13"/>
  <c r="I1723" i="13"/>
  <c r="I1724" i="13"/>
  <c r="I1725" i="13"/>
  <c r="I1726" i="13"/>
  <c r="I1727" i="13"/>
  <c r="I1728" i="13"/>
  <c r="I1729" i="13"/>
  <c r="I1730" i="13"/>
  <c r="I1731" i="13"/>
  <c r="I1732" i="13"/>
  <c r="I1733" i="13"/>
  <c r="I1734" i="13"/>
  <c r="I1735" i="13"/>
  <c r="I1736" i="13"/>
  <c r="I1737" i="13"/>
  <c r="I1738" i="13"/>
  <c r="I1739" i="13"/>
  <c r="I1740" i="13"/>
  <c r="I1741" i="13"/>
  <c r="I1742" i="13"/>
  <c r="I1743" i="13"/>
  <c r="I1744" i="13"/>
  <c r="I1745" i="13"/>
  <c r="I1746" i="13"/>
  <c r="I1747" i="13"/>
  <c r="I1748" i="13"/>
  <c r="I1749" i="13"/>
  <c r="I1750" i="13"/>
  <c r="I1751" i="13"/>
  <c r="I1752" i="13"/>
  <c r="I1753" i="13"/>
  <c r="I1754" i="13"/>
  <c r="I1755" i="13"/>
  <c r="I1756" i="13"/>
  <c r="I1757" i="13"/>
  <c r="I1758" i="13"/>
  <c r="I1759" i="13"/>
  <c r="I1760" i="13"/>
  <c r="I1761" i="13"/>
  <c r="I1762" i="13"/>
  <c r="I1763" i="13"/>
  <c r="I1764" i="13"/>
  <c r="I1765" i="13"/>
  <c r="I1766" i="13"/>
  <c r="I1767" i="13"/>
  <c r="I1768" i="13"/>
  <c r="I1769" i="13"/>
  <c r="I1770" i="13"/>
  <c r="I1771" i="13"/>
  <c r="I1772" i="13"/>
  <c r="I1773" i="13"/>
  <c r="I1774" i="13"/>
  <c r="I1775" i="13"/>
  <c r="I1776" i="13"/>
  <c r="I1777" i="13"/>
  <c r="I1778" i="13"/>
  <c r="I1779" i="13"/>
  <c r="I1780" i="13"/>
  <c r="I1781" i="13"/>
  <c r="I1782" i="13"/>
  <c r="I1783" i="13"/>
  <c r="I1784" i="13"/>
  <c r="I1785" i="13"/>
  <c r="I1786" i="13"/>
  <c r="I1787" i="13"/>
  <c r="I1788" i="13"/>
  <c r="I1789" i="13"/>
  <c r="I1790" i="13"/>
  <c r="I1791" i="13"/>
  <c r="I1792" i="13"/>
  <c r="I1793" i="13"/>
  <c r="I1794" i="13"/>
  <c r="I1795" i="13"/>
  <c r="I1796" i="13"/>
  <c r="I1797" i="13"/>
  <c r="I1798" i="13"/>
  <c r="I1799" i="13"/>
  <c r="I1800" i="13"/>
  <c r="I1801" i="13"/>
  <c r="I1802" i="13"/>
  <c r="I1803" i="13"/>
  <c r="I1804" i="13"/>
  <c r="I1805" i="13"/>
  <c r="I1806" i="13"/>
  <c r="I1807" i="13"/>
  <c r="I1808" i="13"/>
  <c r="I1809" i="13"/>
  <c r="I1810" i="13"/>
  <c r="I1811" i="13"/>
  <c r="I1812" i="13"/>
  <c r="I1813" i="13"/>
  <c r="I1814" i="13"/>
  <c r="I1815" i="13"/>
  <c r="I1816" i="13"/>
  <c r="I1817" i="13"/>
  <c r="I1818" i="13"/>
  <c r="I1819" i="13"/>
  <c r="I1820" i="13"/>
  <c r="I1821" i="13"/>
  <c r="I1822" i="13"/>
  <c r="I1823" i="13"/>
  <c r="I1824" i="13"/>
  <c r="I1825" i="13"/>
  <c r="I1826" i="13"/>
  <c r="I1827" i="13"/>
  <c r="I1828" i="13"/>
  <c r="I1829" i="13"/>
  <c r="I1830" i="13"/>
  <c r="I1831" i="13"/>
  <c r="I1832" i="13"/>
  <c r="I1833" i="13"/>
  <c r="I1834" i="13"/>
  <c r="I1835" i="13"/>
  <c r="I1836" i="13"/>
  <c r="I1837" i="13"/>
  <c r="I1838" i="13"/>
  <c r="I1839" i="13"/>
  <c r="I1840" i="13"/>
  <c r="I1841" i="13"/>
  <c r="I1842" i="13"/>
  <c r="I1843" i="13"/>
  <c r="I1844" i="13"/>
  <c r="I1845" i="13"/>
  <c r="I1846" i="13"/>
  <c r="I1847" i="13"/>
  <c r="I1848" i="13"/>
  <c r="I1849" i="13"/>
  <c r="I1850" i="13"/>
  <c r="I1851" i="13"/>
  <c r="I1852" i="13"/>
  <c r="I1853" i="13"/>
  <c r="I1854" i="13"/>
  <c r="I1855" i="13"/>
  <c r="I1856" i="13"/>
  <c r="I1857" i="13"/>
  <c r="I1858" i="13"/>
  <c r="I1859" i="13"/>
  <c r="I1860" i="13"/>
  <c r="I1861" i="13"/>
  <c r="I1862" i="13"/>
  <c r="I1863" i="13"/>
  <c r="I1864" i="13"/>
  <c r="I1865" i="13"/>
  <c r="I1866" i="13"/>
  <c r="I1867" i="13"/>
  <c r="I1868" i="13"/>
  <c r="I1869" i="13"/>
  <c r="I1870" i="13"/>
  <c r="I1871" i="13"/>
  <c r="I1872" i="13"/>
  <c r="I1873" i="13"/>
  <c r="I1874" i="13"/>
  <c r="I1875" i="13"/>
  <c r="I1876" i="13"/>
  <c r="I1877" i="13"/>
  <c r="I1878" i="13"/>
  <c r="I1879" i="13"/>
  <c r="I1880" i="13"/>
  <c r="I1881" i="13"/>
  <c r="I1882" i="13"/>
  <c r="I1883" i="13"/>
  <c r="I1884" i="13"/>
  <c r="I1885" i="13"/>
  <c r="I1886" i="13"/>
  <c r="I1887" i="13"/>
  <c r="I1888" i="13"/>
  <c r="I1889" i="13"/>
  <c r="I1890" i="13"/>
  <c r="I1891" i="13"/>
  <c r="I1892" i="13"/>
  <c r="I1893" i="13"/>
  <c r="I1894" i="13"/>
  <c r="I1895" i="13"/>
  <c r="I1896" i="13"/>
  <c r="I1897" i="13"/>
  <c r="I1898" i="13"/>
  <c r="I1899" i="13"/>
  <c r="I1900" i="13"/>
  <c r="I1901" i="13"/>
  <c r="I1902" i="13"/>
  <c r="I1903" i="13"/>
  <c r="I1904" i="13"/>
  <c r="I1905" i="13"/>
  <c r="I1906" i="13"/>
  <c r="I1907" i="13"/>
  <c r="I1908" i="13"/>
  <c r="I1909" i="13"/>
  <c r="I1910" i="13"/>
  <c r="I1911" i="13"/>
  <c r="I1912" i="13"/>
  <c r="I1913" i="13"/>
  <c r="I1914" i="13"/>
  <c r="I1915" i="13"/>
  <c r="I1916" i="13"/>
  <c r="I1917" i="13"/>
  <c r="I1918" i="13"/>
  <c r="I1919" i="13"/>
  <c r="I1920" i="13"/>
  <c r="I1921" i="13"/>
  <c r="I1922" i="13"/>
  <c r="I1923" i="13"/>
  <c r="I1924" i="13"/>
  <c r="I1925" i="13"/>
  <c r="I1926" i="13"/>
  <c r="I1927" i="13"/>
  <c r="I1928" i="13"/>
  <c r="I1929" i="13"/>
  <c r="I1930" i="13"/>
  <c r="I1931" i="13"/>
  <c r="I1932" i="13"/>
  <c r="I1933" i="13"/>
  <c r="I1934" i="13"/>
  <c r="I1935" i="13"/>
  <c r="I1936" i="13"/>
  <c r="I1937" i="13"/>
  <c r="I1938" i="13"/>
  <c r="I1939" i="13"/>
  <c r="I1940" i="13"/>
  <c r="I1941" i="13"/>
  <c r="I1942" i="13"/>
  <c r="I1943" i="13"/>
  <c r="I1944" i="13"/>
  <c r="I1945" i="13"/>
  <c r="I1946" i="13"/>
  <c r="I1947" i="13"/>
  <c r="I1948" i="13"/>
  <c r="I1949" i="13"/>
  <c r="I1950" i="13"/>
  <c r="I1951" i="13"/>
  <c r="I1952" i="13"/>
  <c r="I1953" i="13"/>
  <c r="I1954" i="13"/>
  <c r="I1955" i="13"/>
  <c r="I1956" i="13"/>
  <c r="I1957" i="13"/>
  <c r="I1958" i="13"/>
  <c r="I1960" i="13"/>
  <c r="I1961" i="13"/>
  <c r="I1962" i="13"/>
  <c r="I1963" i="13"/>
  <c r="I1964" i="13"/>
  <c r="I1965" i="13"/>
  <c r="I1966" i="13"/>
  <c r="I1967" i="13"/>
  <c r="I1968" i="13"/>
  <c r="I1969" i="13"/>
  <c r="I1970" i="13"/>
  <c r="I1971" i="13"/>
  <c r="I1972" i="13"/>
  <c r="I1973" i="13"/>
  <c r="I1974" i="13"/>
  <c r="I1975" i="13"/>
  <c r="I1976" i="13"/>
  <c r="I1977" i="13"/>
  <c r="I1978" i="13"/>
  <c r="I1979" i="13"/>
  <c r="I1980" i="13"/>
  <c r="I1981" i="13"/>
  <c r="I1982" i="13"/>
  <c r="I1983" i="13"/>
  <c r="I1984" i="13"/>
  <c r="I1985" i="13"/>
  <c r="I1986" i="13"/>
  <c r="I1987" i="13"/>
  <c r="I1988" i="13"/>
  <c r="I1989" i="13"/>
  <c r="I1990" i="13"/>
  <c r="I1991" i="13"/>
  <c r="I1992" i="13"/>
  <c r="I1993" i="13"/>
  <c r="I1994" i="13"/>
  <c r="I1995" i="13"/>
  <c r="I1996" i="13"/>
  <c r="I1997" i="13"/>
  <c r="I1998" i="13"/>
  <c r="I1999" i="13"/>
  <c r="I2000" i="13"/>
  <c r="I2001" i="13"/>
  <c r="I2002" i="13"/>
  <c r="I2003" i="13"/>
  <c r="I2004" i="13"/>
  <c r="I2005" i="13"/>
  <c r="I2006" i="13"/>
  <c r="I2007" i="13"/>
  <c r="I2008" i="13"/>
  <c r="I2009" i="13"/>
  <c r="I2010" i="13"/>
  <c r="I2011" i="13"/>
  <c r="I2012" i="13"/>
  <c r="I2013" i="13"/>
  <c r="I2014" i="13"/>
  <c r="I2015" i="13"/>
  <c r="I2016" i="13"/>
  <c r="I2017" i="13"/>
  <c r="I2018" i="13"/>
  <c r="I2019" i="13"/>
  <c r="I2020" i="13"/>
  <c r="I2021" i="13"/>
  <c r="I2022" i="13"/>
  <c r="I2023" i="13"/>
  <c r="I2024" i="13"/>
  <c r="I2025" i="13"/>
  <c r="I2026" i="13"/>
  <c r="I2027" i="13"/>
  <c r="I2028" i="13"/>
  <c r="I2029" i="13"/>
  <c r="I2030" i="13"/>
  <c r="I2031" i="13"/>
  <c r="I2032" i="13"/>
  <c r="I2033" i="13"/>
  <c r="I2034" i="13"/>
  <c r="I2035" i="13"/>
  <c r="I2036" i="13"/>
  <c r="I2037" i="13"/>
  <c r="I2038" i="13"/>
  <c r="I2039" i="13"/>
  <c r="I2040" i="13"/>
  <c r="I2041" i="13"/>
  <c r="I2042" i="13"/>
  <c r="I2043" i="13"/>
  <c r="I2044" i="13"/>
  <c r="I2045" i="13"/>
  <c r="I2046" i="13"/>
  <c r="I2047" i="13"/>
  <c r="I2048" i="13"/>
  <c r="I2049" i="13"/>
  <c r="I2050" i="13"/>
  <c r="I2051" i="13"/>
  <c r="I2052" i="13"/>
  <c r="I2053" i="13"/>
  <c r="I2054" i="13"/>
  <c r="I2055" i="13"/>
  <c r="I2056" i="13"/>
  <c r="I2057" i="13"/>
  <c r="I2058" i="13"/>
  <c r="I2059" i="13"/>
  <c r="I2060" i="13"/>
  <c r="I2061" i="13"/>
  <c r="I2062" i="13"/>
  <c r="I2063" i="13"/>
  <c r="I2064" i="13"/>
  <c r="I2065" i="13"/>
  <c r="I2066" i="13"/>
  <c r="I2067" i="13"/>
  <c r="I2068" i="13"/>
  <c r="I2069" i="13"/>
  <c r="I2070" i="13"/>
  <c r="I2071" i="13"/>
  <c r="I2072" i="13"/>
  <c r="I2073" i="13"/>
  <c r="I2074" i="13"/>
  <c r="I2075" i="13"/>
  <c r="I2076" i="13"/>
  <c r="I2077" i="13"/>
  <c r="I2078" i="13"/>
  <c r="I2079" i="13"/>
  <c r="I2080" i="13"/>
  <c r="I2081" i="13"/>
  <c r="I2082" i="13"/>
  <c r="I2083" i="13"/>
  <c r="I2084" i="13"/>
  <c r="I2085" i="13"/>
  <c r="I2086" i="13"/>
  <c r="I2087" i="13"/>
  <c r="I2088" i="13"/>
  <c r="I2089" i="13"/>
  <c r="I2090" i="13"/>
  <c r="I2091" i="13"/>
  <c r="I2092" i="13"/>
  <c r="I2093" i="13"/>
  <c r="I2094" i="13"/>
  <c r="I2095" i="13"/>
  <c r="I2096" i="13"/>
  <c r="I2097" i="13"/>
  <c r="I2098" i="13"/>
  <c r="I2099" i="13"/>
  <c r="I2100" i="13"/>
  <c r="I2101" i="13"/>
  <c r="I2102" i="13"/>
  <c r="I2103" i="13"/>
  <c r="I2104" i="13"/>
  <c r="I2105" i="13"/>
  <c r="I2106" i="13"/>
  <c r="I2107" i="13"/>
  <c r="I2108" i="13"/>
  <c r="I2109" i="13"/>
  <c r="I2110" i="13"/>
  <c r="I2111" i="13"/>
  <c r="I2112" i="13"/>
  <c r="I2113" i="13"/>
  <c r="I2114" i="13"/>
  <c r="I2115" i="13"/>
  <c r="I2116" i="13"/>
  <c r="I2117" i="13"/>
  <c r="I2118" i="13"/>
  <c r="I2119" i="13"/>
  <c r="I2120" i="13"/>
  <c r="I2121" i="13"/>
  <c r="I2122" i="13"/>
  <c r="I2123" i="13"/>
  <c r="I2124" i="13"/>
  <c r="I2125" i="13"/>
  <c r="I2126" i="13"/>
  <c r="I2127" i="13"/>
  <c r="I2128" i="13"/>
  <c r="I2129" i="13"/>
  <c r="I2130" i="13"/>
  <c r="I2131" i="13"/>
  <c r="I2132" i="13"/>
  <c r="I2133" i="13"/>
  <c r="I2134" i="13"/>
  <c r="I2135" i="13"/>
  <c r="I2136" i="13"/>
  <c r="I2137" i="13"/>
  <c r="I2138" i="13"/>
  <c r="I2139" i="13"/>
  <c r="I2140" i="13"/>
  <c r="I2141" i="13"/>
  <c r="I2142" i="13"/>
  <c r="I2143" i="13"/>
  <c r="I2144" i="13"/>
  <c r="I2145" i="13"/>
  <c r="I2146" i="13"/>
  <c r="I2147" i="13"/>
  <c r="I2148" i="13"/>
  <c r="I2149" i="13"/>
  <c r="I2150" i="13"/>
  <c r="I2151" i="13"/>
  <c r="I2152" i="13"/>
  <c r="I2153" i="13"/>
  <c r="I2154" i="13"/>
  <c r="I2155" i="13"/>
  <c r="I2156" i="13"/>
  <c r="I2157" i="13"/>
  <c r="I2158" i="13"/>
  <c r="I2159" i="13"/>
  <c r="I2160" i="13"/>
  <c r="I2161" i="13"/>
  <c r="I2162" i="13"/>
  <c r="I2163" i="13"/>
  <c r="I2164" i="13"/>
  <c r="I2165" i="13"/>
  <c r="I2166" i="13"/>
  <c r="I2167" i="13"/>
  <c r="I2168" i="13"/>
  <c r="I2169" i="13"/>
  <c r="I2170" i="13"/>
  <c r="I2171" i="13"/>
  <c r="I2172" i="13"/>
  <c r="I2173" i="13"/>
  <c r="I2174" i="13"/>
  <c r="I2175" i="13"/>
  <c r="I2176" i="13"/>
  <c r="I2177" i="13"/>
  <c r="I2178" i="13"/>
  <c r="I2179" i="13"/>
  <c r="I2180" i="13"/>
  <c r="I2181" i="13"/>
  <c r="I2182" i="13"/>
  <c r="I2183" i="13"/>
  <c r="I2184" i="13"/>
  <c r="I2185" i="13"/>
  <c r="I2186" i="13"/>
  <c r="I2187" i="13"/>
  <c r="I2188" i="13"/>
  <c r="I2189" i="13"/>
  <c r="I2190" i="13"/>
  <c r="I2191" i="13"/>
  <c r="I2192" i="13"/>
  <c r="I2193" i="13"/>
  <c r="I2194" i="13"/>
  <c r="I2195" i="13"/>
  <c r="I2196" i="13"/>
  <c r="I2197" i="13"/>
  <c r="I2198" i="13"/>
  <c r="I2199" i="13"/>
  <c r="I2200" i="13"/>
  <c r="I2201" i="13"/>
  <c r="I2202" i="13"/>
  <c r="I2203" i="13"/>
  <c r="I2204" i="13"/>
  <c r="I2205" i="13"/>
  <c r="I2206" i="13"/>
  <c r="I2207" i="13"/>
  <c r="I2208" i="13"/>
  <c r="I2209" i="13"/>
  <c r="I2210" i="13"/>
  <c r="I2211" i="13"/>
  <c r="I2212" i="13"/>
  <c r="I2213" i="13"/>
  <c r="I2214" i="13"/>
  <c r="I2215" i="13"/>
  <c r="I2216" i="13"/>
  <c r="I2217" i="13"/>
  <c r="I2218" i="13"/>
  <c r="I2219" i="13"/>
  <c r="I2220" i="13"/>
  <c r="I2221" i="13"/>
  <c r="I2222" i="13"/>
  <c r="I2223" i="13"/>
  <c r="I2224" i="13"/>
  <c r="I2225" i="13"/>
  <c r="I2226" i="13"/>
  <c r="I2227" i="13"/>
  <c r="I2228" i="13"/>
  <c r="I2229" i="13"/>
  <c r="I2230" i="13"/>
  <c r="I2231" i="13"/>
  <c r="I2232" i="13"/>
  <c r="I2233" i="13"/>
  <c r="I2234" i="13"/>
  <c r="I2235" i="13"/>
  <c r="I2236" i="13"/>
  <c r="I2237" i="13"/>
  <c r="I2238" i="13"/>
  <c r="I2239" i="13"/>
  <c r="I2240" i="13"/>
  <c r="I2241" i="13"/>
  <c r="I2242" i="13"/>
  <c r="I2243" i="13"/>
  <c r="I2244" i="13"/>
  <c r="I2245" i="13"/>
  <c r="I2246" i="13"/>
  <c r="I2247" i="13"/>
  <c r="I2248" i="13"/>
  <c r="I2249" i="13"/>
  <c r="I2250" i="13"/>
  <c r="I2251" i="13"/>
  <c r="I2252" i="13"/>
  <c r="I2253" i="13"/>
  <c r="I2254" i="13"/>
  <c r="I2255" i="13"/>
  <c r="I2256" i="13"/>
  <c r="I2257" i="13"/>
  <c r="I2258" i="13"/>
  <c r="I2259" i="13"/>
  <c r="I2260" i="13"/>
  <c r="I2261" i="13"/>
  <c r="I2262" i="13"/>
  <c r="I2263" i="13"/>
  <c r="I2264" i="13"/>
  <c r="I2265" i="13"/>
  <c r="I2266" i="13"/>
  <c r="I2268" i="13"/>
  <c r="I2269" i="13"/>
  <c r="I2270" i="13"/>
  <c r="I2271" i="13"/>
  <c r="I2272" i="13"/>
  <c r="I2273" i="13"/>
  <c r="I2274" i="13"/>
  <c r="I2275" i="13"/>
  <c r="I2276" i="13"/>
  <c r="I2277" i="13"/>
  <c r="I2278" i="13"/>
  <c r="I2279" i="13"/>
  <c r="I2280" i="13"/>
  <c r="I2281" i="13"/>
  <c r="I2282" i="13"/>
  <c r="I2283" i="13"/>
  <c r="I2284" i="13"/>
  <c r="I2285" i="13"/>
  <c r="I2286" i="13"/>
  <c r="I2287" i="13"/>
  <c r="I2288" i="13"/>
  <c r="I2289" i="13"/>
  <c r="I2290" i="13"/>
  <c r="I2291" i="13"/>
  <c r="I2292" i="13"/>
  <c r="I2293" i="13"/>
  <c r="I2294" i="13"/>
  <c r="I2295" i="13"/>
  <c r="I2296" i="13"/>
  <c r="I2297" i="13"/>
  <c r="I2298" i="13"/>
  <c r="I2299" i="13"/>
  <c r="I2300" i="13"/>
  <c r="I2301" i="13"/>
  <c r="I2302" i="13"/>
  <c r="I2303" i="13"/>
  <c r="I2304" i="13"/>
  <c r="I2305" i="13"/>
  <c r="I2306" i="13"/>
  <c r="I2307" i="13"/>
  <c r="I2308" i="13"/>
  <c r="I2309" i="13"/>
  <c r="I2310" i="13"/>
  <c r="I2311" i="13"/>
  <c r="I2312" i="13"/>
  <c r="I2313" i="13"/>
  <c r="I2314" i="13"/>
  <c r="I2315" i="13"/>
  <c r="I2316" i="13"/>
  <c r="I2317" i="13"/>
  <c r="I2318" i="13"/>
  <c r="I2319" i="13"/>
  <c r="I2320" i="13"/>
  <c r="I2321" i="13"/>
  <c r="I2322" i="13"/>
  <c r="I2323" i="13"/>
  <c r="I2324" i="13"/>
  <c r="I2325" i="13"/>
  <c r="I2326" i="13"/>
  <c r="I2327" i="13"/>
  <c r="I2328" i="13"/>
  <c r="I2329" i="13"/>
  <c r="I2330" i="13"/>
  <c r="I2331" i="13"/>
  <c r="I2332" i="13"/>
  <c r="I2333" i="13"/>
  <c r="I2334" i="13"/>
  <c r="I2335" i="13"/>
  <c r="I2336" i="13"/>
  <c r="I2337" i="13"/>
  <c r="I2338" i="13"/>
  <c r="I2339" i="13"/>
  <c r="I2340" i="13"/>
  <c r="I2341" i="13"/>
  <c r="I2342" i="13"/>
  <c r="I2343" i="13"/>
  <c r="I2344" i="13"/>
  <c r="I2345" i="13"/>
  <c r="I2346" i="13"/>
  <c r="I2347" i="13"/>
  <c r="I2348" i="13"/>
  <c r="I2349" i="13"/>
  <c r="I2350" i="13"/>
  <c r="I2351" i="13"/>
  <c r="I2352" i="13"/>
  <c r="I2353" i="13"/>
  <c r="I2354" i="13"/>
  <c r="I2355" i="13"/>
  <c r="I2356" i="13"/>
  <c r="I2357" i="13"/>
  <c r="I2358" i="13"/>
  <c r="I2359" i="13"/>
  <c r="I2360" i="13"/>
  <c r="I2361" i="13"/>
  <c r="I2362" i="13"/>
  <c r="I2363" i="13"/>
  <c r="I2364" i="13"/>
  <c r="I2365" i="13"/>
  <c r="I2366" i="13"/>
  <c r="I2367" i="13"/>
  <c r="I2368" i="13"/>
  <c r="I2369" i="13"/>
  <c r="I2370" i="13"/>
  <c r="I2371" i="13"/>
  <c r="I2372" i="13"/>
  <c r="I2373" i="13"/>
  <c r="I2374" i="13"/>
  <c r="I2375" i="13"/>
  <c r="I2376" i="13"/>
  <c r="I2377" i="13"/>
  <c r="I2378" i="13"/>
  <c r="I2379" i="13"/>
  <c r="I2380" i="13"/>
  <c r="I2381" i="13"/>
  <c r="I2382" i="13"/>
  <c r="I2383" i="13"/>
  <c r="I2384" i="13"/>
  <c r="I2385" i="13"/>
  <c r="I2386" i="13"/>
  <c r="I2387" i="13"/>
  <c r="I2388" i="13"/>
  <c r="I2389" i="13"/>
  <c r="I2390" i="13"/>
  <c r="I2391" i="13"/>
  <c r="I2392" i="13"/>
  <c r="I2393" i="13"/>
  <c r="I2394" i="13"/>
  <c r="I2395" i="13"/>
  <c r="I2396" i="13"/>
  <c r="I2397" i="13"/>
  <c r="I2398" i="13"/>
  <c r="I2399" i="13"/>
  <c r="I2400" i="13"/>
  <c r="I2401" i="13"/>
  <c r="I2402" i="13"/>
  <c r="I2403" i="13"/>
  <c r="I2404" i="13"/>
  <c r="I2405" i="13"/>
  <c r="I2406" i="13"/>
  <c r="I2407" i="13"/>
  <c r="I2408" i="13"/>
  <c r="I2409" i="13"/>
  <c r="I2410" i="13"/>
  <c r="I2411" i="13"/>
  <c r="I2412" i="13"/>
  <c r="I2413" i="13"/>
  <c r="I2414" i="13"/>
  <c r="I2415" i="13"/>
  <c r="I2416" i="13"/>
  <c r="I2417" i="13"/>
  <c r="I2418" i="13"/>
  <c r="I2419" i="13"/>
  <c r="I2420" i="13"/>
  <c r="I2421" i="13"/>
  <c r="I2422" i="13"/>
  <c r="I2423" i="13"/>
  <c r="I2424" i="13"/>
  <c r="I2425" i="13"/>
  <c r="I2426" i="13"/>
  <c r="I2427" i="13"/>
  <c r="I2428" i="13"/>
  <c r="I2429" i="13"/>
  <c r="I2430" i="13"/>
  <c r="I2431" i="13"/>
  <c r="I2432" i="13"/>
  <c r="I2433" i="13"/>
  <c r="I2434" i="13"/>
  <c r="I2435" i="13"/>
  <c r="I2436" i="13"/>
  <c r="I2437" i="13"/>
  <c r="I2438" i="13"/>
  <c r="I2439" i="13"/>
  <c r="I2440" i="13"/>
  <c r="I2441" i="13"/>
  <c r="I2442" i="13"/>
  <c r="I2443" i="13"/>
  <c r="I2444" i="13"/>
  <c r="I2445" i="13"/>
  <c r="I2446" i="13"/>
  <c r="I2447" i="13"/>
  <c r="I2448" i="13"/>
  <c r="I2449" i="13"/>
  <c r="I2450" i="13"/>
  <c r="I2451" i="13"/>
  <c r="I2452" i="13"/>
  <c r="I2453" i="13"/>
  <c r="I2454" i="13"/>
  <c r="I2455" i="13"/>
  <c r="I2456" i="13"/>
  <c r="I2457" i="13"/>
  <c r="I2458" i="13"/>
  <c r="I2459" i="13"/>
  <c r="I2460" i="13"/>
  <c r="I2461" i="13"/>
  <c r="I2462" i="13"/>
  <c r="I2463" i="13"/>
  <c r="I2464" i="13"/>
  <c r="I2465" i="13"/>
  <c r="I2466" i="13"/>
  <c r="I2467" i="13"/>
  <c r="I2468" i="13"/>
  <c r="I2469" i="13"/>
  <c r="I2470" i="13"/>
  <c r="I2471" i="13"/>
  <c r="I2472" i="13"/>
  <c r="I2473" i="13"/>
  <c r="I2474" i="13"/>
  <c r="I2476" i="13"/>
  <c r="I2477" i="13"/>
  <c r="I2478" i="13"/>
  <c r="I2479" i="13"/>
  <c r="I2480" i="13"/>
  <c r="I2481" i="13"/>
  <c r="I2482" i="13"/>
  <c r="I2483" i="13"/>
  <c r="I2484" i="13"/>
  <c r="I2485" i="13"/>
  <c r="I2486" i="13"/>
  <c r="I2487" i="13"/>
  <c r="I2488" i="13"/>
  <c r="I2489" i="13"/>
  <c r="I2490" i="13"/>
  <c r="I2491" i="13"/>
  <c r="I2492" i="13"/>
  <c r="I2493" i="13"/>
  <c r="I2494" i="13"/>
  <c r="I2495" i="13"/>
  <c r="I2496" i="13"/>
  <c r="I2497" i="13"/>
  <c r="I2498" i="13"/>
  <c r="I2499" i="13"/>
  <c r="I2500" i="13"/>
  <c r="I2501" i="13"/>
  <c r="I2502" i="13"/>
  <c r="I2503" i="13"/>
  <c r="I2504" i="13"/>
  <c r="I2505" i="13"/>
  <c r="I2506" i="13"/>
  <c r="I2507" i="13"/>
  <c r="I2508" i="13"/>
  <c r="I2509" i="13"/>
  <c r="I2510" i="13"/>
  <c r="I2511" i="13"/>
  <c r="I2512" i="13"/>
  <c r="I2513" i="13"/>
  <c r="I2514" i="13"/>
  <c r="I2515" i="13"/>
  <c r="I2516" i="13"/>
  <c r="I2517" i="13"/>
  <c r="I2518" i="13"/>
  <c r="I2519" i="13"/>
  <c r="I2520" i="13"/>
  <c r="I2521" i="13"/>
  <c r="I2522" i="13"/>
  <c r="I2523" i="13"/>
  <c r="I2524" i="13"/>
  <c r="I2525" i="13"/>
  <c r="I2526" i="13"/>
  <c r="I2527" i="13"/>
  <c r="I2528" i="13"/>
  <c r="I2529" i="13"/>
  <c r="I2530" i="13"/>
  <c r="I2531" i="13"/>
  <c r="I2532" i="13"/>
  <c r="I2533" i="13"/>
  <c r="I2534" i="13"/>
  <c r="I2535" i="13"/>
  <c r="I2536" i="13"/>
  <c r="I2537" i="13"/>
  <c r="I2538" i="13"/>
  <c r="I2539" i="13"/>
  <c r="I2540" i="13"/>
  <c r="I2542" i="13"/>
  <c r="I2543" i="13"/>
  <c r="I2544" i="13"/>
  <c r="I2545" i="13"/>
  <c r="I2546" i="13"/>
  <c r="I2547" i="13"/>
  <c r="I2548" i="13"/>
  <c r="I2549" i="13"/>
  <c r="I2550" i="13"/>
  <c r="I2551" i="13"/>
  <c r="I2552" i="13"/>
  <c r="I2553" i="13"/>
  <c r="I2554" i="13"/>
  <c r="I2555" i="13"/>
  <c r="I2556" i="13"/>
  <c r="I2557" i="13"/>
  <c r="I2558" i="13"/>
  <c r="I2559" i="13"/>
  <c r="I2560" i="13"/>
  <c r="I2561" i="13"/>
  <c r="I2562" i="13"/>
  <c r="I2563" i="13"/>
  <c r="I2564" i="13"/>
  <c r="I2565" i="13"/>
  <c r="I2566" i="13"/>
  <c r="I2567" i="13"/>
  <c r="I2568" i="13"/>
  <c r="I2569" i="13"/>
  <c r="I2570" i="13"/>
  <c r="I2571" i="13"/>
  <c r="I2572" i="13"/>
  <c r="I2573" i="13"/>
  <c r="I2574" i="13"/>
  <c r="I2575" i="13"/>
  <c r="I2576" i="13"/>
  <c r="I2577" i="13"/>
  <c r="I2578" i="13"/>
  <c r="I2579" i="13"/>
  <c r="I2580" i="13"/>
  <c r="I2581" i="13"/>
  <c r="I2582" i="13"/>
  <c r="I2583" i="13"/>
  <c r="I2584" i="13"/>
  <c r="I2585" i="13"/>
  <c r="I2586" i="13"/>
  <c r="I2587" i="13"/>
  <c r="I2588" i="13"/>
  <c r="I2589" i="13"/>
  <c r="I2590" i="13"/>
  <c r="I2591" i="13"/>
  <c r="I2592" i="13"/>
  <c r="I2593" i="13"/>
  <c r="I2594" i="13"/>
  <c r="I2595" i="13"/>
  <c r="I2596" i="13"/>
  <c r="I2597" i="13"/>
  <c r="I2598" i="13"/>
  <c r="I2599" i="13"/>
  <c r="I2600" i="13"/>
  <c r="I2601" i="13"/>
  <c r="I2602" i="13"/>
  <c r="I2603" i="13"/>
  <c r="I2604" i="13"/>
  <c r="I2605" i="13"/>
  <c r="I2606" i="13"/>
  <c r="I2607" i="13"/>
  <c r="I2608" i="13"/>
  <c r="I2609" i="13"/>
  <c r="I2610" i="13"/>
  <c r="I2611" i="13"/>
  <c r="I2612" i="13"/>
  <c r="I2613" i="13"/>
  <c r="I2614" i="13"/>
  <c r="I2615" i="13"/>
  <c r="I2616" i="13"/>
  <c r="I2617" i="13"/>
  <c r="I2618" i="13"/>
  <c r="I2619" i="13"/>
  <c r="I2620" i="13"/>
  <c r="I2621" i="13"/>
  <c r="I2622" i="13"/>
  <c r="I2623" i="13"/>
  <c r="I2624" i="13"/>
  <c r="I2625" i="13"/>
  <c r="I2626" i="13"/>
  <c r="I2627" i="13"/>
  <c r="I2628" i="13"/>
  <c r="I2629" i="13"/>
  <c r="I2630" i="13"/>
  <c r="I2631" i="13"/>
  <c r="I2632" i="13"/>
  <c r="I2633" i="13"/>
  <c r="I2634" i="13"/>
  <c r="I2635" i="13"/>
  <c r="I2636" i="13"/>
  <c r="I2637" i="13"/>
  <c r="I2638" i="13"/>
  <c r="I2639" i="13"/>
  <c r="I2640" i="13"/>
  <c r="I2641" i="13"/>
  <c r="I2642" i="13"/>
  <c r="I2643" i="13"/>
  <c r="I2644" i="13"/>
  <c r="I2645" i="13"/>
  <c r="I2646" i="13"/>
  <c r="I2647" i="13"/>
  <c r="I2648" i="13"/>
  <c r="I2649" i="13"/>
  <c r="I2650" i="13"/>
  <c r="I2651" i="13"/>
  <c r="I2652" i="13"/>
  <c r="I2653" i="13"/>
  <c r="I2654" i="13"/>
  <c r="I2655" i="13"/>
  <c r="I2656" i="13"/>
  <c r="I2657" i="13"/>
  <c r="I2658" i="13"/>
  <c r="I2659" i="13"/>
  <c r="I2660" i="13"/>
  <c r="I2661" i="13"/>
  <c r="I2662" i="13"/>
  <c r="I2663" i="13"/>
  <c r="I2664" i="13"/>
  <c r="I2665" i="13"/>
  <c r="I2666" i="13"/>
  <c r="I2667" i="13"/>
  <c r="I2668" i="13"/>
  <c r="I2669" i="13"/>
  <c r="I2670" i="13"/>
  <c r="I2671" i="13"/>
  <c r="I2672" i="13"/>
  <c r="I2673" i="13"/>
  <c r="I2674" i="13"/>
  <c r="I2675" i="13"/>
  <c r="I2676" i="13"/>
  <c r="I2677" i="13"/>
  <c r="I2678" i="13"/>
  <c r="I2679" i="13"/>
  <c r="I2680" i="13"/>
  <c r="I2681" i="13"/>
  <c r="I2682" i="13"/>
  <c r="I2683" i="13"/>
  <c r="I2684" i="13"/>
  <c r="I2685" i="13"/>
  <c r="I2686" i="13"/>
  <c r="I2687" i="13"/>
  <c r="I2688" i="13"/>
  <c r="I2689" i="13"/>
  <c r="I2690" i="13"/>
  <c r="I2691" i="13"/>
  <c r="I2692" i="13"/>
  <c r="I2693" i="13"/>
  <c r="I2694" i="13"/>
  <c r="I2695" i="13"/>
  <c r="I2696" i="13"/>
  <c r="I2697" i="13"/>
  <c r="I2698" i="13"/>
  <c r="I2699" i="13"/>
  <c r="I2700" i="13"/>
  <c r="I2701" i="13"/>
  <c r="I2702" i="13"/>
  <c r="I2703" i="13"/>
  <c r="I2704" i="13"/>
  <c r="I2705" i="13"/>
  <c r="I2706" i="13"/>
  <c r="I2707" i="13"/>
  <c r="I2708" i="13"/>
  <c r="I2709" i="13"/>
  <c r="I2710" i="13"/>
  <c r="I2711" i="13"/>
  <c r="I2712" i="13"/>
  <c r="I2713" i="13"/>
  <c r="I2714" i="13"/>
  <c r="I2715" i="13"/>
  <c r="I2716" i="13"/>
  <c r="I2717" i="13"/>
  <c r="I2718" i="13"/>
  <c r="I2719" i="13"/>
  <c r="I2720" i="13"/>
  <c r="I2721" i="13"/>
  <c r="I2722" i="13"/>
  <c r="I2723" i="13"/>
  <c r="I2724" i="13"/>
  <c r="I2725" i="13"/>
  <c r="I2726" i="13"/>
  <c r="I2727" i="13"/>
  <c r="I2728" i="13"/>
  <c r="I2729" i="13"/>
  <c r="I2730" i="13"/>
  <c r="I2731" i="13"/>
  <c r="I2732" i="13"/>
  <c r="I2733" i="13"/>
  <c r="I2734" i="13"/>
  <c r="I2735" i="13"/>
  <c r="I2736" i="13"/>
  <c r="I2737" i="13"/>
  <c r="I2738" i="13"/>
  <c r="I2739" i="13"/>
  <c r="I2740" i="13"/>
  <c r="I2741" i="13"/>
  <c r="I2742" i="13"/>
  <c r="I2743" i="13"/>
  <c r="I2744" i="13"/>
  <c r="I2745" i="13"/>
  <c r="I2746" i="13"/>
  <c r="I2747" i="13"/>
  <c r="I2748" i="13"/>
  <c r="I2749" i="13"/>
  <c r="I2750" i="13"/>
  <c r="I2751" i="13"/>
  <c r="I2752" i="13"/>
  <c r="I2753" i="13"/>
  <c r="I2754" i="13"/>
  <c r="I2755" i="13"/>
  <c r="I2756" i="13"/>
  <c r="I2757" i="13"/>
  <c r="I2758" i="13"/>
  <c r="I2759" i="13"/>
  <c r="I2760" i="13"/>
  <c r="I2761" i="13"/>
  <c r="I2762" i="13"/>
  <c r="I2763" i="13"/>
  <c r="I2764" i="13"/>
  <c r="I2765" i="13"/>
  <c r="I2766" i="13"/>
  <c r="I2767" i="13"/>
  <c r="I2768" i="13"/>
  <c r="I2769" i="13"/>
  <c r="I2770" i="13"/>
  <c r="I2771" i="13"/>
  <c r="I2772" i="13"/>
  <c r="I2773" i="13"/>
  <c r="I2774" i="13"/>
  <c r="I2775" i="13"/>
  <c r="I2776" i="13"/>
  <c r="I2777" i="13"/>
  <c r="I2778" i="13"/>
  <c r="I2779" i="13"/>
  <c r="I2780" i="13"/>
  <c r="I2781" i="13"/>
  <c r="I2782" i="13"/>
  <c r="I2783" i="13"/>
  <c r="I2784" i="13"/>
  <c r="I2785" i="13"/>
  <c r="I2786" i="13"/>
  <c r="I2787" i="13"/>
  <c r="I2788" i="13"/>
  <c r="I2789" i="13"/>
  <c r="I2790" i="13"/>
  <c r="I2791" i="13"/>
  <c r="I2792" i="13"/>
  <c r="I2793" i="13"/>
  <c r="I2794" i="13"/>
  <c r="I2795" i="13"/>
  <c r="I2796" i="13"/>
  <c r="I2797" i="13"/>
  <c r="I2799" i="13"/>
  <c r="I2800" i="13"/>
  <c r="I2801" i="13"/>
  <c r="I2802" i="13"/>
  <c r="I2803" i="13"/>
  <c r="I2804" i="13"/>
  <c r="I2805" i="13"/>
  <c r="I2806" i="13"/>
  <c r="I2807" i="13"/>
  <c r="I2808" i="13"/>
  <c r="I2809" i="13"/>
  <c r="I2810" i="13"/>
  <c r="I2811" i="13"/>
  <c r="I2812" i="13"/>
  <c r="I2813" i="13"/>
  <c r="I2814" i="13"/>
  <c r="I2815" i="13"/>
  <c r="I2816" i="13"/>
  <c r="I2817" i="13"/>
  <c r="I2818" i="13"/>
  <c r="I2819" i="13"/>
  <c r="I2820" i="13"/>
  <c r="I2821" i="13"/>
  <c r="I2822" i="13"/>
  <c r="I2823" i="13"/>
  <c r="I2824" i="13"/>
  <c r="I2825" i="13"/>
  <c r="I2826" i="13"/>
  <c r="I2827" i="13"/>
  <c r="I2828" i="13"/>
  <c r="I2829" i="13"/>
  <c r="I2830" i="13"/>
  <c r="I2831" i="13"/>
  <c r="I2832" i="13"/>
  <c r="I2833" i="13"/>
  <c r="I2834" i="13"/>
  <c r="I2835" i="13"/>
  <c r="I2836" i="13"/>
  <c r="I2837" i="13"/>
  <c r="I2838" i="13"/>
  <c r="I2839" i="13"/>
  <c r="I2840" i="13"/>
  <c r="I2841" i="13"/>
  <c r="I2842" i="13"/>
  <c r="I2843" i="13"/>
  <c r="I2844" i="13"/>
  <c r="I2845" i="13"/>
  <c r="I2846" i="13"/>
  <c r="I2847" i="13"/>
  <c r="I2848" i="13"/>
  <c r="I2849" i="13"/>
  <c r="I2850" i="13"/>
  <c r="I2851" i="13"/>
  <c r="I2852" i="13"/>
  <c r="I2853" i="13"/>
  <c r="I2854" i="13"/>
  <c r="I2855" i="13"/>
  <c r="I2856" i="13"/>
  <c r="I2857" i="13"/>
  <c r="I2858" i="13"/>
  <c r="I2859" i="13"/>
  <c r="I2860" i="13"/>
  <c r="I2861" i="13"/>
  <c r="I2862" i="13"/>
  <c r="I2863" i="13"/>
  <c r="I2864" i="13"/>
  <c r="I2865" i="13"/>
  <c r="I2866" i="13"/>
  <c r="I2867" i="13"/>
  <c r="I2868" i="13"/>
  <c r="I2869" i="13"/>
  <c r="I2870" i="13"/>
  <c r="I2871" i="13"/>
  <c r="I2872" i="13"/>
  <c r="I2873" i="13"/>
  <c r="I2874" i="13"/>
  <c r="I2875" i="13"/>
  <c r="I2876" i="13"/>
  <c r="I2877" i="13"/>
  <c r="I2878" i="13"/>
  <c r="I2879" i="13"/>
  <c r="I2880" i="13"/>
  <c r="I2881" i="13"/>
  <c r="I2882" i="13"/>
  <c r="I2883" i="13"/>
  <c r="I2884" i="13"/>
  <c r="I2885" i="13"/>
  <c r="I2886" i="13"/>
  <c r="I2887" i="13"/>
  <c r="I2888" i="13"/>
  <c r="I2889" i="13"/>
  <c r="I2890" i="13"/>
  <c r="I2891" i="13"/>
  <c r="I2892" i="13"/>
  <c r="I2893" i="13"/>
  <c r="I2894" i="13"/>
  <c r="I2895" i="13"/>
  <c r="I2896" i="13"/>
  <c r="I2897" i="13"/>
  <c r="I2898" i="13"/>
  <c r="I2899" i="13"/>
  <c r="I2900" i="13"/>
  <c r="I2901" i="13"/>
  <c r="I2902" i="13"/>
  <c r="I2903" i="13"/>
  <c r="I2904" i="13"/>
  <c r="I2905" i="13"/>
  <c r="I2906" i="13"/>
  <c r="I2907" i="13"/>
  <c r="I2908" i="13"/>
  <c r="I2909" i="13"/>
  <c r="I2910" i="13"/>
  <c r="I2911" i="13"/>
  <c r="I2912" i="13"/>
  <c r="I2913" i="13"/>
  <c r="I2914" i="13"/>
  <c r="I2915" i="13"/>
  <c r="I2916" i="13"/>
  <c r="I2917" i="13"/>
  <c r="I2918" i="13"/>
  <c r="I2919" i="13"/>
  <c r="I2920" i="13"/>
  <c r="I2921" i="13"/>
  <c r="I2922" i="13"/>
  <c r="I2923" i="13"/>
  <c r="I2924" i="13"/>
  <c r="I2925" i="13"/>
  <c r="I2926" i="13"/>
  <c r="I2927" i="13"/>
  <c r="I2928" i="13"/>
  <c r="I2929" i="13"/>
  <c r="I2930" i="13"/>
  <c r="I2931" i="13"/>
  <c r="I2932" i="13"/>
  <c r="I2933" i="13"/>
  <c r="I2934" i="13"/>
  <c r="I2935" i="13"/>
  <c r="I2936" i="13"/>
  <c r="I2937" i="13"/>
  <c r="I2938" i="13"/>
  <c r="I2939" i="13"/>
  <c r="I2940" i="13"/>
  <c r="I2941" i="13"/>
  <c r="I2942" i="13"/>
  <c r="I2943" i="13"/>
  <c r="I2944" i="13"/>
  <c r="I2945" i="13"/>
  <c r="I2946" i="13"/>
  <c r="I2947" i="13"/>
  <c r="I2948" i="13"/>
  <c r="I2949" i="13"/>
  <c r="I2950" i="13"/>
  <c r="I2951" i="13"/>
  <c r="I2952" i="13"/>
  <c r="I2953" i="13"/>
  <c r="I2954" i="13"/>
  <c r="I2955" i="13"/>
  <c r="I2956" i="13"/>
  <c r="I2957" i="13"/>
  <c r="I2958" i="13"/>
  <c r="I2959" i="13"/>
  <c r="I2960" i="13"/>
  <c r="I2961" i="13"/>
  <c r="I2962" i="13"/>
  <c r="I2963" i="13"/>
  <c r="I2964" i="13"/>
  <c r="I2965" i="13"/>
  <c r="I2966" i="13"/>
  <c r="I2967" i="13"/>
  <c r="I2968" i="13"/>
  <c r="I2969" i="13"/>
  <c r="I2970" i="13"/>
  <c r="I2971" i="13"/>
  <c r="I2972" i="13"/>
  <c r="I2973" i="13"/>
  <c r="I2974" i="13"/>
  <c r="I2975" i="13"/>
  <c r="I2976" i="13"/>
  <c r="I2977" i="13"/>
  <c r="I2978" i="13"/>
  <c r="I2979" i="13"/>
  <c r="I2980" i="13"/>
  <c r="I2981" i="13"/>
  <c r="I2982" i="13"/>
  <c r="I2983" i="13"/>
  <c r="I2984" i="13"/>
  <c r="I2985" i="13"/>
  <c r="I2986" i="13"/>
  <c r="I2987" i="13"/>
  <c r="I2988" i="13"/>
  <c r="I2989" i="13"/>
  <c r="I2990" i="13"/>
  <c r="I2991" i="13"/>
  <c r="I2992" i="13"/>
  <c r="I2993" i="13"/>
  <c r="I2994" i="13"/>
  <c r="I2995" i="13"/>
  <c r="I2996" i="13"/>
  <c r="I2997" i="13"/>
  <c r="I2998" i="13"/>
  <c r="I2999" i="13"/>
  <c r="I3000" i="13"/>
  <c r="I3001" i="13"/>
  <c r="I3002" i="13"/>
  <c r="I3003" i="13"/>
  <c r="I3004" i="13"/>
  <c r="I3005" i="13"/>
  <c r="I3006" i="13"/>
  <c r="I3007" i="13"/>
  <c r="I3008" i="13"/>
  <c r="I3009" i="13"/>
  <c r="I3010" i="13"/>
  <c r="I3011" i="13"/>
  <c r="I3012" i="13"/>
  <c r="I3013" i="13"/>
  <c r="I3014" i="13"/>
  <c r="I3015" i="13"/>
  <c r="I3016" i="13"/>
  <c r="I3017" i="13"/>
  <c r="I3018" i="13"/>
  <c r="I3019" i="13"/>
  <c r="I3020" i="13"/>
  <c r="I3021" i="13"/>
  <c r="I3022" i="13"/>
  <c r="I3023" i="13"/>
  <c r="I3024" i="13"/>
  <c r="I3025" i="13"/>
  <c r="I3026" i="13"/>
  <c r="I3027" i="13"/>
  <c r="I3028" i="13"/>
  <c r="I3029" i="13"/>
  <c r="I3030" i="13"/>
  <c r="I3031" i="13"/>
  <c r="I3032" i="13"/>
  <c r="I3033" i="13"/>
  <c r="I3034" i="13"/>
  <c r="I3035" i="13"/>
  <c r="I3036" i="13"/>
  <c r="I3037" i="13"/>
  <c r="I3038" i="13"/>
  <c r="I3039" i="13"/>
  <c r="I3040" i="13"/>
  <c r="I3041" i="13"/>
  <c r="I3042" i="13"/>
  <c r="I3043" i="13"/>
  <c r="I3044" i="13"/>
  <c r="I3045" i="13"/>
  <c r="I3046" i="13"/>
  <c r="I3047" i="13"/>
  <c r="I3048" i="13"/>
  <c r="I3049" i="13"/>
  <c r="I3050" i="13"/>
  <c r="I3051" i="13"/>
  <c r="I3052" i="13"/>
  <c r="I3053" i="13"/>
  <c r="I3054" i="13"/>
  <c r="I3055" i="13"/>
  <c r="I3056" i="13"/>
  <c r="I3057" i="13"/>
  <c r="I3058" i="13"/>
  <c r="I3059" i="13"/>
  <c r="I3060" i="13"/>
  <c r="I3061" i="13"/>
  <c r="I3062" i="13"/>
  <c r="I3063" i="13"/>
  <c r="I3064" i="13"/>
  <c r="I3065" i="13"/>
  <c r="I3066" i="13"/>
  <c r="I3067" i="13"/>
  <c r="I3068" i="13"/>
  <c r="I3069" i="13"/>
  <c r="I3070" i="13"/>
  <c r="I3071" i="13"/>
  <c r="I3072" i="13"/>
  <c r="I3073" i="13"/>
  <c r="I3074" i="13"/>
  <c r="I3075" i="13"/>
  <c r="I3076" i="13"/>
  <c r="I3077" i="13"/>
  <c r="I3078" i="13"/>
  <c r="I3079" i="13"/>
  <c r="I3080" i="13"/>
  <c r="I3081" i="13"/>
  <c r="I3082" i="13"/>
  <c r="I3083" i="13"/>
  <c r="I3084" i="13"/>
  <c r="I3085" i="13"/>
  <c r="I3086" i="13"/>
  <c r="I3087" i="13"/>
  <c r="I3088" i="13"/>
  <c r="I3089" i="13"/>
  <c r="I3090" i="13"/>
  <c r="I3091" i="13"/>
  <c r="I3092" i="13"/>
  <c r="I3093" i="13"/>
  <c r="I3094" i="13"/>
  <c r="I3095" i="13"/>
  <c r="I3096" i="13"/>
  <c r="I3097" i="13"/>
  <c r="I3098" i="13"/>
  <c r="I3099" i="13"/>
  <c r="I3100" i="13"/>
  <c r="I3101" i="13"/>
  <c r="I3102" i="13"/>
  <c r="I3103" i="13"/>
  <c r="I3104" i="13"/>
  <c r="I3105" i="13"/>
  <c r="I3106" i="13"/>
  <c r="I3107" i="13"/>
  <c r="I3108" i="13"/>
  <c r="I3109" i="13"/>
  <c r="I3110" i="13"/>
  <c r="I3111" i="13"/>
  <c r="I3112" i="13"/>
  <c r="I3113" i="13"/>
  <c r="I3114" i="13"/>
  <c r="I3115" i="13"/>
  <c r="I3116" i="13"/>
  <c r="I3117" i="13"/>
  <c r="I3118" i="13"/>
  <c r="I3119" i="13"/>
  <c r="I3120" i="13"/>
  <c r="I3121" i="13"/>
  <c r="I3122" i="13"/>
  <c r="I3123" i="13"/>
  <c r="I3124" i="13"/>
  <c r="I3125" i="13"/>
  <c r="I3126" i="13"/>
  <c r="I3127" i="13"/>
  <c r="I3128" i="13"/>
  <c r="I3129" i="13"/>
  <c r="I3130" i="13"/>
  <c r="I3131" i="13"/>
  <c r="I3132" i="13"/>
  <c r="I3133" i="13"/>
  <c r="I3134" i="13"/>
  <c r="I3135" i="13"/>
  <c r="I3136" i="13"/>
  <c r="I3137" i="13"/>
  <c r="I3138" i="13"/>
  <c r="I3139" i="13"/>
  <c r="I3140" i="13"/>
  <c r="I3141" i="13"/>
  <c r="I3142" i="13"/>
  <c r="I3143" i="13"/>
  <c r="I3144" i="13"/>
  <c r="I3145" i="13"/>
  <c r="I3146" i="13"/>
  <c r="I3147" i="13"/>
  <c r="I3148" i="13"/>
  <c r="I3150" i="13"/>
  <c r="I3151" i="13"/>
  <c r="I3152" i="13"/>
  <c r="I3153" i="13"/>
  <c r="I3154" i="13"/>
  <c r="I3155" i="13"/>
  <c r="I3156" i="13"/>
  <c r="I3157" i="13"/>
  <c r="I3158" i="13"/>
  <c r="I3159" i="13"/>
  <c r="I3160" i="13"/>
  <c r="I3161" i="13"/>
  <c r="I3162" i="13"/>
  <c r="I3163" i="13"/>
  <c r="I3164" i="13"/>
  <c r="I3165" i="13"/>
  <c r="I3166" i="13"/>
  <c r="I3167" i="13"/>
  <c r="I3168" i="13"/>
  <c r="I3169" i="13"/>
  <c r="I3170" i="13"/>
  <c r="I3171" i="13"/>
  <c r="I3172" i="13"/>
  <c r="I3173" i="13"/>
  <c r="I3174" i="13"/>
  <c r="I3175" i="13"/>
  <c r="I3176" i="13"/>
  <c r="I3177" i="13"/>
  <c r="I3178" i="13"/>
  <c r="I3179" i="13"/>
  <c r="I3180" i="13"/>
  <c r="I3181" i="13"/>
  <c r="I3182" i="13"/>
  <c r="I3183" i="13"/>
  <c r="I3184" i="13"/>
  <c r="I3185" i="13"/>
  <c r="I3186" i="13"/>
  <c r="I3187" i="13"/>
  <c r="I3188" i="13"/>
  <c r="I3189" i="13"/>
  <c r="I3190" i="13"/>
  <c r="I3191" i="13"/>
  <c r="I3192" i="13"/>
  <c r="I3193" i="13"/>
  <c r="I3194" i="13"/>
  <c r="I3195" i="13"/>
  <c r="I3196" i="13"/>
  <c r="I3197" i="13"/>
  <c r="I3198" i="13"/>
  <c r="I3199" i="13"/>
  <c r="I3200" i="13"/>
  <c r="I3201" i="13"/>
  <c r="I3202" i="13"/>
  <c r="I3203" i="13"/>
  <c r="I3204" i="13"/>
  <c r="I3205" i="13"/>
  <c r="I3206" i="13"/>
  <c r="I3207" i="13"/>
  <c r="I3208" i="13"/>
  <c r="I3209" i="13"/>
  <c r="I3210" i="13"/>
  <c r="I3211" i="13"/>
  <c r="I3212" i="13"/>
  <c r="I3213" i="13"/>
  <c r="I3214" i="13"/>
  <c r="I3215" i="13"/>
  <c r="I3216" i="13"/>
  <c r="I3217" i="13"/>
  <c r="I3218" i="13"/>
  <c r="I3219" i="13"/>
  <c r="I3220" i="13"/>
  <c r="I3221" i="13"/>
  <c r="I3222" i="13"/>
  <c r="I3223" i="13"/>
  <c r="I3224" i="13"/>
  <c r="I3225" i="13"/>
  <c r="I3226" i="13"/>
  <c r="I3227" i="13"/>
  <c r="I3228" i="13"/>
  <c r="I3229" i="13"/>
  <c r="I3230" i="13"/>
  <c r="I3231" i="13"/>
  <c r="I3232" i="13"/>
  <c r="I3233" i="13"/>
  <c r="I3234" i="13"/>
  <c r="I3235" i="13"/>
  <c r="I3236" i="13"/>
  <c r="I3237" i="13"/>
  <c r="I3238" i="13"/>
  <c r="I3239" i="13"/>
  <c r="I3240" i="13"/>
  <c r="I3241" i="13"/>
  <c r="I3242" i="13"/>
  <c r="I3244" i="13"/>
  <c r="I3245" i="13"/>
  <c r="I3246" i="13"/>
  <c r="I3247" i="13"/>
  <c r="I3248" i="13"/>
  <c r="I3249" i="13"/>
  <c r="I3250" i="13"/>
  <c r="I3251" i="13"/>
  <c r="I3252" i="13"/>
  <c r="I3253" i="13"/>
  <c r="I3254" i="13"/>
  <c r="I3255" i="13"/>
  <c r="I3256" i="13"/>
  <c r="I3257" i="13"/>
  <c r="I3258" i="13"/>
  <c r="I3259" i="13"/>
  <c r="I3260" i="13"/>
  <c r="I3261" i="13"/>
  <c r="I3262" i="13"/>
  <c r="I3263" i="13"/>
  <c r="I3264" i="13"/>
  <c r="I3265" i="13"/>
  <c r="I3266" i="13"/>
  <c r="I3267" i="13"/>
  <c r="I3268" i="13"/>
  <c r="I3269" i="13"/>
  <c r="I3270" i="13"/>
  <c r="I3271" i="13"/>
  <c r="I3272" i="13"/>
  <c r="I3273" i="13"/>
  <c r="I3274" i="13"/>
  <c r="I3275" i="13"/>
  <c r="I3276" i="13"/>
  <c r="I3277" i="13"/>
  <c r="I3278" i="13"/>
  <c r="I3279" i="13"/>
  <c r="I3280" i="13"/>
  <c r="I3281" i="13"/>
  <c r="I3282" i="13"/>
  <c r="I3283" i="13"/>
  <c r="I3284" i="13"/>
  <c r="I3285" i="13"/>
  <c r="I3286" i="13"/>
  <c r="I3287" i="13"/>
  <c r="I3288" i="13"/>
  <c r="I3289" i="13"/>
  <c r="I3290" i="13"/>
  <c r="I3291" i="13"/>
  <c r="I3292" i="13"/>
  <c r="I3293" i="13"/>
  <c r="I3294" i="13"/>
  <c r="I3295" i="13"/>
  <c r="I3296" i="13"/>
  <c r="I3297" i="13"/>
  <c r="I3298" i="13"/>
  <c r="I3299" i="13"/>
  <c r="I3300" i="13"/>
  <c r="I3301" i="13"/>
  <c r="I3302" i="13"/>
  <c r="I3303" i="13"/>
  <c r="I3304" i="13"/>
  <c r="I3305" i="13"/>
  <c r="I3306" i="13"/>
  <c r="I3307" i="13"/>
  <c r="I3308" i="13"/>
  <c r="I3309" i="13"/>
  <c r="I3310" i="13"/>
  <c r="I3311" i="13"/>
  <c r="I3312" i="13"/>
  <c r="I3313" i="13"/>
  <c r="I3314" i="13"/>
  <c r="I3315" i="13"/>
  <c r="I3316" i="13"/>
  <c r="I3317" i="13"/>
  <c r="I3318" i="13"/>
  <c r="I3319" i="13"/>
  <c r="I3320" i="13"/>
  <c r="I3321" i="13"/>
  <c r="I3322" i="13"/>
  <c r="I3323" i="13"/>
  <c r="I3324" i="13"/>
  <c r="I3325" i="13"/>
  <c r="I3326" i="13"/>
  <c r="I3327" i="13"/>
  <c r="I3328" i="13"/>
  <c r="I3329" i="13"/>
  <c r="I3330" i="13"/>
  <c r="I3331" i="13"/>
  <c r="I3332" i="13"/>
  <c r="I3333" i="13"/>
  <c r="I3334" i="13"/>
  <c r="I3335" i="13"/>
  <c r="I3336" i="13"/>
  <c r="I3337" i="13"/>
  <c r="I3338" i="13"/>
  <c r="I3339" i="13"/>
  <c r="I3340" i="13"/>
  <c r="I3341" i="13"/>
  <c r="I3342" i="13"/>
  <c r="I3343" i="13"/>
  <c r="I3344" i="13"/>
  <c r="I3345" i="13"/>
  <c r="I3346" i="13"/>
  <c r="I3347" i="13"/>
  <c r="I3348" i="13"/>
  <c r="I3349" i="13"/>
  <c r="I3350" i="13"/>
  <c r="I3351" i="13"/>
  <c r="I3352" i="13"/>
  <c r="I3353" i="13"/>
  <c r="I3354" i="13"/>
  <c r="I3355" i="13"/>
  <c r="I3356" i="13"/>
  <c r="I3357" i="13"/>
  <c r="I3358" i="13"/>
  <c r="I3359" i="13"/>
  <c r="I3360" i="13"/>
  <c r="I3361" i="13"/>
  <c r="I3362" i="13"/>
  <c r="I3363" i="13"/>
  <c r="I3364" i="13"/>
  <c r="I3365" i="13"/>
  <c r="I3366" i="13"/>
  <c r="I3367" i="13"/>
  <c r="I3368" i="13"/>
  <c r="I3369" i="13"/>
  <c r="I3370" i="13"/>
  <c r="I3371" i="13"/>
  <c r="I3372" i="13"/>
  <c r="I3373" i="13"/>
  <c r="I3374" i="13"/>
  <c r="I3375" i="13"/>
  <c r="I3376" i="13"/>
  <c r="I3377" i="13"/>
  <c r="I3378" i="13"/>
  <c r="I3379" i="13"/>
  <c r="I3380" i="13"/>
  <c r="I3381" i="13"/>
  <c r="I3382" i="13"/>
  <c r="I3383" i="13"/>
  <c r="I3384" i="13"/>
  <c r="I3385" i="13"/>
  <c r="I3386" i="13"/>
  <c r="I3387" i="13"/>
  <c r="I3388" i="13"/>
  <c r="I3389" i="13"/>
  <c r="I3390" i="13"/>
  <c r="I3391" i="13"/>
  <c r="I3392" i="13"/>
  <c r="I3393" i="13"/>
  <c r="I3394" i="13"/>
  <c r="I3395" i="13"/>
  <c r="I3396" i="13"/>
  <c r="I3397" i="13"/>
  <c r="I3398" i="13"/>
  <c r="I3399" i="13"/>
  <c r="I3400" i="13"/>
  <c r="I3401" i="13"/>
  <c r="I3402" i="13"/>
  <c r="I3403" i="13"/>
  <c r="I3404" i="13"/>
  <c r="I3405" i="13"/>
  <c r="I3406" i="13"/>
  <c r="I3407" i="13"/>
  <c r="I3408" i="13"/>
  <c r="I3409" i="13"/>
  <c r="I3410" i="13"/>
  <c r="I3411" i="13"/>
  <c r="I3412" i="13"/>
  <c r="I3413" i="13"/>
  <c r="I3414" i="13"/>
  <c r="I3415" i="13"/>
  <c r="I3416" i="13"/>
  <c r="I3417" i="13"/>
  <c r="I3418" i="13"/>
  <c r="I3419" i="13"/>
  <c r="I3420" i="13"/>
  <c r="I3421" i="13"/>
  <c r="I3422" i="13"/>
  <c r="I3423" i="13"/>
  <c r="I3424" i="13"/>
  <c r="I3425" i="13"/>
  <c r="I3426" i="13"/>
  <c r="I3427" i="13"/>
  <c r="I3428" i="13"/>
  <c r="I3429" i="13"/>
  <c r="I3430" i="13"/>
  <c r="I3431" i="13"/>
  <c r="I3432" i="13"/>
  <c r="I3433" i="13"/>
  <c r="I3434" i="13"/>
  <c r="I3435" i="13"/>
  <c r="I3436" i="13"/>
  <c r="I3437" i="13"/>
  <c r="I3438" i="13"/>
  <c r="I3439" i="13"/>
  <c r="I3440" i="13"/>
  <c r="I3441" i="13"/>
  <c r="I3442" i="13"/>
  <c r="I3443" i="13"/>
  <c r="I3444" i="13"/>
  <c r="I3445" i="13"/>
  <c r="I3446" i="13"/>
  <c r="I3447" i="13"/>
  <c r="I3448" i="13"/>
  <c r="I3449" i="13"/>
  <c r="I3450" i="13"/>
  <c r="I3451" i="13"/>
  <c r="I3452" i="13"/>
  <c r="I3453" i="13"/>
  <c r="I3454" i="13"/>
  <c r="I3455" i="13"/>
  <c r="I3456" i="13"/>
  <c r="I3457" i="13"/>
  <c r="I3458" i="13"/>
  <c r="I3459" i="13"/>
  <c r="I3460" i="13"/>
  <c r="I3461" i="13"/>
  <c r="I3462" i="13"/>
  <c r="I3463" i="13"/>
  <c r="I3464" i="13"/>
  <c r="I3465" i="13"/>
  <c r="I3466" i="13"/>
  <c r="I3467" i="13"/>
  <c r="I3468" i="13"/>
  <c r="I3469" i="13"/>
  <c r="I3470" i="13"/>
  <c r="I3471" i="13"/>
  <c r="I3472" i="13"/>
  <c r="I3473" i="13"/>
  <c r="I3474" i="13"/>
  <c r="I3475" i="13"/>
  <c r="I3476" i="13"/>
  <c r="I3477" i="13"/>
  <c r="I3478" i="13"/>
  <c r="I3479" i="13"/>
  <c r="I3480" i="13"/>
  <c r="I3481" i="13"/>
  <c r="I3482" i="13"/>
  <c r="I3483" i="13"/>
  <c r="I3484" i="13"/>
  <c r="I3485" i="13"/>
  <c r="I3486" i="13"/>
  <c r="I3487" i="13"/>
  <c r="I3488" i="13"/>
  <c r="I3489" i="13"/>
  <c r="I3490" i="13"/>
  <c r="I3491" i="13"/>
  <c r="I3492" i="13"/>
  <c r="I3493" i="13"/>
  <c r="I3494" i="13"/>
  <c r="I3495" i="13"/>
  <c r="I3496" i="13"/>
  <c r="I3497" i="13"/>
  <c r="I3498" i="13"/>
  <c r="I3499" i="13"/>
  <c r="I3500" i="13"/>
  <c r="I3501" i="13"/>
  <c r="I3502" i="13"/>
  <c r="I3503" i="13"/>
  <c r="I3504" i="13"/>
  <c r="I3505" i="13"/>
  <c r="I3506" i="13"/>
  <c r="I3507" i="13"/>
  <c r="I3508" i="13"/>
  <c r="I3509" i="13"/>
  <c r="I3510" i="13"/>
  <c r="I3511" i="13"/>
  <c r="I3512" i="13"/>
  <c r="I3513" i="13"/>
  <c r="I3514" i="13"/>
  <c r="I3515" i="13"/>
  <c r="I3516" i="13"/>
  <c r="I3517" i="13"/>
  <c r="I3518" i="13"/>
  <c r="I3519" i="13"/>
  <c r="I3520" i="13"/>
  <c r="I3521" i="13"/>
  <c r="I3522" i="13"/>
  <c r="I3523" i="13"/>
  <c r="I3524" i="13"/>
  <c r="I3525" i="13"/>
  <c r="I3526" i="13"/>
  <c r="I3527" i="13"/>
  <c r="I3528" i="13"/>
  <c r="I3529" i="13"/>
  <c r="I3530" i="13"/>
  <c r="I3531" i="13"/>
  <c r="I3532" i="13"/>
  <c r="I3533" i="13"/>
  <c r="I3534" i="13"/>
  <c r="I3535" i="13"/>
  <c r="I3536" i="13"/>
  <c r="I3537" i="13"/>
  <c r="I3538" i="13"/>
  <c r="I3539" i="13"/>
  <c r="I3540" i="13"/>
  <c r="I3541" i="13"/>
  <c r="I3542" i="13"/>
  <c r="I3543" i="13"/>
  <c r="I3544" i="13"/>
  <c r="I3545" i="13"/>
  <c r="I3546" i="13"/>
  <c r="I3547" i="13"/>
  <c r="I3548" i="13"/>
  <c r="I3549" i="13"/>
  <c r="I3550" i="13"/>
  <c r="I3551" i="13"/>
  <c r="I3552" i="13"/>
  <c r="I3553" i="13"/>
  <c r="I3554" i="13"/>
  <c r="I3555" i="13"/>
  <c r="I3556" i="13"/>
  <c r="I3557" i="13"/>
  <c r="I3558" i="13"/>
  <c r="I3559" i="13"/>
  <c r="I3560" i="13"/>
  <c r="I3561" i="13"/>
  <c r="I3562" i="13"/>
  <c r="I3563" i="13"/>
  <c r="I3564" i="13"/>
  <c r="I3565" i="13"/>
  <c r="I3566" i="13"/>
  <c r="I3567" i="13"/>
  <c r="I3568" i="13"/>
  <c r="I3569" i="13"/>
  <c r="I3570" i="13"/>
  <c r="I3571" i="13"/>
  <c r="I3572" i="13"/>
  <c r="I3573" i="13"/>
  <c r="I3574" i="13"/>
  <c r="I3575" i="13"/>
  <c r="I3576" i="13"/>
  <c r="I3577" i="13"/>
  <c r="I3578" i="13"/>
  <c r="I3579" i="13"/>
  <c r="I3580" i="13"/>
  <c r="I3581" i="13"/>
  <c r="I3582" i="13"/>
  <c r="I3583" i="13"/>
  <c r="I3584" i="13"/>
  <c r="I3585" i="13"/>
  <c r="I3586" i="13"/>
  <c r="I3587" i="13"/>
  <c r="I3588" i="13"/>
  <c r="I3589" i="13"/>
  <c r="I3590" i="13"/>
  <c r="I3591" i="13"/>
  <c r="I3592" i="13"/>
  <c r="I3593" i="13"/>
  <c r="I3594" i="13"/>
  <c r="I3595" i="13"/>
  <c r="I3596" i="13"/>
  <c r="I3597" i="13"/>
  <c r="I3598" i="13"/>
  <c r="I3599" i="13"/>
  <c r="I3600" i="13"/>
  <c r="I3601" i="13"/>
  <c r="I3602" i="13"/>
  <c r="I3603" i="13"/>
  <c r="I3604" i="13"/>
  <c r="I3605" i="13"/>
  <c r="I3606" i="13"/>
  <c r="I3607" i="13"/>
  <c r="I3608" i="13"/>
  <c r="I3609" i="13"/>
  <c r="I3610" i="13"/>
  <c r="I3611" i="13"/>
  <c r="I3612" i="13"/>
  <c r="I3613" i="13"/>
  <c r="I3614" i="13"/>
  <c r="I3615" i="13"/>
  <c r="I3616" i="13"/>
  <c r="I3617" i="13"/>
  <c r="I3618" i="13"/>
  <c r="I3619" i="13"/>
  <c r="I3620" i="13"/>
  <c r="I3621" i="13"/>
  <c r="I3622" i="13"/>
  <c r="I3623" i="13"/>
  <c r="I3624" i="13"/>
  <c r="I3625" i="13"/>
  <c r="I3626" i="13"/>
  <c r="I3627" i="13"/>
  <c r="I3628" i="13"/>
  <c r="I3629" i="13"/>
  <c r="I3630" i="13"/>
  <c r="I3631" i="13"/>
  <c r="I3632" i="13"/>
  <c r="I3633" i="13"/>
  <c r="I3634" i="13"/>
  <c r="I3635" i="13"/>
  <c r="I3636" i="13"/>
  <c r="I3637" i="13"/>
  <c r="I3638" i="13"/>
  <c r="I3639" i="13"/>
  <c r="I3640" i="13"/>
  <c r="I3641" i="13"/>
  <c r="I3642" i="13"/>
  <c r="I3643" i="13"/>
  <c r="I3644" i="13"/>
  <c r="I3645" i="13"/>
  <c r="I3646" i="13"/>
  <c r="I3647" i="13"/>
  <c r="I3648" i="13"/>
  <c r="I3649" i="13"/>
  <c r="I3650" i="13"/>
  <c r="I3651" i="13"/>
  <c r="I3652" i="13"/>
  <c r="I3653" i="13"/>
  <c r="I3654" i="13"/>
  <c r="I3655" i="13"/>
  <c r="I3656" i="13"/>
  <c r="I3657" i="13"/>
  <c r="I3658" i="13"/>
  <c r="I3659" i="13"/>
  <c r="I3660" i="13"/>
  <c r="I3661" i="13"/>
  <c r="I3662" i="13"/>
  <c r="I3663" i="13"/>
  <c r="I3664" i="13"/>
  <c r="I3665" i="13"/>
  <c r="I3666" i="13"/>
  <c r="I3667" i="13"/>
  <c r="I3668" i="13"/>
  <c r="I3669" i="13"/>
  <c r="I3670" i="13"/>
  <c r="I3671" i="13"/>
  <c r="I3672" i="13"/>
  <c r="I3673" i="13"/>
  <c r="I3674" i="13"/>
  <c r="I3675" i="13"/>
  <c r="I3676" i="13"/>
  <c r="I3677" i="13"/>
  <c r="I3678" i="13"/>
  <c r="I3679" i="13"/>
  <c r="I3680" i="13"/>
  <c r="I3681" i="13"/>
  <c r="I3682" i="13"/>
  <c r="I3683" i="13"/>
  <c r="I3684" i="13"/>
  <c r="I3685" i="13"/>
  <c r="I3686" i="13"/>
  <c r="I3687" i="13"/>
  <c r="I3688" i="13"/>
  <c r="I3689" i="13"/>
  <c r="I3690" i="13"/>
  <c r="I3691" i="13"/>
  <c r="I3692" i="13"/>
  <c r="I3693" i="13"/>
  <c r="I3694" i="13"/>
  <c r="I3695" i="13"/>
  <c r="I3696" i="13"/>
  <c r="I3697" i="13"/>
  <c r="I3698" i="13"/>
  <c r="I3699" i="13"/>
  <c r="I3700" i="13"/>
  <c r="I3701" i="13"/>
  <c r="I3702" i="13"/>
  <c r="I3703" i="13"/>
  <c r="I3704" i="13"/>
  <c r="I3705" i="13"/>
  <c r="I3706" i="13"/>
  <c r="I3707" i="13"/>
  <c r="I3708" i="13"/>
  <c r="I3709" i="13"/>
  <c r="I3710" i="13"/>
  <c r="I3711" i="13"/>
  <c r="I3712" i="13"/>
  <c r="I3713" i="13"/>
  <c r="I3714" i="13"/>
  <c r="I3715" i="13"/>
  <c r="I3716" i="13"/>
  <c r="I3717" i="13"/>
  <c r="I3718" i="13"/>
  <c r="AB71" i="13"/>
  <c r="AB89" i="13"/>
  <c r="L54" i="13"/>
  <c r="AB59" i="13"/>
  <c r="AB74" i="13"/>
  <c r="L103" i="13"/>
  <c r="AB160" i="13"/>
  <c r="L73" i="13"/>
  <c r="AB47" i="13"/>
  <c r="L137" i="13"/>
  <c r="AB132" i="13"/>
  <c r="AB85" i="13"/>
  <c r="L65" i="13"/>
  <c r="AR81" i="13"/>
  <c r="L97" i="13"/>
  <c r="AB92" i="13"/>
  <c r="L56" i="13"/>
  <c r="AR62" i="13"/>
  <c r="L108" i="13"/>
  <c r="L131" i="13"/>
  <c r="L80" i="13"/>
  <c r="AB150" i="13"/>
  <c r="AB143" i="13"/>
  <c r="AB156" i="13"/>
  <c r="L66" i="13"/>
  <c r="AB140" i="13"/>
  <c r="L132" i="13"/>
  <c r="AR73" i="13"/>
  <c r="L101" i="13"/>
  <c r="L90" i="13"/>
  <c r="AB54" i="13"/>
  <c r="AR74" i="13"/>
  <c r="L95" i="13"/>
  <c r="AB70" i="13"/>
  <c r="AB154" i="13"/>
  <c r="L134" i="13"/>
  <c r="AB112" i="13"/>
  <c r="L77" i="13"/>
  <c r="AB94" i="13"/>
  <c r="AR51" i="13"/>
  <c r="L61" i="13"/>
  <c r="AR72" i="13"/>
  <c r="AR43" i="13"/>
  <c r="L76" i="13"/>
  <c r="AR47" i="13"/>
  <c r="L104" i="13"/>
  <c r="AB115" i="13"/>
  <c r="AB119" i="13"/>
  <c r="AB135" i="13"/>
  <c r="AR59" i="13"/>
  <c r="AB117" i="13"/>
  <c r="AR61" i="13"/>
  <c r="AB122" i="13"/>
  <c r="AB104" i="13"/>
  <c r="AB73" i="13"/>
  <c r="AR48" i="13"/>
  <c r="AB146" i="13"/>
  <c r="AB136" i="13"/>
  <c r="AB164" i="13"/>
  <c r="AB86" i="13"/>
  <c r="AR100" i="13"/>
  <c r="L85" i="13"/>
  <c r="AR97" i="13"/>
  <c r="AR66" i="13"/>
  <c r="L125" i="13"/>
  <c r="AB126" i="13"/>
  <c r="AR63" i="13"/>
  <c r="AB157" i="13"/>
  <c r="AB113" i="13"/>
  <c r="L88" i="13"/>
  <c r="AB114" i="13"/>
  <c r="AB129" i="13"/>
  <c r="L96" i="13"/>
  <c r="AR42" i="13"/>
  <c r="L57" i="13"/>
  <c r="AB158" i="13"/>
  <c r="L55" i="13"/>
  <c r="AR93" i="13"/>
  <c r="AB145" i="13"/>
  <c r="AR91" i="13"/>
  <c r="AB100" i="13"/>
  <c r="L93" i="13"/>
  <c r="AB162" i="13"/>
  <c r="AB60" i="13"/>
  <c r="AB49" i="13"/>
  <c r="AB149" i="13"/>
  <c r="L123" i="13"/>
  <c r="AB64" i="13"/>
  <c r="AB133" i="13"/>
  <c r="AR75" i="13"/>
  <c r="AB138" i="13"/>
  <c r="AB78" i="13"/>
  <c r="L120" i="13"/>
  <c r="L116" i="13"/>
  <c r="AR49" i="13"/>
  <c r="L78" i="13"/>
  <c r="L98" i="13"/>
  <c r="AB91" i="13"/>
  <c r="L71" i="13"/>
  <c r="AR87" i="13"/>
  <c r="AR68" i="13"/>
  <c r="L100" i="13"/>
  <c r="AB79" i="13"/>
  <c r="L51" i="13"/>
  <c r="L114" i="13"/>
  <c r="AB131" i="13"/>
  <c r="L136" i="13"/>
  <c r="L45" i="13"/>
  <c r="L67" i="13"/>
  <c r="AR57" i="13"/>
  <c r="AB120" i="13"/>
  <c r="L127" i="13"/>
  <c r="AB139" i="13"/>
  <c r="AB82" i="13"/>
  <c r="L69" i="13"/>
  <c r="AR64" i="13"/>
  <c r="AB56" i="13"/>
  <c r="AR82" i="13"/>
  <c r="AB101" i="13"/>
  <c r="L59" i="13"/>
  <c r="AR92" i="13"/>
  <c r="AR54" i="13"/>
  <c r="L79" i="13"/>
  <c r="L121" i="13"/>
  <c r="AB42" i="13"/>
  <c r="L126" i="13"/>
  <c r="AB134" i="13"/>
  <c r="AB81" i="13"/>
  <c r="AB65" i="13"/>
  <c r="AB102" i="13"/>
  <c r="L142" i="13"/>
  <c r="L139" i="13"/>
  <c r="AR88" i="13"/>
  <c r="AB46" i="13"/>
  <c r="L70" i="13"/>
  <c r="AR103" i="13"/>
  <c r="AB124" i="13"/>
  <c r="L46" i="13"/>
  <c r="L74" i="13"/>
  <c r="AR90" i="13"/>
  <c r="AB144" i="13"/>
  <c r="AB128" i="13"/>
  <c r="L75" i="13"/>
  <c r="L110" i="13"/>
  <c r="AB153" i="13"/>
  <c r="AB155" i="13"/>
  <c r="AR71" i="13"/>
  <c r="AB98" i="13"/>
  <c r="AB97" i="13"/>
  <c r="AR77" i="13"/>
  <c r="AR86" i="13"/>
  <c r="L135" i="13"/>
  <c r="AB75" i="13"/>
  <c r="AB76" i="13"/>
  <c r="L91" i="13"/>
  <c r="AB121" i="13"/>
  <c r="AR98" i="13"/>
  <c r="AB68" i="13"/>
  <c r="AR45" i="13"/>
  <c r="AR53" i="13"/>
  <c r="L92" i="13"/>
  <c r="AR50" i="13"/>
  <c r="AB125" i="13"/>
  <c r="AR101" i="13"/>
  <c r="L48" i="13"/>
  <c r="AR83" i="13"/>
  <c r="AR80" i="13"/>
  <c r="AB151" i="13"/>
  <c r="L82" i="13"/>
  <c r="AB66" i="13"/>
  <c r="L68" i="13"/>
  <c r="AB77" i="13"/>
  <c r="AB161" i="13"/>
  <c r="AB63" i="13"/>
  <c r="AB108" i="13"/>
  <c r="AR65" i="13"/>
  <c r="L52" i="13"/>
  <c r="L42" i="13"/>
  <c r="AB69" i="13"/>
  <c r="L107" i="13"/>
  <c r="AR69" i="13"/>
  <c r="AB90" i="13"/>
  <c r="AR76" i="13"/>
  <c r="L64" i="13"/>
  <c r="L102" i="13"/>
  <c r="L105" i="13"/>
  <c r="L112" i="13"/>
  <c r="L86" i="13"/>
  <c r="AR58" i="13"/>
  <c r="L129" i="13"/>
  <c r="AB99" i="13"/>
  <c r="AR78" i="13"/>
  <c r="AB107" i="13"/>
  <c r="L87" i="13"/>
  <c r="AR96" i="13"/>
  <c r="AB51" i="13"/>
  <c r="L49" i="13"/>
  <c r="AB106" i="13"/>
  <c r="AB87" i="13"/>
  <c r="AB105" i="13"/>
  <c r="AB123" i="13"/>
  <c r="L115" i="13"/>
  <c r="AB61" i="13"/>
  <c r="L140" i="13"/>
  <c r="AB109" i="13"/>
  <c r="AB95" i="13"/>
  <c r="AB159" i="13"/>
  <c r="AB111" i="13"/>
  <c r="AR55" i="13"/>
  <c r="AR104" i="13"/>
  <c r="AR94" i="13"/>
  <c r="L63" i="13"/>
  <c r="AR102" i="13"/>
  <c r="AR95" i="13"/>
  <c r="AR46" i="13"/>
  <c r="L118" i="13"/>
  <c r="AB141" i="13"/>
  <c r="AR85" i="13"/>
  <c r="AR84" i="13"/>
  <c r="L109" i="13"/>
  <c r="L60" i="13"/>
  <c r="AB163" i="13"/>
  <c r="L119" i="13"/>
  <c r="AR79" i="13"/>
  <c r="L84" i="13"/>
  <c r="AB130" i="13"/>
  <c r="AB52" i="13"/>
  <c r="AB58" i="13"/>
  <c r="AB83" i="13"/>
  <c r="AB43" i="13"/>
  <c r="AR70" i="13"/>
  <c r="L50" i="13"/>
  <c r="AB103" i="13"/>
  <c r="AR67" i="13"/>
  <c r="L130" i="13"/>
  <c r="AB110" i="13"/>
  <c r="L43" i="13"/>
  <c r="L106" i="13"/>
  <c r="L89" i="13"/>
  <c r="AB67" i="13"/>
  <c r="L133" i="13"/>
  <c r="AB53" i="13"/>
  <c r="AB96" i="13"/>
  <c r="L122" i="13"/>
  <c r="L138" i="13"/>
  <c r="L58" i="13"/>
  <c r="L94" i="13"/>
  <c r="L53" i="13"/>
  <c r="L111" i="13"/>
  <c r="L72" i="13"/>
  <c r="AB152" i="13"/>
  <c r="AR99" i="13"/>
  <c r="AR44" i="13"/>
  <c r="AB55" i="13"/>
  <c r="AR52" i="13"/>
  <c r="L99" i="13"/>
  <c r="AB45" i="13"/>
  <c r="L113" i="13"/>
  <c r="L117" i="13"/>
  <c r="L128" i="13"/>
  <c r="AB118" i="13"/>
  <c r="AB72" i="13"/>
  <c r="AB147" i="13"/>
  <c r="L81" i="13"/>
  <c r="L83" i="13"/>
  <c r="AR56" i="13"/>
  <c r="L141" i="13"/>
  <c r="AB80" i="13"/>
  <c r="AB127" i="13"/>
  <c r="AR60" i="13"/>
  <c r="AB93" i="13"/>
  <c r="AB88" i="13"/>
  <c r="AB84" i="13"/>
  <c r="AB116" i="13"/>
  <c r="AB44" i="13"/>
  <c r="L62" i="13"/>
  <c r="AB142" i="13"/>
  <c r="L47" i="13"/>
  <c r="AR89" i="13"/>
  <c r="AB62" i="13"/>
  <c r="AB48" i="13"/>
  <c r="AB50" i="13"/>
  <c r="AB57" i="13"/>
  <c r="AB137" i="13"/>
  <c r="L44" i="13"/>
  <c r="AB148" i="13"/>
  <c r="L124" i="13"/>
  <c r="AU41" i="13" l="1"/>
  <c r="V138" i="12" l="1"/>
  <c r="R138" i="12"/>
  <c r="P138" i="12"/>
  <c r="N138" i="12"/>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Y751" i="13"/>
  <c r="Y201" i="13"/>
  <c r="Y1906" i="13"/>
  <c r="Y1588" i="13"/>
  <c r="Y678" i="13"/>
  <c r="Y682" i="13"/>
  <c r="I2267" i="13"/>
  <c r="I1959" i="13"/>
  <c r="I3149" i="13"/>
  <c r="I1318" i="13"/>
  <c r="I2798" i="13"/>
  <c r="I2475" i="13"/>
  <c r="I1555" i="13"/>
  <c r="I1634" i="13"/>
  <c r="I3243" i="13"/>
  <c r="I2541" i="13"/>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U138" i="12" l="1"/>
  <c r="R39" i="3"/>
  <c r="K129" i="3" l="1"/>
  <c r="N42" i="3"/>
  <c r="L42" i="3"/>
  <c r="M42" i="3" s="1"/>
  <c r="O42" i="3" s="1"/>
  <c r="K42" i="3"/>
  <c r="P42" i="3" s="1"/>
  <c r="L85" i="3"/>
  <c r="K85" i="3"/>
  <c r="R129" i="3"/>
  <c r="P129" i="3"/>
  <c r="R144" i="3" s="1"/>
  <c r="M129" i="3"/>
  <c r="O41" i="13" l="1"/>
  <c r="M85" i="3"/>
  <c r="P144" i="3"/>
  <c r="L129" i="3"/>
  <c r="U129" i="3" s="1"/>
  <c r="AE41" i="13" l="1"/>
  <c r="Q12" i="12"/>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U28" i="12" l="1"/>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DW419" i="9"/>
  <c r="FO27" i="9"/>
  <c r="FO22" i="9"/>
  <c r="FF150" i="9"/>
  <c r="FQ175" i="9"/>
  <c r="FZ192" i="9"/>
  <c r="DW559" i="9"/>
  <c r="DL274" i="9"/>
  <c r="FO77" i="9"/>
  <c r="DY317" i="9"/>
  <c r="FD224" i="9"/>
  <c r="GB32" i="9"/>
  <c r="DN42" i="9"/>
  <c r="CP550" i="9"/>
  <c r="EJ35" i="9"/>
  <c r="DW535" i="9"/>
  <c r="DY701" i="9"/>
  <c r="DW470" i="9"/>
  <c r="DC95" i="9"/>
  <c r="FZ45" i="9"/>
  <c r="EU87" i="9"/>
  <c r="GK98" i="9"/>
  <c r="ES54" i="9"/>
  <c r="GM78" i="9"/>
  <c r="EU192" i="9"/>
  <c r="CE62" i="9"/>
  <c r="DY555" i="9"/>
  <c r="ES163" i="9"/>
  <c r="FZ193" i="9"/>
  <c r="FD211" i="9"/>
  <c r="FD163" i="9"/>
  <c r="CP148" i="9"/>
  <c r="EU332" i="9"/>
  <c r="GK82" i="9"/>
  <c r="FD32" i="9"/>
  <c r="DY337" i="9"/>
  <c r="CP590" i="9"/>
  <c r="GM22" i="9"/>
  <c r="DW132" i="9"/>
  <c r="EJ27" i="9"/>
  <c r="DY160" i="9"/>
  <c r="GM89" i="9"/>
  <c r="GK33" i="9"/>
  <c r="GM76" i="9"/>
  <c r="EU252" i="9"/>
  <c r="FO43" i="9"/>
  <c r="DW368" i="9"/>
  <c r="EH51" i="9"/>
  <c r="ES333" i="9"/>
  <c r="DC143" i="9"/>
  <c r="GM33" i="9"/>
  <c r="FQ93" i="9"/>
  <c r="FO172" i="9"/>
  <c r="DW185" i="9"/>
  <c r="FD227" i="9"/>
  <c r="FO174" i="9"/>
  <c r="FZ136" i="9"/>
  <c r="DW221" i="9"/>
  <c r="DW330" i="9"/>
  <c r="FZ222" i="9"/>
  <c r="DN173" i="9"/>
  <c r="DC190" i="9"/>
  <c r="FZ209" i="9"/>
  <c r="FD171" i="9"/>
  <c r="DW290" i="9"/>
  <c r="FD30" i="9"/>
  <c r="FF175" i="9"/>
  <c r="DY655" i="9"/>
  <c r="DW73" i="9"/>
  <c r="EJ32" i="9"/>
  <c r="DY476" i="9"/>
  <c r="FO82" i="9"/>
  <c r="FD82" i="9"/>
  <c r="EU90" i="9"/>
  <c r="FQ24" i="9"/>
  <c r="FQ168" i="9"/>
  <c r="DW217" i="9"/>
  <c r="FQ132" i="9"/>
  <c r="DW428" i="9"/>
  <c r="DN158" i="9"/>
  <c r="EU262" i="9"/>
  <c r="DC237" i="9"/>
  <c r="DW62" i="9"/>
  <c r="ES109" i="9"/>
  <c r="FZ72" i="9"/>
  <c r="FF138" i="9"/>
  <c r="GB199" i="9"/>
  <c r="FZ75" i="9"/>
  <c r="FZ158" i="9"/>
  <c r="FZ149" i="9"/>
  <c r="GK23" i="9"/>
  <c r="GM95" i="9"/>
  <c r="FD190" i="9"/>
  <c r="GB225" i="9"/>
  <c r="ES169" i="9"/>
  <c r="EU56" i="9"/>
  <c r="GM87" i="9"/>
  <c r="DY206" i="9"/>
  <c r="DY373" i="9"/>
  <c r="DW633" i="9"/>
  <c r="DY418" i="9"/>
  <c r="DA76" i="9"/>
  <c r="CP60" i="9"/>
  <c r="DY488" i="9"/>
  <c r="DL53" i="9"/>
  <c r="ES213" i="9"/>
  <c r="FD197" i="9"/>
  <c r="FD126" i="9"/>
  <c r="CR579" i="9"/>
  <c r="EU182" i="9"/>
  <c r="FF223" i="9"/>
  <c r="DN67" i="9"/>
  <c r="CP549" i="9"/>
  <c r="CG158" i="9"/>
  <c r="DW369" i="9"/>
  <c r="GM110" i="9"/>
  <c r="DW272" i="9"/>
  <c r="GB142" i="9"/>
  <c r="CR116" i="9"/>
  <c r="FD24" i="9"/>
  <c r="GK89" i="9"/>
  <c r="FZ127" i="9"/>
  <c r="DY585" i="9"/>
  <c r="DY717" i="9"/>
  <c r="DY693" i="9"/>
  <c r="DN183" i="9"/>
  <c r="DN102" i="9"/>
  <c r="FZ111" i="9"/>
  <c r="EU335" i="9"/>
  <c r="FZ189" i="9"/>
  <c r="DY286" i="9"/>
  <c r="FF180" i="9"/>
  <c r="FF36" i="9"/>
  <c r="FF74" i="9"/>
  <c r="GB139" i="9"/>
  <c r="DN329" i="9"/>
  <c r="CP477" i="9"/>
  <c r="FZ52" i="9"/>
  <c r="EJ92" i="9"/>
  <c r="FF213" i="9"/>
  <c r="EU134" i="9"/>
  <c r="ES197" i="9"/>
  <c r="GB71" i="9"/>
  <c r="EH55" i="9"/>
  <c r="DY747" i="9"/>
  <c r="ES220" i="9"/>
  <c r="DL172" i="9"/>
  <c r="DW755" i="9"/>
  <c r="DN251" i="9"/>
  <c r="GB138" i="9"/>
  <c r="FD216" i="9"/>
  <c r="DY436" i="9"/>
  <c r="CP328" i="9"/>
  <c r="EJ96" i="9"/>
  <c r="CR256" i="9"/>
  <c r="DW267" i="9"/>
  <c r="GM92" i="9"/>
  <c r="FF57" i="9"/>
  <c r="DW514" i="9"/>
  <c r="FO98" i="9"/>
  <c r="FD229" i="9"/>
  <c r="DW205" i="9"/>
  <c r="DN256" i="9"/>
  <c r="FZ47" i="9"/>
  <c r="ES92" i="9"/>
  <c r="EH83" i="9"/>
  <c r="GK100" i="9"/>
  <c r="DY511" i="9"/>
  <c r="DY389" i="9"/>
  <c r="DW400" i="9"/>
  <c r="DY332" i="9"/>
  <c r="BT357" i="9"/>
  <c r="EU47" i="9"/>
  <c r="FO125" i="9"/>
  <c r="GB131" i="9"/>
  <c r="GM114" i="9"/>
  <c r="EJ71" i="9"/>
  <c r="FF135" i="9"/>
  <c r="GB217" i="9"/>
  <c r="DW586" i="9"/>
  <c r="DW437" i="9"/>
  <c r="ES184" i="9"/>
  <c r="DW491" i="9"/>
  <c r="FO44" i="9"/>
  <c r="GK53" i="9"/>
  <c r="FD237" i="9"/>
  <c r="DW528" i="9"/>
  <c r="FQ146" i="9"/>
  <c r="FQ29" i="9"/>
  <c r="GB165" i="9"/>
  <c r="FZ62" i="9"/>
  <c r="DW135" i="9"/>
  <c r="FF95" i="9"/>
  <c r="EU74" i="9"/>
  <c r="DY341" i="9"/>
  <c r="CP296" i="9"/>
  <c r="GB191" i="9"/>
  <c r="GM27" i="9"/>
  <c r="FF23" i="9"/>
  <c r="DW51" i="9"/>
  <c r="FF121" i="9"/>
  <c r="DY301" i="9"/>
  <c r="CP285" i="9"/>
  <c r="FQ51" i="9"/>
  <c r="EJ50" i="9"/>
  <c r="FZ26" i="9"/>
  <c r="DW495" i="9"/>
  <c r="FD181" i="9"/>
  <c r="FF67" i="9"/>
  <c r="GM108" i="9"/>
  <c r="DY692" i="9"/>
  <c r="FZ55" i="9"/>
  <c r="DL252" i="9"/>
  <c r="DW523" i="9"/>
  <c r="FQ67" i="9"/>
  <c r="FZ132" i="9"/>
  <c r="EU86" i="9"/>
  <c r="DL59" i="9"/>
  <c r="DW424" i="9"/>
  <c r="DW692" i="9"/>
  <c r="EU52" i="9"/>
  <c r="DY175" i="9"/>
  <c r="DY218" i="9"/>
  <c r="DW302" i="9"/>
  <c r="DW638" i="9"/>
  <c r="DN137" i="9"/>
  <c r="GM55" i="9"/>
  <c r="FO64" i="9"/>
  <c r="ES251" i="9"/>
  <c r="GK133" i="9"/>
  <c r="EH89" i="9"/>
  <c r="FD196" i="9"/>
  <c r="EJ47" i="9"/>
  <c r="EU240" i="9"/>
  <c r="GB79" i="9"/>
  <c r="FO129" i="9"/>
  <c r="FD225" i="9"/>
  <c r="GB174" i="9"/>
  <c r="GM85" i="9"/>
  <c r="EU222" i="9"/>
  <c r="EJ44" i="9"/>
  <c r="DW98" i="9"/>
  <c r="FZ69" i="9"/>
  <c r="EU236" i="9"/>
  <c r="FQ60" i="9"/>
  <c r="ES207" i="9"/>
  <c r="FD80" i="9"/>
  <c r="DW481" i="9"/>
  <c r="FQ89" i="9"/>
  <c r="FF119" i="9"/>
  <c r="GM37" i="9"/>
  <c r="EU156" i="9"/>
  <c r="FD70" i="9"/>
  <c r="FD213" i="9"/>
  <c r="EU284" i="9"/>
  <c r="GB52" i="9"/>
  <c r="EU113" i="9"/>
  <c r="DW522" i="9"/>
  <c r="GM111" i="9"/>
  <c r="CR232" i="9"/>
  <c r="FO60" i="9"/>
  <c r="EU264" i="9"/>
  <c r="GB111" i="9"/>
  <c r="FZ180" i="9"/>
  <c r="FD73" i="9"/>
  <c r="GB201" i="9"/>
  <c r="EU315" i="9"/>
  <c r="GK68" i="9"/>
  <c r="FQ166" i="9"/>
  <c r="DY602" i="9"/>
  <c r="FO169" i="9"/>
  <c r="GM135" i="9"/>
  <c r="DL266" i="9"/>
  <c r="EU261" i="9"/>
  <c r="FF42" i="9"/>
  <c r="FF86" i="9"/>
  <c r="GK27" i="9"/>
  <c r="DW63" i="9"/>
  <c r="BI202" i="9"/>
  <c r="EU140" i="9"/>
  <c r="DY307" i="9"/>
  <c r="DW381" i="9"/>
  <c r="EU184" i="9"/>
  <c r="EU194" i="9"/>
  <c r="FO108" i="9"/>
  <c r="ES85" i="9"/>
  <c r="GK120" i="9"/>
  <c r="FQ111" i="9"/>
  <c r="DW324" i="9"/>
  <c r="EU232" i="9"/>
  <c r="DY491" i="9"/>
  <c r="CP337" i="9"/>
  <c r="DY145" i="9"/>
  <c r="FQ157" i="9"/>
  <c r="CR245" i="9"/>
  <c r="DW441" i="9"/>
  <c r="FQ104" i="9"/>
  <c r="GB72" i="9"/>
  <c r="EU51" i="9"/>
  <c r="DW554" i="9"/>
  <c r="EU177" i="9"/>
  <c r="FD169" i="9"/>
  <c r="GK67" i="9"/>
  <c r="DW591" i="9"/>
  <c r="GM72" i="9"/>
  <c r="FF229" i="9"/>
  <c r="ES253" i="9"/>
  <c r="ES124" i="9"/>
  <c r="GM29" i="9"/>
  <c r="GB123" i="9"/>
  <c r="ES277" i="9"/>
  <c r="GM49" i="9"/>
  <c r="DW40" i="9"/>
  <c r="FZ153" i="9"/>
  <c r="FD129" i="9"/>
  <c r="FD219" i="9"/>
  <c r="GK101" i="9"/>
  <c r="FD49" i="9"/>
  <c r="FF128" i="9"/>
  <c r="FZ123" i="9"/>
  <c r="EU274" i="9"/>
  <c r="GM42" i="9"/>
  <c r="GB215" i="9"/>
  <c r="DW241" i="9"/>
  <c r="GB186" i="9"/>
  <c r="GB204" i="9"/>
  <c r="GB82" i="9"/>
  <c r="EH31" i="9"/>
  <c r="GK117" i="9"/>
  <c r="DW645" i="9"/>
  <c r="CP558" i="9"/>
  <c r="FO69" i="9"/>
  <c r="EU203" i="9"/>
  <c r="FO163" i="9"/>
  <c r="GK106" i="9"/>
  <c r="GB135" i="9"/>
  <c r="EJ63" i="9"/>
  <c r="EH45" i="9"/>
  <c r="Q193" i="9"/>
  <c r="FQ62" i="9"/>
  <c r="DL304" i="9"/>
  <c r="ES164" i="9"/>
  <c r="DW331" i="9"/>
  <c r="GM125" i="9"/>
  <c r="GM68" i="9"/>
  <c r="DW544" i="9"/>
  <c r="FF136" i="9"/>
  <c r="CP27" i="9"/>
  <c r="FZ156" i="9"/>
  <c r="ES27" i="9"/>
  <c r="CG28" i="9"/>
  <c r="CR225" i="9"/>
  <c r="FO121" i="9"/>
  <c r="FD226" i="9"/>
  <c r="FZ44" i="9"/>
  <c r="DN54" i="9"/>
  <c r="ES246" i="9"/>
  <c r="ES123" i="9"/>
  <c r="DY254" i="9"/>
  <c r="DL291" i="9"/>
  <c r="DW602" i="9"/>
  <c r="FF60" i="9"/>
  <c r="ES201" i="9"/>
  <c r="GB175" i="9"/>
  <c r="DY500" i="9"/>
  <c r="FD108" i="9"/>
  <c r="DW501" i="9"/>
  <c r="ES147" i="9"/>
  <c r="ES53" i="9"/>
  <c r="CR163" i="9"/>
  <c r="CG184" i="9"/>
  <c r="FF214" i="9"/>
  <c r="ES208" i="9"/>
  <c r="GB67" i="9"/>
  <c r="GB88" i="9"/>
  <c r="GB83" i="9"/>
  <c r="FZ176" i="9"/>
  <c r="EU32" i="9"/>
  <c r="DN73" i="9"/>
  <c r="FF165" i="9"/>
  <c r="FD195" i="9"/>
  <c r="DY448" i="9"/>
  <c r="FQ84" i="9"/>
  <c r="FD188" i="9"/>
  <c r="DW663" i="9"/>
  <c r="FD156" i="9"/>
  <c r="ES78" i="9"/>
  <c r="GM138" i="9"/>
  <c r="DW754" i="9"/>
  <c r="ES37" i="9"/>
  <c r="ES286" i="9"/>
  <c r="FZ143" i="9"/>
  <c r="DW136" i="9"/>
  <c r="FD109" i="9"/>
  <c r="EH46" i="9"/>
  <c r="FO147" i="9"/>
  <c r="DW650" i="9"/>
  <c r="EJ31" i="9"/>
  <c r="DL120" i="9"/>
  <c r="FZ68" i="9"/>
  <c r="GB29" i="9"/>
  <c r="GM112" i="9"/>
  <c r="DN39" i="9"/>
  <c r="FZ197" i="9"/>
  <c r="DW211" i="9"/>
  <c r="DY108" i="9"/>
  <c r="DW214" i="9"/>
  <c r="FQ80" i="9"/>
  <c r="DW480" i="9"/>
  <c r="DW372" i="9"/>
  <c r="DW278" i="9"/>
  <c r="FO102" i="9"/>
  <c r="ES287" i="9"/>
  <c r="FF73" i="9"/>
  <c r="FF134" i="9"/>
  <c r="DL284" i="9"/>
  <c r="EU97" i="9"/>
  <c r="FF179" i="9"/>
  <c r="DN284" i="9"/>
  <c r="DL113" i="9"/>
  <c r="DY624" i="9"/>
  <c r="ES206" i="9"/>
  <c r="DW433" i="9"/>
  <c r="FD95" i="9"/>
  <c r="EH94" i="9"/>
  <c r="GM65" i="9"/>
  <c r="DW50" i="9"/>
  <c r="FQ70" i="9"/>
  <c r="FO152" i="9"/>
  <c r="FD185" i="9"/>
  <c r="GB213" i="9"/>
  <c r="FF41" i="9"/>
  <c r="DW151" i="9"/>
  <c r="DW232" i="9"/>
  <c r="DW668" i="9"/>
  <c r="FZ49" i="9"/>
  <c r="DY382" i="9"/>
  <c r="GB103" i="9"/>
  <c r="CR568" i="9"/>
  <c r="FF43" i="9"/>
  <c r="GM41" i="9"/>
  <c r="GB226" i="9"/>
  <c r="FO122" i="9"/>
  <c r="GM71" i="9"/>
  <c r="DW412" i="9"/>
  <c r="FD27" i="9"/>
  <c r="FZ42" i="9"/>
  <c r="GB176" i="9"/>
  <c r="DW340" i="9"/>
  <c r="DY424" i="9"/>
  <c r="DW187" i="9"/>
  <c r="FZ134" i="9"/>
  <c r="FQ40" i="9"/>
  <c r="DY201" i="9"/>
  <c r="EU137" i="9"/>
  <c r="FZ145" i="9"/>
  <c r="FD55" i="9"/>
  <c r="FD174" i="9"/>
  <c r="ES319" i="9"/>
  <c r="ES226" i="9"/>
  <c r="DY444" i="9"/>
  <c r="DW425" i="9"/>
  <c r="GB208" i="9"/>
  <c r="DW444" i="9"/>
  <c r="DW76" i="9"/>
  <c r="EU181" i="9"/>
  <c r="EU238" i="9"/>
  <c r="FZ161" i="9"/>
  <c r="DN145" i="9"/>
  <c r="FD75" i="9"/>
  <c r="EJ28" i="9"/>
  <c r="BV329" i="9"/>
  <c r="EJ65" i="9"/>
  <c r="FF139" i="9"/>
  <c r="EU167" i="9"/>
  <c r="ES29" i="9"/>
  <c r="EU178" i="9"/>
  <c r="FD48" i="9"/>
  <c r="DY26" i="9"/>
  <c r="DA228" i="9"/>
  <c r="DA190" i="9"/>
  <c r="CR242" i="9"/>
  <c r="DY329" i="9"/>
  <c r="GM90" i="9"/>
  <c r="DY736" i="9"/>
  <c r="FD186" i="9"/>
  <c r="FO175" i="9"/>
  <c r="FD81" i="9"/>
  <c r="GB99" i="9"/>
  <c r="ES34" i="9"/>
  <c r="FQ45" i="9"/>
  <c r="DW461" i="9"/>
  <c r="CP467" i="9"/>
  <c r="EU77" i="9"/>
  <c r="EJ99" i="9"/>
  <c r="GB38" i="9"/>
  <c r="GK55" i="9"/>
  <c r="GB167" i="9"/>
  <c r="FF32" i="9"/>
  <c r="EU328" i="9"/>
  <c r="DY274" i="9"/>
  <c r="FD212" i="9"/>
  <c r="DW417" i="9"/>
  <c r="CR460" i="9"/>
  <c r="FD179" i="9"/>
  <c r="FD230" i="9"/>
  <c r="GB158" i="9"/>
  <c r="GB45" i="9"/>
  <c r="GK77" i="9"/>
  <c r="CR455" i="9"/>
  <c r="GK88" i="9"/>
  <c r="EU95" i="9"/>
  <c r="ES88" i="9"/>
  <c r="DN197" i="9"/>
  <c r="EU29" i="9"/>
  <c r="FD42" i="9"/>
  <c r="GB193" i="9"/>
  <c r="DW354" i="9"/>
  <c r="FF105" i="9"/>
  <c r="FQ120" i="9"/>
  <c r="FQ30" i="9"/>
  <c r="FO133" i="9"/>
  <c r="FQ58" i="9"/>
  <c r="DN115" i="9"/>
  <c r="FF234" i="9"/>
  <c r="DW410" i="9"/>
  <c r="DW751" i="9"/>
  <c r="FD123" i="9"/>
  <c r="DY671" i="9"/>
  <c r="EU239" i="9"/>
  <c r="FZ102" i="9"/>
  <c r="FZ48" i="9"/>
  <c r="GK150" i="9"/>
  <c r="FO135" i="9"/>
  <c r="GM91" i="9"/>
  <c r="DW598" i="9"/>
  <c r="DW22" i="9"/>
  <c r="DW551" i="9"/>
  <c r="GM56" i="9"/>
  <c r="FZ64" i="9"/>
  <c r="FD235" i="9"/>
  <c r="GM127" i="9"/>
  <c r="EU37" i="9"/>
  <c r="ES151" i="9"/>
  <c r="FF40" i="9"/>
  <c r="DN139" i="9"/>
  <c r="DW337" i="9"/>
  <c r="DY583" i="9"/>
  <c r="DY84" i="9"/>
  <c r="DY654" i="9"/>
  <c r="EU146" i="9"/>
  <c r="EH41" i="9"/>
  <c r="DL76" i="9"/>
  <c r="DY627" i="9"/>
  <c r="ES200" i="9"/>
  <c r="DL86" i="9"/>
  <c r="DY643" i="9"/>
  <c r="GK85" i="9"/>
  <c r="DW413" i="9"/>
  <c r="CE152" i="9"/>
  <c r="DW753" i="9"/>
  <c r="GM119" i="9"/>
  <c r="FD118" i="9"/>
  <c r="DW492" i="9"/>
  <c r="GK146" i="9"/>
  <c r="DL144" i="9"/>
  <c r="EU300" i="9"/>
  <c r="DW744" i="9"/>
  <c r="DW351" i="9"/>
  <c r="GB85" i="9"/>
  <c r="FF27" i="9"/>
  <c r="EU172" i="9"/>
  <c r="GB171" i="9"/>
  <c r="DW297" i="9"/>
  <c r="ES82" i="9"/>
  <c r="DY356" i="9"/>
  <c r="DW676" i="9"/>
  <c r="DW282" i="9"/>
  <c r="ES125" i="9"/>
  <c r="FZ166" i="9"/>
  <c r="FZ122" i="9"/>
  <c r="ES183" i="9"/>
  <c r="FO117" i="9"/>
  <c r="GM58" i="9"/>
  <c r="EU321" i="9"/>
  <c r="DY49" i="9"/>
  <c r="FZ211" i="9"/>
  <c r="DW515" i="9"/>
  <c r="EU288" i="9"/>
  <c r="FF224" i="9"/>
  <c r="GB97" i="9"/>
  <c r="GK86" i="9"/>
  <c r="FD210" i="9"/>
  <c r="ES258" i="9"/>
  <c r="DW688" i="9"/>
  <c r="FZ79" i="9"/>
  <c r="DY276" i="9"/>
  <c r="FQ163" i="9"/>
  <c r="ES116" i="9"/>
  <c r="DN229" i="9"/>
  <c r="DW716" i="9"/>
  <c r="DY50" i="9"/>
  <c r="DY545" i="9"/>
  <c r="DW706" i="9"/>
  <c r="DL101" i="9"/>
  <c r="EU259" i="9"/>
  <c r="GB101" i="9"/>
  <c r="FF68" i="9"/>
  <c r="DY708" i="9"/>
  <c r="DY600" i="9"/>
  <c r="EJ95" i="9"/>
  <c r="CP613" i="9"/>
  <c r="FO61" i="9"/>
  <c r="FZ196" i="9"/>
  <c r="DW233" i="9"/>
  <c r="EU250" i="9"/>
  <c r="FD53" i="9"/>
  <c r="DY264" i="9"/>
  <c r="FD78" i="9"/>
  <c r="FF189" i="9"/>
  <c r="FO101" i="9"/>
  <c r="FF47" i="9"/>
  <c r="CR602" i="9"/>
  <c r="FZ118" i="9"/>
  <c r="FQ121" i="9"/>
  <c r="DN32" i="9"/>
  <c r="FO176" i="9"/>
  <c r="FD207" i="9"/>
  <c r="FD28" i="9"/>
  <c r="FO109" i="9"/>
  <c r="DW555" i="9"/>
  <c r="GB66" i="9"/>
  <c r="FZ96" i="9"/>
  <c r="GB37" i="9"/>
  <c r="DL256" i="9"/>
  <c r="AM101" i="9"/>
  <c r="GK60" i="9"/>
  <c r="DW707" i="9"/>
  <c r="FD103" i="9"/>
  <c r="DW700" i="9"/>
  <c r="DY465" i="9"/>
  <c r="DW159" i="9"/>
  <c r="DW38" i="9"/>
  <c r="DW87" i="9"/>
  <c r="CP312" i="9"/>
  <c r="EU27" i="9"/>
  <c r="FZ51" i="9"/>
  <c r="DY334" i="9"/>
  <c r="FF44" i="9"/>
  <c r="GB145" i="9"/>
  <c r="DN154" i="9"/>
  <c r="FQ77" i="9"/>
  <c r="CR112" i="9"/>
  <c r="EH99" i="9"/>
  <c r="CR628" i="9"/>
  <c r="GB55" i="9"/>
  <c r="EH22" i="9"/>
  <c r="FO99" i="9"/>
  <c r="DW696" i="9"/>
  <c r="EU311" i="9"/>
  <c r="FZ95" i="9"/>
  <c r="DW513" i="9"/>
  <c r="EU251" i="9"/>
  <c r="CR190" i="9"/>
  <c r="EH66" i="9"/>
  <c r="EU243" i="9"/>
  <c r="ES262" i="9"/>
  <c r="EU248" i="9"/>
  <c r="FD145" i="9"/>
  <c r="EJ104" i="9"/>
  <c r="DA239" i="9"/>
  <c r="EU40" i="9"/>
  <c r="EH102" i="9"/>
  <c r="GM97" i="9"/>
  <c r="FO157" i="9"/>
  <c r="EU60" i="9"/>
  <c r="EU217" i="9"/>
  <c r="GM130" i="9"/>
  <c r="DY52" i="9"/>
  <c r="DW647" i="9"/>
  <c r="DW184" i="9"/>
  <c r="DW202" i="9"/>
  <c r="ES134" i="9"/>
  <c r="FO68" i="9"/>
  <c r="DW405" i="9"/>
  <c r="GK59" i="9"/>
  <c r="DY586" i="9"/>
  <c r="DW39" i="9"/>
  <c r="DL214" i="9"/>
  <c r="FO165" i="9"/>
  <c r="FO24" i="9"/>
  <c r="CE53" i="9"/>
  <c r="ES38" i="9"/>
  <c r="GB78" i="9"/>
  <c r="GB41" i="9"/>
  <c r="ES308" i="9"/>
  <c r="DW673" i="9"/>
  <c r="GB180" i="9"/>
  <c r="GB132" i="9"/>
  <c r="DN216" i="9"/>
  <c r="ES291" i="9"/>
  <c r="DY68" i="9"/>
  <c r="CP63" i="9"/>
  <c r="DW395" i="9"/>
  <c r="GB115" i="9"/>
  <c r="FF127" i="9"/>
  <c r="GK26" i="9"/>
  <c r="AM362" i="9"/>
  <c r="DL119" i="9"/>
  <c r="CP106" i="9"/>
  <c r="EU244" i="9"/>
  <c r="DN111" i="9"/>
  <c r="DW651" i="9"/>
  <c r="GB69" i="9"/>
  <c r="EH52" i="9"/>
  <c r="DW496" i="9"/>
  <c r="GK58" i="9"/>
  <c r="DW569" i="9"/>
  <c r="FD157" i="9"/>
  <c r="BI95" i="9"/>
  <c r="FO104" i="9"/>
  <c r="DY647" i="9"/>
  <c r="DY437" i="9"/>
  <c r="FD187" i="9"/>
  <c r="CP199" i="9"/>
  <c r="FO45" i="9"/>
  <c r="DW594" i="9"/>
  <c r="FO154" i="9"/>
  <c r="DN187" i="9"/>
  <c r="DY214" i="9"/>
  <c r="DW252" i="9"/>
  <c r="H297" i="9"/>
  <c r="ES320" i="9"/>
  <c r="CR100" i="9"/>
  <c r="FF83" i="9"/>
  <c r="DN237" i="9"/>
  <c r="FZ113" i="9"/>
  <c r="ES71" i="9"/>
  <c r="DW661" i="9"/>
  <c r="CG165" i="9"/>
  <c r="ES149" i="9"/>
  <c r="DY260" i="9"/>
  <c r="DW41" i="9"/>
  <c r="GB203" i="9"/>
  <c r="FD242" i="9"/>
  <c r="CR156" i="9"/>
  <c r="EH33" i="9"/>
  <c r="GB220" i="9"/>
  <c r="GB154" i="9"/>
  <c r="FD68" i="9"/>
  <c r="DW465" i="9"/>
  <c r="GB150" i="9"/>
  <c r="DW516" i="9"/>
  <c r="ES322" i="9"/>
  <c r="DW152" i="9"/>
  <c r="EH39" i="9"/>
  <c r="EU331" i="9"/>
  <c r="EU145" i="9"/>
  <c r="DW556" i="9"/>
  <c r="DW606" i="9"/>
  <c r="GB219" i="9"/>
  <c r="CR396" i="9"/>
  <c r="EU54" i="9"/>
  <c r="FZ29" i="9"/>
  <c r="DW210" i="9"/>
  <c r="FQ71" i="9"/>
  <c r="DY363" i="9"/>
  <c r="GB110" i="9"/>
  <c r="GB125" i="9"/>
  <c r="DL197" i="9"/>
  <c r="CR595" i="9"/>
  <c r="CP500" i="9"/>
  <c r="CP278" i="9"/>
  <c r="GB65" i="9"/>
  <c r="DY690" i="9"/>
  <c r="DW292" i="9"/>
  <c r="FQ169" i="9"/>
  <c r="EU197" i="9"/>
  <c r="FD23" i="9"/>
  <c r="CR200" i="9"/>
  <c r="DY749" i="9"/>
  <c r="DL244" i="9"/>
  <c r="FD39" i="9"/>
  <c r="FD172" i="9"/>
  <c r="DY619" i="9"/>
  <c r="FZ200" i="9"/>
  <c r="DW279" i="9"/>
  <c r="FF226" i="9"/>
  <c r="DN297" i="9"/>
  <c r="DA118" i="9"/>
  <c r="BV243" i="9"/>
  <c r="FD29" i="9"/>
  <c r="DW105" i="9"/>
  <c r="CR45" i="9"/>
  <c r="DY425" i="9"/>
  <c r="DY441" i="9"/>
  <c r="DL121" i="9"/>
  <c r="DW197" i="9"/>
  <c r="CP628" i="9"/>
  <c r="EH92" i="9"/>
  <c r="DN250" i="9"/>
  <c r="DY650" i="9"/>
  <c r="ES66" i="9"/>
  <c r="DN40" i="9"/>
  <c r="GM67" i="9"/>
  <c r="FZ91" i="9"/>
  <c r="DW268" i="9"/>
  <c r="DW79" i="9"/>
  <c r="CP473" i="9"/>
  <c r="GB134" i="9"/>
  <c r="FZ210" i="9"/>
  <c r="DW246" i="9"/>
  <c r="ES156" i="9"/>
  <c r="DY374" i="9"/>
  <c r="DY228" i="9"/>
  <c r="ES212" i="9"/>
  <c r="DA230" i="9"/>
  <c r="EU104" i="9"/>
  <c r="FD91" i="9"/>
  <c r="GM137" i="9"/>
  <c r="GB23" i="9"/>
  <c r="DC155" i="9"/>
  <c r="EU39" i="9"/>
  <c r="DW727" i="9"/>
  <c r="EU327" i="9"/>
  <c r="DA178" i="9"/>
  <c r="FQ134" i="9"/>
  <c r="GK147" i="9"/>
  <c r="EU141" i="9"/>
  <c r="DC200" i="9"/>
  <c r="FO100" i="9"/>
  <c r="FZ188" i="9"/>
  <c r="ES157" i="9"/>
  <c r="DW503" i="9"/>
  <c r="DY646" i="9"/>
  <c r="CR632" i="9"/>
  <c r="FD243" i="9"/>
  <c r="GK107" i="9"/>
  <c r="GB27" i="9"/>
  <c r="FD45" i="9"/>
  <c r="EU100" i="9"/>
  <c r="DW563" i="9"/>
  <c r="GB212" i="9"/>
  <c r="GB210" i="9"/>
  <c r="EJ89" i="9"/>
  <c r="DW186" i="9"/>
  <c r="DW356" i="9"/>
  <c r="FO58" i="9"/>
  <c r="CP299" i="9"/>
  <c r="FF76" i="9"/>
  <c r="DY134" i="9"/>
  <c r="DN136" i="9"/>
  <c r="ES324" i="9"/>
  <c r="EJ79" i="9"/>
  <c r="ES317" i="9"/>
  <c r="DA218" i="9"/>
  <c r="ES172" i="9"/>
  <c r="AZ68" i="9"/>
  <c r="DW426" i="9"/>
  <c r="FD63" i="9"/>
  <c r="FO162" i="9"/>
  <c r="DN320" i="9"/>
  <c r="GM124" i="9"/>
  <c r="CP323" i="9"/>
  <c r="DW527" i="9"/>
  <c r="FZ84" i="9"/>
  <c r="FZ148" i="9"/>
  <c r="FZ208" i="9"/>
  <c r="CR298" i="9"/>
  <c r="DW471" i="9"/>
  <c r="GB178" i="9"/>
  <c r="FQ147" i="9"/>
  <c r="DY303" i="9"/>
  <c r="DW604" i="9"/>
  <c r="DN149" i="9"/>
  <c r="FQ79" i="9"/>
  <c r="GB63" i="9"/>
  <c r="CP428" i="9"/>
  <c r="DN315" i="9"/>
  <c r="CR502" i="9"/>
  <c r="EU58" i="9"/>
  <c r="FQ110" i="9"/>
  <c r="GM100" i="9"/>
  <c r="DL147" i="9"/>
  <c r="CR418" i="9"/>
  <c r="ES217" i="9"/>
  <c r="DY430" i="9"/>
  <c r="F56" i="9"/>
  <c r="CR525" i="9"/>
  <c r="S210" i="9"/>
  <c r="FQ172" i="9"/>
  <c r="FO136" i="9"/>
  <c r="CP461" i="9"/>
  <c r="GK54" i="9"/>
  <c r="DY401" i="9"/>
  <c r="DY553" i="9"/>
  <c r="CP334" i="9"/>
  <c r="DY445" i="9"/>
  <c r="AZ93" i="9"/>
  <c r="DL115" i="9"/>
  <c r="DC198" i="9"/>
  <c r="DW654" i="9"/>
  <c r="DW682" i="9"/>
  <c r="DN299" i="9"/>
  <c r="FF211" i="9"/>
  <c r="FD121" i="9"/>
  <c r="DA81" i="9"/>
  <c r="CG189" i="9"/>
  <c r="EU23" i="9"/>
  <c r="DY59" i="9"/>
  <c r="GB120" i="9"/>
  <c r="DW683" i="9"/>
  <c r="FO171" i="9"/>
  <c r="DY78" i="9"/>
  <c r="BV157" i="9"/>
  <c r="FF162" i="9"/>
  <c r="BV194" i="9"/>
  <c r="FQ122" i="9"/>
  <c r="ES95" i="9"/>
  <c r="BV377" i="9"/>
  <c r="FZ124" i="9"/>
  <c r="DY626" i="9"/>
  <c r="EU24" i="9"/>
  <c r="DY44" i="9"/>
  <c r="DY143" i="9"/>
  <c r="AZ107" i="9"/>
  <c r="DY677" i="9"/>
  <c r="DY289" i="9"/>
  <c r="CE199" i="9"/>
  <c r="DW618" i="9"/>
  <c r="FD114" i="9"/>
  <c r="F498" i="9"/>
  <c r="CP634" i="9"/>
  <c r="CR278" i="9"/>
  <c r="CP534" i="9"/>
  <c r="DL100" i="9"/>
  <c r="DW485" i="9"/>
  <c r="CP329" i="9"/>
  <c r="DA206" i="9"/>
  <c r="DW109" i="9"/>
  <c r="CR137" i="9"/>
  <c r="ES23" i="9"/>
  <c r="FO123" i="9"/>
  <c r="DY292" i="9"/>
  <c r="DW100" i="9"/>
  <c r="DN174" i="9"/>
  <c r="DN249" i="9"/>
  <c r="CR427" i="9"/>
  <c r="AD72" i="9"/>
  <c r="DC23" i="9"/>
  <c r="GB73" i="9"/>
  <c r="DY209" i="9"/>
  <c r="CP189" i="9"/>
  <c r="BK140" i="9"/>
  <c r="CP388" i="9"/>
  <c r="BK104" i="9"/>
  <c r="DY455" i="9"/>
  <c r="DW59" i="9"/>
  <c r="DA145" i="9"/>
  <c r="DY694" i="9"/>
  <c r="FO159" i="9"/>
  <c r="BT191" i="9"/>
  <c r="BI169" i="9"/>
  <c r="DL195" i="9"/>
  <c r="DC108" i="9"/>
  <c r="CR375" i="9"/>
  <c r="BK37" i="9"/>
  <c r="CP358" i="9"/>
  <c r="DY669" i="9"/>
  <c r="CE172" i="9"/>
  <c r="ES105" i="9"/>
  <c r="DL83" i="9"/>
  <c r="AX159" i="9"/>
  <c r="DY666" i="9"/>
  <c r="ES236" i="9"/>
  <c r="EH74" i="9"/>
  <c r="GB136" i="9"/>
  <c r="FQ37" i="9"/>
  <c r="DW396" i="9"/>
  <c r="DY93" i="9"/>
  <c r="EU279" i="9"/>
  <c r="EJ58" i="9"/>
  <c r="FD170" i="9"/>
  <c r="FZ195" i="9"/>
  <c r="ES24" i="9"/>
  <c r="EU246" i="9"/>
  <c r="FZ163" i="9"/>
  <c r="DY402" i="9"/>
  <c r="FO103" i="9"/>
  <c r="DW322" i="9"/>
  <c r="FF108" i="9"/>
  <c r="EJ23" i="9"/>
  <c r="EU316" i="9"/>
  <c r="GM38" i="9"/>
  <c r="DW747" i="9"/>
  <c r="DY269" i="9"/>
  <c r="DL329" i="9"/>
  <c r="DY185" i="9"/>
  <c r="GB24" i="9"/>
  <c r="FD153" i="9"/>
  <c r="DW230" i="9"/>
  <c r="GB39" i="9"/>
  <c r="FZ154" i="9"/>
  <c r="FQ118" i="9"/>
  <c r="FD100" i="9"/>
  <c r="DA184" i="9"/>
  <c r="CR47" i="9"/>
  <c r="DW47" i="9"/>
  <c r="DY122" i="9"/>
  <c r="GB68" i="9"/>
  <c r="EJ103" i="9"/>
  <c r="DY679" i="9"/>
  <c r="FD104" i="9"/>
  <c r="FD228" i="9"/>
  <c r="DC103" i="9"/>
  <c r="EU307" i="9"/>
  <c r="DW536" i="9"/>
  <c r="FF96" i="9"/>
  <c r="DW626" i="9"/>
  <c r="DA83" i="9"/>
  <c r="FO153" i="9"/>
  <c r="FZ184" i="9"/>
  <c r="FQ115" i="9"/>
  <c r="DY531" i="9"/>
  <c r="FZ170" i="9"/>
  <c r="BT299" i="9"/>
  <c r="DW505" i="9"/>
  <c r="GM43" i="9"/>
  <c r="ES316" i="9"/>
  <c r="DN148" i="9"/>
  <c r="DW141" i="9"/>
  <c r="ES44" i="9"/>
  <c r="CR325" i="9"/>
  <c r="CP248" i="9"/>
  <c r="GM26" i="9"/>
  <c r="GB94" i="9"/>
  <c r="ES239" i="9"/>
  <c r="GM80" i="9"/>
  <c r="FF188" i="9"/>
  <c r="DL56" i="9"/>
  <c r="ES266" i="9"/>
  <c r="FQ127" i="9"/>
  <c r="GM146" i="9"/>
  <c r="DW655" i="9"/>
  <c r="ES329" i="9"/>
  <c r="GB155" i="9"/>
  <c r="DL129" i="9"/>
  <c r="GB140" i="9"/>
  <c r="ES118" i="9"/>
  <c r="EU293" i="9"/>
  <c r="GK104" i="9"/>
  <c r="FZ223" i="9"/>
  <c r="DY457" i="9"/>
  <c r="CR490" i="9"/>
  <c r="DY220" i="9"/>
  <c r="FZ187" i="9"/>
  <c r="FQ86" i="9"/>
  <c r="DW637" i="9"/>
  <c r="CR443" i="9"/>
  <c r="DY503" i="9"/>
  <c r="BT177" i="9"/>
  <c r="CR44" i="9"/>
  <c r="ES175" i="9"/>
  <c r="DC167" i="9"/>
  <c r="DY698" i="9"/>
  <c r="DY103" i="9"/>
  <c r="DW693" i="9"/>
  <c r="DA243" i="9"/>
  <c r="GB156" i="9"/>
  <c r="GB112" i="9"/>
  <c r="ES205" i="9"/>
  <c r="DY180" i="9"/>
  <c r="DN55" i="9"/>
  <c r="ES168" i="9"/>
  <c r="ES255" i="9"/>
  <c r="ES100" i="9"/>
  <c r="FO76" i="9"/>
  <c r="DW96" i="9"/>
  <c r="FF191" i="9"/>
  <c r="DY35" i="9"/>
  <c r="DL62" i="9"/>
  <c r="ES166" i="9"/>
  <c r="FD217" i="9"/>
  <c r="DY400" i="9"/>
  <c r="FD115" i="9"/>
  <c r="DL78" i="9"/>
  <c r="CP67" i="9"/>
  <c r="DW348" i="9"/>
  <c r="ES273" i="9"/>
  <c r="FF123" i="9"/>
  <c r="FD234" i="9"/>
  <c r="EU112" i="9"/>
  <c r="FZ117" i="9"/>
  <c r="FZ85" i="9"/>
  <c r="FO23" i="9"/>
  <c r="DW697" i="9"/>
  <c r="ES97" i="9"/>
  <c r="GB214" i="9"/>
  <c r="DW596" i="9"/>
  <c r="FO50" i="9"/>
  <c r="DW669" i="9"/>
  <c r="FZ173" i="9"/>
  <c r="EU275" i="9"/>
  <c r="EU318" i="9"/>
  <c r="FF39" i="9"/>
  <c r="ES248" i="9"/>
  <c r="FD65" i="9"/>
  <c r="GB198" i="9"/>
  <c r="GM81" i="9"/>
  <c r="EU147" i="9"/>
  <c r="FD33" i="9"/>
  <c r="DY97" i="9"/>
  <c r="ES214" i="9"/>
  <c r="DA143" i="9"/>
  <c r="ES22" i="9"/>
  <c r="DW227" i="9"/>
  <c r="GB48" i="9"/>
  <c r="DW207" i="9"/>
  <c r="GM116" i="9"/>
  <c r="FO26" i="9"/>
  <c r="FD93" i="9"/>
  <c r="CE168" i="9"/>
  <c r="DW630" i="9"/>
  <c r="DW327" i="9"/>
  <c r="DY432" i="9"/>
  <c r="GB197" i="9"/>
  <c r="DC45" i="9"/>
  <c r="DY653" i="9"/>
  <c r="FQ173" i="9"/>
  <c r="DY467" i="9"/>
  <c r="FQ81" i="9"/>
  <c r="DY242" i="9"/>
  <c r="FO146" i="9"/>
  <c r="FO39" i="9"/>
  <c r="GM140" i="9"/>
  <c r="DW566" i="9"/>
  <c r="FZ87" i="9"/>
  <c r="FF80" i="9"/>
  <c r="DA57" i="9"/>
  <c r="DY342" i="9"/>
  <c r="FO93" i="9"/>
  <c r="FO148" i="9"/>
  <c r="GK145" i="9"/>
  <c r="CR218" i="9"/>
  <c r="DL320" i="9"/>
  <c r="CE121" i="9"/>
  <c r="DC236" i="9"/>
  <c r="EU314" i="9"/>
  <c r="BV201" i="9"/>
  <c r="ES158" i="9"/>
  <c r="FF31" i="9"/>
  <c r="DY104" i="9"/>
  <c r="DW359" i="9"/>
  <c r="FQ48" i="9"/>
  <c r="AM27" i="9"/>
  <c r="GM44" i="9"/>
  <c r="AM287" i="9"/>
  <c r="DY568" i="9"/>
  <c r="DW542" i="9"/>
  <c r="ES144" i="9"/>
  <c r="FZ88" i="9"/>
  <c r="DY252" i="9"/>
  <c r="EU290" i="9"/>
  <c r="GK49" i="9"/>
  <c r="FQ95" i="9"/>
  <c r="DY606" i="9"/>
  <c r="EU162" i="9"/>
  <c r="FQ135" i="9"/>
  <c r="EU283" i="9"/>
  <c r="GM36" i="9"/>
  <c r="FD102" i="9"/>
  <c r="EU198" i="9"/>
  <c r="EU171" i="9"/>
  <c r="DY396" i="9"/>
  <c r="DN236" i="9"/>
  <c r="DL205" i="9"/>
  <c r="CE47" i="9"/>
  <c r="DW204" i="9"/>
  <c r="DW585" i="9"/>
  <c r="DY509" i="9"/>
  <c r="GK125" i="9"/>
  <c r="FF75" i="9"/>
  <c r="DW460" i="9"/>
  <c r="ES283" i="9"/>
  <c r="GB189" i="9"/>
  <c r="FD154" i="9"/>
  <c r="EU237" i="9"/>
  <c r="GB168" i="9"/>
  <c r="DY168" i="9"/>
  <c r="CR623" i="9"/>
  <c r="DW34" i="9"/>
  <c r="GB61" i="9"/>
  <c r="FQ52" i="9"/>
  <c r="FF52" i="9"/>
  <c r="CR86" i="9"/>
  <c r="CR35" i="9"/>
  <c r="FF147" i="9"/>
  <c r="DW201" i="9"/>
  <c r="DA140" i="9"/>
  <c r="FQ164" i="9"/>
  <c r="FO65" i="9"/>
  <c r="EU223" i="9"/>
  <c r="DW258" i="9"/>
  <c r="FD238" i="9"/>
  <c r="CR619" i="9"/>
  <c r="GK154" i="9"/>
  <c r="GK78" i="9"/>
  <c r="ES137" i="9"/>
  <c r="FF161" i="9"/>
  <c r="FD22" i="9"/>
  <c r="GK48" i="9"/>
  <c r="FQ141" i="9"/>
  <c r="DW639" i="9"/>
  <c r="EU161" i="9"/>
  <c r="DN164" i="9"/>
  <c r="FF114" i="9"/>
  <c r="GB44" i="9"/>
  <c r="FD167" i="9"/>
  <c r="DY543" i="9"/>
  <c r="GM154" i="9"/>
  <c r="EJ49" i="9"/>
  <c r="DY333" i="9"/>
  <c r="GK99" i="9"/>
  <c r="EJ87" i="9"/>
  <c r="DA214" i="9"/>
  <c r="FZ32" i="9"/>
  <c r="ES80" i="9"/>
  <c r="DW92" i="9"/>
  <c r="FD44" i="9"/>
  <c r="GB166" i="9"/>
  <c r="DW276" i="9"/>
  <c r="DY721" i="9"/>
  <c r="CP602" i="9"/>
  <c r="DL218" i="9"/>
  <c r="EH43" i="9"/>
  <c r="DC149" i="9"/>
  <c r="FO120" i="9"/>
  <c r="GB104" i="9"/>
  <c r="GK42" i="9"/>
  <c r="GM151" i="9"/>
  <c r="ES106" i="9"/>
  <c r="EU151" i="9"/>
  <c r="GK128" i="9"/>
  <c r="EU63" i="9"/>
  <c r="DN53" i="9"/>
  <c r="BV263" i="9"/>
  <c r="FZ114" i="9"/>
  <c r="FO106" i="9"/>
  <c r="FD51" i="9"/>
  <c r="GB22" i="9"/>
  <c r="DN264" i="9"/>
  <c r="CE110" i="9"/>
  <c r="DY482" i="9"/>
  <c r="DL240" i="9"/>
  <c r="DA100" i="9"/>
  <c r="EH79" i="9"/>
  <c r="DW423" i="9"/>
  <c r="EU121" i="9"/>
  <c r="BT105" i="9"/>
  <c r="DA222" i="9"/>
  <c r="ES199" i="9"/>
  <c r="DY224" i="9"/>
  <c r="ES30" i="9"/>
  <c r="DY735" i="9"/>
  <c r="FO113" i="9"/>
  <c r="FZ73" i="9"/>
  <c r="DW671" i="9"/>
  <c r="GM132" i="9"/>
  <c r="GB76" i="9"/>
  <c r="EU299" i="9"/>
  <c r="DY265" i="9"/>
  <c r="DL219" i="9"/>
  <c r="EH64" i="9"/>
  <c r="AZ154" i="9"/>
  <c r="FF46" i="9"/>
  <c r="FZ81" i="9"/>
  <c r="FO81" i="9"/>
  <c r="FD209" i="9"/>
  <c r="DW46" i="9"/>
  <c r="ES293" i="9"/>
  <c r="FQ161" i="9"/>
  <c r="FZ227" i="9"/>
  <c r="DW497" i="9"/>
  <c r="EU132" i="9"/>
  <c r="FF228" i="9"/>
  <c r="DW656" i="9"/>
  <c r="FZ70" i="9"/>
  <c r="CP426" i="9"/>
  <c r="EU85" i="9"/>
  <c r="DL72" i="9"/>
  <c r="DL301" i="9"/>
  <c r="ES111" i="9"/>
  <c r="ES337" i="9"/>
  <c r="ES86" i="9"/>
  <c r="FZ150" i="9"/>
  <c r="EU25" i="9"/>
  <c r="EU71" i="9"/>
  <c r="DY564" i="9"/>
  <c r="GB141" i="9"/>
  <c r="EU129" i="9"/>
  <c r="FQ155" i="9"/>
  <c r="FO87" i="9"/>
  <c r="EU38" i="9"/>
  <c r="FD189" i="9"/>
  <c r="FF137" i="9"/>
  <c r="GM147" i="9"/>
  <c r="DW539" i="9"/>
  <c r="DW743" i="9"/>
  <c r="DY662" i="9"/>
  <c r="DW635" i="9"/>
  <c r="DL110" i="9"/>
  <c r="CR481" i="9"/>
  <c r="DW145" i="9"/>
  <c r="EU33" i="9"/>
  <c r="AZ48" i="9"/>
  <c r="DW332" i="9"/>
  <c r="EJ51" i="9"/>
  <c r="DW80" i="9"/>
  <c r="EH68" i="9"/>
  <c r="BT202" i="9"/>
  <c r="CP255" i="9"/>
  <c r="DW350" i="9"/>
  <c r="DL305" i="9"/>
  <c r="DW328" i="9"/>
  <c r="DN165" i="9"/>
  <c r="GB216" i="9"/>
  <c r="DW454" i="9"/>
  <c r="CP180" i="9"/>
  <c r="FQ88" i="9"/>
  <c r="FZ205" i="9"/>
  <c r="DW565" i="9"/>
  <c r="FQ43" i="9"/>
  <c r="CP269" i="9"/>
  <c r="DN318" i="9"/>
  <c r="CP587" i="9"/>
  <c r="DC94" i="9"/>
  <c r="FD130" i="9"/>
  <c r="FO46" i="9"/>
  <c r="DW421" i="9"/>
  <c r="DY47" i="9"/>
  <c r="EU269" i="9"/>
  <c r="GB144" i="9"/>
  <c r="DW640" i="9"/>
  <c r="FO134" i="9"/>
  <c r="FO131" i="9"/>
  <c r="DW60" i="9"/>
  <c r="BV397" i="9"/>
  <c r="DC204" i="9"/>
  <c r="FQ41" i="9"/>
  <c r="GM93" i="9"/>
  <c r="FD127" i="9"/>
  <c r="DW125" i="9"/>
  <c r="EU69" i="9"/>
  <c r="FZ27" i="9"/>
  <c r="FD125" i="9"/>
  <c r="DY686" i="9"/>
  <c r="CR180" i="9"/>
  <c r="EJ77" i="9"/>
  <c r="EU144" i="9"/>
  <c r="DW553" i="9"/>
  <c r="GK121" i="9"/>
  <c r="GB25" i="9"/>
  <c r="EU211" i="9"/>
  <c r="DY435" i="9"/>
  <c r="FD72" i="9"/>
  <c r="DY357" i="9"/>
  <c r="FD158" i="9"/>
  <c r="DY196" i="9"/>
  <c r="FF24" i="9"/>
  <c r="ES142" i="9"/>
  <c r="EU139" i="9"/>
  <c r="EU268" i="9"/>
  <c r="DL316" i="9"/>
  <c r="DY256" i="9"/>
  <c r="FF92" i="9"/>
  <c r="FO52" i="9"/>
  <c r="GK79" i="9"/>
  <c r="DL36" i="9"/>
  <c r="GK30" i="9"/>
  <c r="CR379" i="9"/>
  <c r="DY203" i="9"/>
  <c r="CP410" i="9"/>
  <c r="FZ157" i="9"/>
  <c r="CG251" i="9"/>
  <c r="DW518" i="9"/>
  <c r="FD88" i="9"/>
  <c r="GM101" i="9"/>
  <c r="DN191" i="9"/>
  <c r="DL310" i="9"/>
  <c r="GM51" i="9"/>
  <c r="CR171" i="9"/>
  <c r="EU92" i="9"/>
  <c r="FZ141" i="9"/>
  <c r="FF236" i="9"/>
  <c r="FZ78" i="9"/>
  <c r="GK51" i="9"/>
  <c r="EH53" i="9"/>
  <c r="FO86" i="9"/>
  <c r="AO398" i="9"/>
  <c r="CG124" i="9"/>
  <c r="DL189" i="9"/>
  <c r="CR236" i="9"/>
  <c r="GK127" i="9"/>
  <c r="CP159" i="9"/>
  <c r="DW538" i="9"/>
  <c r="EU242" i="9"/>
  <c r="ES245" i="9"/>
  <c r="FF192" i="9"/>
  <c r="DN141" i="9"/>
  <c r="CP479" i="9"/>
  <c r="EU277" i="9"/>
  <c r="DA92" i="9"/>
  <c r="CE254" i="9"/>
  <c r="FQ91" i="9"/>
  <c r="DW416" i="9"/>
  <c r="GK61" i="9"/>
  <c r="FF176" i="9"/>
  <c r="DY649" i="9"/>
  <c r="DY40" i="9"/>
  <c r="CE117" i="9"/>
  <c r="DA139" i="9"/>
  <c r="DL227" i="9"/>
  <c r="FZ65" i="9"/>
  <c r="FF202" i="9"/>
  <c r="EU109" i="9"/>
  <c r="FF151" i="9"/>
  <c r="FZ119" i="9"/>
  <c r="GB211" i="9"/>
  <c r="DW476" i="9"/>
  <c r="DW259" i="9"/>
  <c r="FQ83" i="9"/>
  <c r="GB218" i="9"/>
  <c r="DN91" i="9"/>
  <c r="FO161" i="9"/>
  <c r="EU334" i="9"/>
  <c r="EJ75" i="9"/>
  <c r="DC246" i="9"/>
  <c r="GM31" i="9"/>
  <c r="ES219" i="9"/>
  <c r="DA201" i="9"/>
  <c r="EU22" i="9"/>
  <c r="FD31" i="9"/>
  <c r="DL321" i="9"/>
  <c r="EU175" i="9"/>
  <c r="FO38" i="9"/>
  <c r="DY612" i="9"/>
  <c r="FQ139" i="9"/>
  <c r="FZ80" i="9"/>
  <c r="DW533" i="9"/>
  <c r="DW266" i="9"/>
  <c r="FQ23" i="9"/>
  <c r="GB206" i="9"/>
  <c r="FO75" i="9"/>
  <c r="DL50" i="9"/>
  <c r="FQ72" i="9"/>
  <c r="DW171" i="9"/>
  <c r="FF104" i="9"/>
  <c r="ES77" i="9"/>
  <c r="FQ73" i="9"/>
  <c r="FQ82" i="9"/>
  <c r="DA213" i="9"/>
  <c r="AO210" i="9"/>
  <c r="FD233" i="9"/>
  <c r="FD204" i="9"/>
  <c r="FZ182" i="9"/>
  <c r="DY447" i="9"/>
  <c r="DW363" i="9"/>
  <c r="EU289" i="9"/>
  <c r="EJ93" i="9"/>
  <c r="FD141" i="9"/>
  <c r="CR36" i="9"/>
  <c r="CG249" i="9"/>
  <c r="EU59" i="9"/>
  <c r="GB31" i="9"/>
  <c r="GM40" i="9"/>
  <c r="FO59" i="9"/>
  <c r="DY199" i="9"/>
  <c r="DN240" i="9"/>
  <c r="DN24" i="9"/>
  <c r="CP173" i="9"/>
  <c r="CP448" i="9"/>
  <c r="DY310" i="9"/>
  <c r="DN310" i="9"/>
  <c r="GB179" i="9"/>
  <c r="FQ113" i="9"/>
  <c r="CR489" i="9"/>
  <c r="DY664" i="9"/>
  <c r="EU148" i="9"/>
  <c r="DA28" i="9"/>
  <c r="FD40" i="9"/>
  <c r="DY379" i="9"/>
  <c r="DW277" i="9"/>
  <c r="DW168" i="9"/>
  <c r="GB160" i="9"/>
  <c r="CP92" i="9"/>
  <c r="EU101" i="9"/>
  <c r="DW271" i="9"/>
  <c r="BV238" i="9"/>
  <c r="FD61" i="9"/>
  <c r="FQ74" i="9"/>
  <c r="GB127" i="9"/>
  <c r="DW742" i="9"/>
  <c r="FD144" i="9"/>
  <c r="GB100" i="9"/>
  <c r="DN75" i="9"/>
  <c r="FO116" i="9"/>
  <c r="DY431" i="9"/>
  <c r="EU158" i="9"/>
  <c r="FO142" i="9"/>
  <c r="FD89" i="9"/>
  <c r="FD46" i="9"/>
  <c r="FZ99" i="9"/>
  <c r="ES336" i="9"/>
  <c r="DL102" i="9"/>
  <c r="EU159" i="9"/>
  <c r="FD54" i="9"/>
  <c r="FO173" i="9"/>
  <c r="DY682" i="9"/>
  <c r="DW355" i="9"/>
  <c r="ES167" i="9"/>
  <c r="FF238" i="9"/>
  <c r="ES153" i="9"/>
  <c r="DW457" i="9"/>
  <c r="FQ56" i="9"/>
  <c r="EU26" i="9"/>
  <c r="DW582" i="9"/>
  <c r="FQ64" i="9"/>
  <c r="GB98" i="9"/>
  <c r="FZ169" i="9"/>
  <c r="DW115" i="9"/>
  <c r="EU67" i="9"/>
  <c r="ES260" i="9"/>
  <c r="DN142" i="9"/>
  <c r="EU110" i="9"/>
  <c r="FQ63" i="9"/>
  <c r="EU298" i="9"/>
  <c r="DC129" i="9"/>
  <c r="EU212" i="9"/>
  <c r="FO48" i="9"/>
  <c r="FQ170" i="9"/>
  <c r="DA181" i="9"/>
  <c r="DW740" i="9"/>
  <c r="ES36" i="9"/>
  <c r="EU31" i="9"/>
  <c r="ES280" i="9"/>
  <c r="DW709" i="9"/>
  <c r="EU204" i="9"/>
  <c r="FZ100" i="9"/>
  <c r="FD150" i="9"/>
  <c r="DY490" i="9"/>
  <c r="FO90" i="9"/>
  <c r="DW24" i="9"/>
  <c r="DW733" i="9"/>
  <c r="ES121" i="9"/>
  <c r="DY478" i="9"/>
  <c r="FF88" i="9"/>
  <c r="FD119" i="9"/>
  <c r="FQ130" i="9"/>
  <c r="ES237" i="9"/>
  <c r="DW699" i="9"/>
  <c r="FF116" i="9"/>
  <c r="FZ185" i="9"/>
  <c r="FD117" i="9"/>
  <c r="CR161" i="9"/>
  <c r="EU30" i="9"/>
  <c r="DW242" i="9"/>
  <c r="DW622" i="9"/>
  <c r="FQ34" i="9"/>
  <c r="DW653" i="9"/>
  <c r="DN181" i="9"/>
  <c r="FO132" i="9"/>
  <c r="FQ36" i="9"/>
  <c r="DW474" i="9"/>
  <c r="GB146" i="9"/>
  <c r="ES58" i="9"/>
  <c r="DL269" i="9"/>
  <c r="GM141" i="9"/>
  <c r="DN152" i="9"/>
  <c r="AM393" i="9"/>
  <c r="DY153" i="9"/>
  <c r="DL198" i="9"/>
  <c r="FF239" i="9"/>
  <c r="ES334" i="9"/>
  <c r="ES133" i="9"/>
  <c r="EJ85" i="9"/>
  <c r="DA43" i="9"/>
  <c r="DW736" i="9"/>
  <c r="DW339" i="9"/>
  <c r="GB114" i="9"/>
  <c r="FO89" i="9"/>
  <c r="DW35" i="9"/>
  <c r="DW652" i="9"/>
  <c r="EU291" i="9"/>
  <c r="EU135" i="9"/>
  <c r="GK94" i="9"/>
  <c r="EU57" i="9"/>
  <c r="ES221" i="9"/>
  <c r="CR484" i="9"/>
  <c r="FD59" i="9"/>
  <c r="DY314" i="9"/>
  <c r="DY195" i="9"/>
  <c r="DL303" i="9"/>
  <c r="DW711" i="9"/>
  <c r="FD122" i="9"/>
  <c r="ES263" i="9"/>
  <c r="DW570" i="9"/>
  <c r="FO84" i="9"/>
  <c r="FZ139" i="9"/>
  <c r="FD236" i="9"/>
  <c r="EJ88" i="9"/>
  <c r="CR457" i="9"/>
  <c r="ES284" i="9"/>
  <c r="CP158" i="9"/>
  <c r="GB105" i="9"/>
  <c r="CP515" i="9"/>
  <c r="FF30" i="9"/>
  <c r="ES318" i="9"/>
  <c r="ES182" i="9"/>
  <c r="FD155" i="9"/>
  <c r="CP239" i="9"/>
  <c r="CR611" i="9"/>
  <c r="DC194" i="9"/>
  <c r="AO361" i="9"/>
  <c r="FD25" i="9"/>
  <c r="GM143" i="9"/>
  <c r="EJ101" i="9"/>
  <c r="DN125" i="9"/>
  <c r="BV236" i="9"/>
  <c r="AZ112" i="9"/>
  <c r="FZ179" i="9"/>
  <c r="CP185" i="9"/>
  <c r="DY85" i="9"/>
  <c r="EU127" i="9"/>
  <c r="FQ78" i="9"/>
  <c r="EJ24" i="9"/>
  <c r="DY377" i="9"/>
  <c r="EU286" i="9"/>
  <c r="FZ194" i="9"/>
  <c r="FD47" i="9"/>
  <c r="FF22" i="9"/>
  <c r="EU155" i="9"/>
  <c r="FD87" i="9"/>
  <c r="DW181" i="9"/>
  <c r="FF51" i="9"/>
  <c r="FF160" i="9"/>
  <c r="FZ59" i="9"/>
  <c r="GB50" i="9"/>
  <c r="DY139" i="9"/>
  <c r="DL319" i="9"/>
  <c r="DW672" i="9"/>
  <c r="DY120" i="9"/>
  <c r="DY549" i="9"/>
  <c r="DW738" i="9"/>
  <c r="GK112" i="9"/>
  <c r="FZ129" i="9"/>
  <c r="CP375" i="9"/>
  <c r="FF85" i="9"/>
  <c r="FD184" i="9"/>
  <c r="DW162" i="9"/>
  <c r="FQ75" i="9"/>
  <c r="DW43" i="9"/>
  <c r="GB80" i="9"/>
  <c r="ES74" i="9"/>
  <c r="DY408" i="9"/>
  <c r="ES177" i="9"/>
  <c r="DW155" i="9"/>
  <c r="FQ47" i="9"/>
  <c r="GK70" i="9"/>
  <c r="FZ60" i="9"/>
  <c r="DW404" i="9"/>
  <c r="DC76" i="9"/>
  <c r="AO272" i="9"/>
  <c r="DW342" i="9"/>
  <c r="GM77" i="9"/>
  <c r="FD200" i="9"/>
  <c r="DW511" i="9"/>
  <c r="CP372" i="9"/>
  <c r="ES271" i="9"/>
  <c r="GB153" i="9"/>
  <c r="CR482" i="9"/>
  <c r="ES241" i="9"/>
  <c r="ES276" i="9"/>
  <c r="FF140" i="9"/>
  <c r="EU324" i="9"/>
  <c r="FQ90" i="9"/>
  <c r="DN47" i="9"/>
  <c r="AZ147" i="9"/>
  <c r="FO63" i="9"/>
  <c r="DL117" i="9"/>
  <c r="GK32" i="9"/>
  <c r="CP116" i="9"/>
  <c r="GB108" i="9"/>
  <c r="EH75" i="9"/>
  <c r="GM134" i="9"/>
  <c r="CP44" i="9"/>
  <c r="DW462" i="9"/>
  <c r="GK110" i="9"/>
  <c r="DN238" i="9"/>
  <c r="ES325" i="9"/>
  <c r="DW479" i="9"/>
  <c r="DN150" i="9"/>
  <c r="GB207" i="9"/>
  <c r="FZ58" i="9"/>
  <c r="EU257" i="9"/>
  <c r="DW256" i="9"/>
  <c r="DY285" i="9"/>
  <c r="DA102" i="9"/>
  <c r="CR67" i="9"/>
  <c r="GK83" i="9"/>
  <c r="DY544" i="9"/>
  <c r="GM123" i="9"/>
  <c r="DW601" i="9"/>
  <c r="FO139" i="9"/>
  <c r="GB124" i="9"/>
  <c r="DY504" i="9"/>
  <c r="EU218" i="9"/>
  <c r="FZ201" i="9"/>
  <c r="CR612" i="9"/>
  <c r="EU76" i="9"/>
  <c r="FO128" i="9"/>
  <c r="DW393" i="9"/>
  <c r="FF164" i="9"/>
  <c r="DY339" i="9"/>
  <c r="DW82" i="9"/>
  <c r="DW728" i="9"/>
  <c r="EU173" i="9"/>
  <c r="FF133" i="9"/>
  <c r="GB58" i="9"/>
  <c r="EU98" i="9"/>
  <c r="FD146" i="9"/>
  <c r="DY489" i="9"/>
  <c r="EU234" i="9"/>
  <c r="EH29" i="9"/>
  <c r="FZ221" i="9"/>
  <c r="GM115" i="9"/>
  <c r="FO167" i="9"/>
  <c r="DW402" i="9"/>
  <c r="DW610" i="9"/>
  <c r="FF198" i="9"/>
  <c r="FF209" i="9"/>
  <c r="DY24" i="9"/>
  <c r="DW97" i="9"/>
  <c r="FO166" i="9"/>
  <c r="EJ72" i="9"/>
  <c r="DY156" i="9"/>
  <c r="DW52" i="9"/>
  <c r="CR486" i="9"/>
  <c r="ES181" i="9"/>
  <c r="BV43" i="9"/>
  <c r="DW357" i="9"/>
  <c r="DN99" i="9"/>
  <c r="FZ162" i="9"/>
  <c r="GB117" i="9"/>
  <c r="FF122" i="9"/>
  <c r="FD71" i="9"/>
  <c r="GK38" i="9"/>
  <c r="CR113" i="9"/>
  <c r="FD201" i="9"/>
  <c r="FF230" i="9"/>
  <c r="GM122" i="9"/>
  <c r="GK118" i="9"/>
  <c r="DW526" i="9"/>
  <c r="FZ108" i="9"/>
  <c r="DW550" i="9"/>
  <c r="BK88" i="9"/>
  <c r="DL65" i="9"/>
  <c r="GM121" i="9"/>
  <c r="FQ57" i="9"/>
  <c r="ES165" i="9"/>
  <c r="EH65" i="9"/>
  <c r="AZ164" i="9"/>
  <c r="DW605" i="9"/>
  <c r="DL122" i="9"/>
  <c r="FZ74" i="9"/>
  <c r="FQ35" i="9"/>
  <c r="GB36" i="9"/>
  <c r="DL192" i="9"/>
  <c r="FD79" i="9"/>
  <c r="FF154" i="9"/>
  <c r="CP551" i="9"/>
  <c r="FQ109" i="9"/>
  <c r="EU225" i="9"/>
  <c r="EU333" i="9"/>
  <c r="DW74" i="9"/>
  <c r="ES312" i="9"/>
  <c r="FD77" i="9"/>
  <c r="DW333" i="9"/>
  <c r="DW91" i="9"/>
  <c r="EU214" i="9"/>
  <c r="DL184" i="9"/>
  <c r="GK44" i="9"/>
  <c r="AM99" i="9"/>
  <c r="FO30" i="9"/>
  <c r="FD202" i="9"/>
  <c r="EJ53" i="9"/>
  <c r="FD162" i="9"/>
  <c r="DW678" i="9"/>
  <c r="FF78" i="9"/>
  <c r="DA130" i="9"/>
  <c r="DW224" i="9"/>
  <c r="CE125" i="9"/>
  <c r="FO49" i="9"/>
  <c r="FD36" i="9"/>
  <c r="ES126" i="9"/>
  <c r="CP78" i="9"/>
  <c r="BI132" i="9"/>
  <c r="DW403" i="9"/>
  <c r="ES96" i="9"/>
  <c r="GK97" i="9"/>
  <c r="GK142" i="9"/>
  <c r="DL45" i="9"/>
  <c r="EU45" i="9"/>
  <c r="FD134" i="9"/>
  <c r="DL247" i="9"/>
  <c r="GB161" i="9"/>
  <c r="CG35" i="9"/>
  <c r="CG258" i="9"/>
  <c r="GB152" i="9"/>
  <c r="FF71" i="9"/>
  <c r="DL103" i="9"/>
  <c r="FQ106" i="9"/>
  <c r="GB26" i="9"/>
  <c r="GB184" i="9"/>
  <c r="DW69" i="9"/>
  <c r="GB53" i="9"/>
  <c r="FF144" i="9"/>
  <c r="DW386" i="9"/>
  <c r="DW463" i="9"/>
  <c r="DW83" i="9"/>
  <c r="FQ54" i="9"/>
  <c r="ES192" i="9"/>
  <c r="FQ105" i="9"/>
  <c r="FD58" i="9"/>
  <c r="ES139" i="9"/>
  <c r="EU131" i="9"/>
  <c r="DW198" i="9"/>
  <c r="EU285" i="9"/>
  <c r="CR141" i="9"/>
  <c r="CE135" i="9"/>
  <c r="CR373" i="9"/>
  <c r="FF204" i="9"/>
  <c r="GB43" i="9"/>
  <c r="FD198" i="9"/>
  <c r="DW439" i="9"/>
  <c r="CP480" i="9"/>
  <c r="CR393" i="9"/>
  <c r="FZ120" i="9"/>
  <c r="DW72" i="9"/>
  <c r="GK93" i="9"/>
  <c r="FF28" i="9"/>
  <c r="DC182" i="9"/>
  <c r="ES315" i="9"/>
  <c r="EJ67" i="9"/>
  <c r="DW280" i="9"/>
  <c r="FF193" i="9"/>
  <c r="DY250" i="9"/>
  <c r="CP395" i="9"/>
  <c r="ES298" i="9"/>
  <c r="DY578" i="9"/>
  <c r="GK124" i="9"/>
  <c r="DW121" i="9"/>
  <c r="EJ69" i="9"/>
  <c r="DY183" i="9"/>
  <c r="FF235" i="9"/>
  <c r="FF126" i="9"/>
  <c r="DN262" i="9"/>
  <c r="CP123" i="9"/>
  <c r="CP51" i="9"/>
  <c r="CE113" i="9"/>
  <c r="DW674" i="9"/>
  <c r="FD151" i="9"/>
  <c r="ES170" i="9"/>
  <c r="GB107" i="9"/>
  <c r="DY123" i="9"/>
  <c r="FO107" i="9"/>
  <c r="GM145" i="9"/>
  <c r="DW448" i="9"/>
  <c r="GM109" i="9"/>
  <c r="GM139" i="9"/>
  <c r="DY318" i="9"/>
  <c r="GM35" i="9"/>
  <c r="FF185" i="9"/>
  <c r="FF131" i="9"/>
  <c r="DW26" i="9"/>
  <c r="DY648" i="9"/>
  <c r="ES223" i="9"/>
  <c r="GB95" i="9"/>
  <c r="DY593" i="9"/>
  <c r="EU213" i="9"/>
  <c r="DL311" i="9"/>
  <c r="ES307" i="9"/>
  <c r="GB163" i="9"/>
  <c r="GB192" i="9"/>
  <c r="FQ39" i="9"/>
  <c r="CP616" i="9"/>
  <c r="CP186" i="9"/>
  <c r="CP528" i="9"/>
  <c r="DW468" i="9"/>
  <c r="EU249" i="9"/>
  <c r="ES98" i="9"/>
  <c r="ES131" i="9"/>
  <c r="FD106" i="9"/>
  <c r="CP367" i="9"/>
  <c r="BV93" i="9"/>
  <c r="CR148" i="9"/>
  <c r="BT183" i="9"/>
  <c r="BV234" i="9"/>
  <c r="DW275" i="9"/>
  <c r="BV327" i="9"/>
  <c r="ES332" i="9"/>
  <c r="BT274" i="9"/>
  <c r="GK119" i="9"/>
  <c r="CR295" i="9"/>
  <c r="CE247" i="9"/>
  <c r="DY410" i="9"/>
  <c r="FD50" i="9"/>
  <c r="DL163" i="9"/>
  <c r="FZ174" i="9"/>
  <c r="EU199" i="9"/>
  <c r="DY584" i="9"/>
  <c r="DY571" i="9"/>
  <c r="DN120" i="9"/>
  <c r="CR565" i="9"/>
  <c r="DY439" i="9"/>
  <c r="DC219" i="9"/>
  <c r="GB188" i="9"/>
  <c r="FZ97" i="9"/>
  <c r="ES321" i="9"/>
  <c r="EU270" i="9"/>
  <c r="DC175" i="9"/>
  <c r="CR40" i="9"/>
  <c r="DY349" i="9"/>
  <c r="CR102" i="9"/>
  <c r="DY327" i="9"/>
  <c r="EU154" i="9"/>
  <c r="FO94" i="9"/>
  <c r="DW194" i="9"/>
  <c r="DN46" i="9"/>
  <c r="FD67" i="9"/>
  <c r="DN196" i="9"/>
  <c r="CE166" i="9"/>
  <c r="EJ110" i="9"/>
  <c r="DL64" i="9"/>
  <c r="CP521" i="9"/>
  <c r="DW212" i="9"/>
  <c r="FO83" i="9"/>
  <c r="EJ105" i="9"/>
  <c r="EU65" i="9"/>
  <c r="DW705" i="9"/>
  <c r="FO96" i="9"/>
  <c r="F332" i="9"/>
  <c r="EJ97" i="9"/>
  <c r="DY577" i="9"/>
  <c r="FO80" i="9"/>
  <c r="DY81" i="9"/>
  <c r="BT323" i="9"/>
  <c r="BT140" i="9"/>
  <c r="GB33" i="9"/>
  <c r="DW139" i="9"/>
  <c r="BV146" i="9"/>
  <c r="CG221" i="9"/>
  <c r="DL196" i="9"/>
  <c r="BV51" i="9"/>
  <c r="DC98" i="9"/>
  <c r="DY684" i="9"/>
  <c r="DY268" i="9"/>
  <c r="DY222" i="9"/>
  <c r="ES31" i="9"/>
  <c r="FZ198" i="9"/>
  <c r="DY479" i="9"/>
  <c r="CE44" i="9"/>
  <c r="FD96" i="9"/>
  <c r="CG164" i="9"/>
  <c r="GK64" i="9"/>
  <c r="FO126" i="9"/>
  <c r="DC101" i="9"/>
  <c r="CP572" i="9"/>
  <c r="FZ89" i="9"/>
  <c r="CG238" i="9"/>
  <c r="CR85" i="9"/>
  <c r="EH24" i="9"/>
  <c r="DW532" i="9"/>
  <c r="GM99" i="9"/>
  <c r="EH37" i="9"/>
  <c r="FF210" i="9"/>
  <c r="GB77" i="9"/>
  <c r="DW296" i="9"/>
  <c r="FO137" i="9"/>
  <c r="GK81" i="9"/>
  <c r="DW752" i="9"/>
  <c r="FZ217" i="9"/>
  <c r="DY630" i="9"/>
  <c r="EU329" i="9"/>
  <c r="DY620" i="9"/>
  <c r="ES244" i="9"/>
  <c r="FF81" i="9"/>
  <c r="DW453" i="9"/>
  <c r="DN123" i="9"/>
  <c r="DW387" i="9"/>
  <c r="ES72" i="9"/>
  <c r="DL79" i="9"/>
  <c r="CE211" i="9"/>
  <c r="DY416" i="9"/>
  <c r="DY223" i="9"/>
  <c r="DC68" i="9"/>
  <c r="DW371" i="9"/>
  <c r="EH110" i="9"/>
  <c r="EU326" i="9"/>
  <c r="DL245" i="9"/>
  <c r="DY475" i="9"/>
  <c r="GK143" i="9"/>
  <c r="FD74" i="9"/>
  <c r="DW455" i="9"/>
  <c r="ES101" i="9"/>
  <c r="EU48" i="9"/>
  <c r="CE264" i="9"/>
  <c r="DY45" i="9"/>
  <c r="CP565" i="9"/>
  <c r="GK41" i="9"/>
  <c r="EU142" i="9"/>
  <c r="DY745" i="9"/>
  <c r="EU337" i="9"/>
  <c r="DN286" i="9"/>
  <c r="GB87" i="9"/>
  <c r="DL26" i="9"/>
  <c r="DL234" i="9"/>
  <c r="FF157" i="9"/>
  <c r="FZ178" i="9"/>
  <c r="DY644" i="9"/>
  <c r="GM57" i="9"/>
  <c r="EJ48" i="9"/>
  <c r="EU80" i="9"/>
  <c r="FF167" i="9"/>
  <c r="ES238" i="9"/>
  <c r="DA107" i="9"/>
  <c r="BK148" i="9"/>
  <c r="CR104" i="9"/>
  <c r="CE227" i="9"/>
  <c r="DY755" i="9"/>
  <c r="DW625" i="9"/>
  <c r="DL174" i="9"/>
  <c r="FQ119" i="9"/>
  <c r="EU302" i="9"/>
  <c r="FZ215" i="9"/>
  <c r="GM30" i="9"/>
  <c r="DL315" i="9"/>
  <c r="DY517" i="9"/>
  <c r="GB56" i="9"/>
  <c r="DY388" i="9"/>
  <c r="CP462" i="9"/>
  <c r="DY680" i="9"/>
  <c r="DL111" i="9"/>
  <c r="EU306" i="9"/>
  <c r="DW236" i="9"/>
  <c r="EH107" i="9"/>
  <c r="BK202" i="9"/>
  <c r="FD94" i="9"/>
  <c r="DY251" i="9"/>
  <c r="EJ40" i="9"/>
  <c r="DA182" i="9"/>
  <c r="EH88" i="9"/>
  <c r="FD83" i="9"/>
  <c r="F592" i="9"/>
  <c r="CR62" i="9"/>
  <c r="DY197" i="9"/>
  <c r="DA97" i="9"/>
  <c r="DL142" i="9"/>
  <c r="DN278" i="9"/>
  <c r="DC232" i="9"/>
  <c r="CG175" i="9"/>
  <c r="FD97" i="9"/>
  <c r="DA212" i="9"/>
  <c r="DW467" i="9"/>
  <c r="CP77" i="9"/>
  <c r="EU245" i="9"/>
  <c r="EH82" i="9"/>
  <c r="CR480" i="9"/>
  <c r="CR275" i="9"/>
  <c r="DC91" i="9"/>
  <c r="DW623" i="9"/>
  <c r="BT312" i="9"/>
  <c r="BT315" i="9"/>
  <c r="BT442" i="9"/>
  <c r="DW30" i="9"/>
  <c r="GB35" i="9"/>
  <c r="EU189" i="9"/>
  <c r="CR238" i="9"/>
  <c r="CE146" i="9"/>
  <c r="CR462" i="9"/>
  <c r="FF53" i="9"/>
  <c r="BI70" i="9"/>
  <c r="EU330" i="9"/>
  <c r="DY581" i="9"/>
  <c r="FZ23" i="9"/>
  <c r="BI58" i="9"/>
  <c r="FZ66" i="9"/>
  <c r="DL60" i="9"/>
  <c r="AO127" i="9"/>
  <c r="BT174" i="9"/>
  <c r="CP630" i="9"/>
  <c r="CR519" i="9"/>
  <c r="GB54" i="9"/>
  <c r="BI88" i="9"/>
  <c r="DN185" i="9"/>
  <c r="DY82" i="9"/>
  <c r="BV297" i="9"/>
  <c r="DN280" i="9"/>
  <c r="DA111" i="9"/>
  <c r="DW729" i="9"/>
  <c r="BV168" i="9"/>
  <c r="FO51" i="9"/>
  <c r="BI182" i="9"/>
  <c r="BI138" i="9"/>
  <c r="DW541" i="9"/>
  <c r="H466" i="9"/>
  <c r="DA94" i="9"/>
  <c r="DL183" i="9"/>
  <c r="CE137" i="9"/>
  <c r="CP611" i="9"/>
  <c r="FZ92" i="9"/>
  <c r="DW32" i="9"/>
  <c r="DY360" i="9"/>
  <c r="DW519" i="9"/>
  <c r="DL54" i="9"/>
  <c r="GB143" i="9"/>
  <c r="DN282" i="9"/>
  <c r="H62" i="9"/>
  <c r="DC141" i="9"/>
  <c r="AB92" i="9"/>
  <c r="AO43" i="9"/>
  <c r="DW365" i="9"/>
  <c r="FQ99" i="9"/>
  <c r="GK92" i="9"/>
  <c r="FD86" i="9"/>
  <c r="CP612" i="9"/>
  <c r="DL57" i="9"/>
  <c r="EU224" i="9"/>
  <c r="DC231" i="9"/>
  <c r="DW390" i="9"/>
  <c r="BI98" i="9"/>
  <c r="CP386" i="9"/>
  <c r="DW70" i="9"/>
  <c r="DC221" i="9"/>
  <c r="DY742" i="9"/>
  <c r="BT237" i="9"/>
  <c r="BT441" i="9"/>
  <c r="CR620" i="9"/>
  <c r="DW263" i="9"/>
  <c r="DY608" i="9"/>
  <c r="DN72" i="9"/>
  <c r="EH98" i="9"/>
  <c r="ES235" i="9"/>
  <c r="DC24" i="9"/>
  <c r="DC185" i="9"/>
  <c r="CP134" i="9"/>
  <c r="DW649" i="9"/>
  <c r="DY507" i="9"/>
  <c r="DA133" i="9"/>
  <c r="DY80" i="9"/>
  <c r="ES107" i="9"/>
  <c r="DY501" i="9"/>
  <c r="DA173" i="9"/>
  <c r="BV295" i="9"/>
  <c r="FF181" i="9"/>
  <c r="EJ41" i="9"/>
  <c r="BK101" i="9"/>
  <c r="CP45" i="9"/>
  <c r="FZ39" i="9"/>
  <c r="BT200" i="9"/>
  <c r="ES299" i="9"/>
  <c r="BT96" i="9"/>
  <c r="FF142" i="9"/>
  <c r="CR309" i="9"/>
  <c r="AX119" i="9"/>
  <c r="AM167" i="9"/>
  <c r="DA86" i="9"/>
  <c r="Q199" i="9"/>
  <c r="DY470" i="9"/>
  <c r="AO314" i="9"/>
  <c r="DW659" i="9"/>
  <c r="EU99" i="9"/>
  <c r="DY689" i="9"/>
  <c r="DY194" i="9"/>
  <c r="CR566" i="9"/>
  <c r="CP246" i="9"/>
  <c r="FD208" i="9"/>
  <c r="CP332" i="9"/>
  <c r="CE142" i="9"/>
  <c r="BV70" i="9"/>
  <c r="EJ94" i="9"/>
  <c r="CP97" i="9"/>
  <c r="BV437" i="9"/>
  <c r="ES91" i="9"/>
  <c r="AD39" i="9"/>
  <c r="DY683" i="9"/>
  <c r="DN36" i="9"/>
  <c r="CP204" i="9"/>
  <c r="DW578" i="9"/>
  <c r="H608" i="9"/>
  <c r="DW102" i="9"/>
  <c r="CG30" i="9"/>
  <c r="DY723" i="9"/>
  <c r="CG67" i="9"/>
  <c r="CP562" i="9"/>
  <c r="DW311" i="9"/>
  <c r="EU88" i="9"/>
  <c r="CP53" i="9"/>
  <c r="AM173" i="9"/>
  <c r="CG223" i="9"/>
  <c r="DW336" i="9"/>
  <c r="FD176" i="9"/>
  <c r="FZ159" i="9"/>
  <c r="CG267" i="9"/>
  <c r="FO141" i="9"/>
  <c r="FF45" i="9"/>
  <c r="DW644" i="9"/>
  <c r="DY722" i="9"/>
  <c r="DW449" i="9"/>
  <c r="DW124" i="9"/>
  <c r="CP308" i="9"/>
  <c r="DW588" i="9"/>
  <c r="DY604" i="9"/>
  <c r="BV121" i="9"/>
  <c r="GB172" i="9"/>
  <c r="DY446" i="9"/>
  <c r="DW228" i="9"/>
  <c r="DY71" i="9"/>
  <c r="DY321" i="9"/>
  <c r="GB177" i="9"/>
  <c r="GM107" i="9"/>
  <c r="GK66" i="9"/>
  <c r="DN259" i="9"/>
  <c r="GK69" i="9"/>
  <c r="FF25" i="9"/>
  <c r="BV363" i="9"/>
  <c r="DY225" i="9"/>
  <c r="FQ174" i="9"/>
  <c r="DY61" i="9"/>
  <c r="FF111" i="9"/>
  <c r="FZ140" i="9"/>
  <c r="CE175" i="9"/>
  <c r="DC48" i="9"/>
  <c r="DY695" i="9"/>
  <c r="ES304" i="9"/>
  <c r="DW113" i="9"/>
  <c r="CR247" i="9"/>
  <c r="DC74" i="9"/>
  <c r="CG244" i="9"/>
  <c r="FF64" i="9"/>
  <c r="ES55" i="9"/>
  <c r="DW407" i="9"/>
  <c r="DL243" i="9"/>
  <c r="GK22" i="9"/>
  <c r="CP421" i="9"/>
  <c r="DW615" i="9"/>
  <c r="CP601" i="9"/>
  <c r="S98" i="9"/>
  <c r="FZ98" i="9"/>
  <c r="DY532" i="9"/>
  <c r="DC26" i="9"/>
  <c r="DN163" i="9"/>
  <c r="EJ38" i="9"/>
  <c r="DW595" i="9"/>
  <c r="DA171" i="9"/>
  <c r="DY428" i="9"/>
  <c r="BK158" i="9"/>
  <c r="DA67" i="9"/>
  <c r="DL43" i="9"/>
  <c r="DY659" i="9"/>
  <c r="FZ160" i="9"/>
  <c r="BT61" i="9"/>
  <c r="DW329" i="9"/>
  <c r="FZ212" i="9"/>
  <c r="GM88" i="9"/>
  <c r="CR165" i="9"/>
  <c r="AM341" i="9"/>
  <c r="GM131" i="9"/>
  <c r="CR214" i="9"/>
  <c r="DW506" i="9"/>
  <c r="CE189" i="9"/>
  <c r="DW603" i="9"/>
  <c r="ES47" i="9"/>
  <c r="DA166" i="9"/>
  <c r="CE64" i="9"/>
  <c r="DC67" i="9"/>
  <c r="CP536" i="9"/>
  <c r="GM105" i="9"/>
  <c r="BV54" i="9"/>
  <c r="DY452" i="9"/>
  <c r="DW730" i="9"/>
  <c r="BV396" i="9"/>
  <c r="CR545" i="9"/>
  <c r="BT164" i="9"/>
  <c r="FZ151" i="9"/>
  <c r="DY613" i="9"/>
  <c r="DW142" i="9"/>
  <c r="ES64" i="9"/>
  <c r="BT218" i="9"/>
  <c r="DY353" i="9"/>
  <c r="BK166" i="9"/>
  <c r="DL24" i="9"/>
  <c r="AO303" i="9"/>
  <c r="GM120" i="9"/>
  <c r="FF65" i="9"/>
  <c r="ES110" i="9"/>
  <c r="CP454" i="9"/>
  <c r="GK35" i="9"/>
  <c r="CG103" i="9"/>
  <c r="CP385" i="9"/>
  <c r="CR516" i="9"/>
  <c r="DY322" i="9"/>
  <c r="CR97" i="9"/>
  <c r="DY678" i="9"/>
  <c r="DW571" i="9"/>
  <c r="CR323" i="9"/>
  <c r="CR607" i="9"/>
  <c r="GB130" i="9"/>
  <c r="DW739" i="9"/>
  <c r="CE192" i="9"/>
  <c r="FZ121" i="9"/>
  <c r="DL126" i="9"/>
  <c r="DW593" i="9"/>
  <c r="GM148" i="9"/>
  <c r="ES130" i="9"/>
  <c r="FZ168" i="9"/>
  <c r="FO67" i="9"/>
  <c r="DY638" i="9"/>
  <c r="FZ146" i="9"/>
  <c r="GK56" i="9"/>
  <c r="FF117" i="9"/>
  <c r="ES194" i="9"/>
  <c r="DY298" i="9"/>
  <c r="FF145" i="9"/>
  <c r="EJ46" i="9"/>
  <c r="DY43" i="9"/>
  <c r="DW269" i="9"/>
  <c r="GB92" i="9"/>
  <c r="CE181" i="9"/>
  <c r="DL294" i="9"/>
  <c r="DY726" i="9"/>
  <c r="EH76" i="9"/>
  <c r="DW42" i="9"/>
  <c r="ES114" i="9"/>
  <c r="DY599" i="9"/>
  <c r="FO105" i="9"/>
  <c r="DY588" i="9"/>
  <c r="CP319" i="9"/>
  <c r="BT221" i="9"/>
  <c r="F22" i="9"/>
  <c r="FZ214" i="9"/>
  <c r="FD194" i="9"/>
  <c r="FO127" i="9"/>
  <c r="DN57" i="9"/>
  <c r="GB28" i="9"/>
  <c r="FO170" i="9"/>
  <c r="Q252" i="9"/>
  <c r="CG41" i="9"/>
  <c r="CP41" i="9"/>
  <c r="DW300" i="9"/>
  <c r="EH91" i="9"/>
  <c r="DN92" i="9"/>
  <c r="CP537" i="9"/>
  <c r="BV107" i="9"/>
  <c r="DY752" i="9"/>
  <c r="F214" i="9"/>
  <c r="DL211" i="9"/>
  <c r="DA127" i="9"/>
  <c r="GB148" i="9"/>
  <c r="DY413" i="9"/>
  <c r="H502" i="9"/>
  <c r="DN168" i="9"/>
  <c r="FF120" i="9"/>
  <c r="ES180" i="9"/>
  <c r="DL317" i="9"/>
  <c r="DY720" i="9"/>
  <c r="CG125" i="9"/>
  <c r="GM104" i="9"/>
  <c r="DY474" i="9"/>
  <c r="DY212" i="9"/>
  <c r="EU207" i="9"/>
  <c r="DY170" i="9"/>
  <c r="EU276" i="9"/>
  <c r="DY512" i="9"/>
  <c r="BT296" i="9"/>
  <c r="DY273" i="9"/>
  <c r="FQ142" i="9"/>
  <c r="GK122" i="9"/>
  <c r="FQ59" i="9"/>
  <c r="DY526" i="9"/>
  <c r="FF79" i="9"/>
  <c r="GK105" i="9"/>
  <c r="CP260" i="9"/>
  <c r="CR610" i="9"/>
  <c r="CP220" i="9"/>
  <c r="GM82" i="9"/>
  <c r="EU253" i="9"/>
  <c r="ES265" i="9"/>
  <c r="CP508" i="9"/>
  <c r="DY302" i="9"/>
  <c r="DL250" i="9"/>
  <c r="DY471" i="9"/>
  <c r="CR140" i="9"/>
  <c r="DY152" i="9"/>
  <c r="BI236" i="9"/>
  <c r="GK57" i="9"/>
  <c r="FF132" i="9"/>
  <c r="DY714" i="9"/>
  <c r="DY734" i="9"/>
  <c r="DW557" i="9"/>
  <c r="EH73" i="9"/>
  <c r="DW746" i="9"/>
  <c r="ES242" i="9"/>
  <c r="CR203" i="9"/>
  <c r="DW458" i="9"/>
  <c r="ES227" i="9"/>
  <c r="FZ224" i="9"/>
  <c r="DL127" i="9"/>
  <c r="CR535" i="9"/>
  <c r="DW735" i="9"/>
  <c r="CE71" i="9"/>
  <c r="CG190" i="9"/>
  <c r="FD164" i="9"/>
  <c r="DA146" i="9"/>
  <c r="DW376" i="9"/>
  <c r="FF173" i="9"/>
  <c r="FQ76" i="9"/>
  <c r="DW723" i="9"/>
  <c r="DW295" i="9"/>
  <c r="DW504" i="9"/>
  <c r="DW81" i="9"/>
  <c r="CR320" i="9"/>
  <c r="FO158" i="9"/>
  <c r="CR286" i="9"/>
  <c r="FQ38" i="9"/>
  <c r="CP80" i="9"/>
  <c r="FQ154" i="9"/>
  <c r="DA147" i="9"/>
  <c r="DW318" i="9"/>
  <c r="DL222" i="9"/>
  <c r="FF208" i="9"/>
  <c r="EU280" i="9"/>
  <c r="FD239" i="9"/>
  <c r="FZ191" i="9"/>
  <c r="CG64" i="9"/>
  <c r="FF158" i="9"/>
  <c r="DY161" i="9"/>
  <c r="ES46" i="9"/>
  <c r="DN211" i="9"/>
  <c r="DW170" i="9"/>
  <c r="DY308" i="9"/>
  <c r="FZ202" i="9"/>
  <c r="ES68" i="9"/>
  <c r="EU193" i="9"/>
  <c r="EH71" i="9"/>
  <c r="DW687" i="9"/>
  <c r="BT147" i="9"/>
  <c r="DA209" i="9"/>
  <c r="DW126" i="9"/>
  <c r="DL31" i="9"/>
  <c r="DY515" i="9"/>
  <c r="DY601" i="9"/>
  <c r="DY138" i="9"/>
  <c r="FD131" i="9"/>
  <c r="FD142" i="9"/>
  <c r="EJ70" i="9"/>
  <c r="DY483" i="9"/>
  <c r="CP222" i="9"/>
  <c r="CR288" i="9"/>
  <c r="EU41" i="9"/>
  <c r="GK96" i="9"/>
  <c r="FQ159" i="9"/>
  <c r="GB106" i="9"/>
  <c r="DL168" i="9"/>
  <c r="GM46" i="9"/>
  <c r="DN88" i="9"/>
  <c r="CP128" i="9"/>
  <c r="BK26" i="9"/>
  <c r="DW702" i="9"/>
  <c r="ES306" i="9"/>
  <c r="DW378" i="9"/>
  <c r="DY506" i="9"/>
  <c r="ES41" i="9"/>
  <c r="DW25" i="9"/>
  <c r="EH60" i="9"/>
  <c r="DA137" i="9"/>
  <c r="BV271" i="9"/>
  <c r="EJ22" i="9"/>
  <c r="ES224" i="9"/>
  <c r="DC233" i="9"/>
  <c r="DW248" i="9"/>
  <c r="DN23" i="9"/>
  <c r="DY207" i="9"/>
  <c r="DW175" i="9"/>
  <c r="DL87" i="9"/>
  <c r="BV421" i="9"/>
  <c r="FZ104" i="9"/>
  <c r="BV370" i="9"/>
  <c r="DY105" i="9"/>
  <c r="GB162" i="9"/>
  <c r="AM165" i="9"/>
  <c r="CP599" i="9"/>
  <c r="AX87" i="9"/>
  <c r="BT26" i="9"/>
  <c r="FD182" i="9"/>
  <c r="DW401" i="9"/>
  <c r="DY651" i="9"/>
  <c r="EH54" i="9"/>
  <c r="DY174" i="9"/>
  <c r="CP625" i="9"/>
  <c r="DW732" i="9"/>
  <c r="DY57" i="9"/>
  <c r="CP126" i="9"/>
  <c r="EU75" i="9"/>
  <c r="DY724" i="9"/>
  <c r="FQ176" i="9"/>
  <c r="DY380" i="9"/>
  <c r="DN201" i="9"/>
  <c r="AO291" i="9"/>
  <c r="CR166" i="9"/>
  <c r="BV278" i="9"/>
  <c r="CG85" i="9"/>
  <c r="DN230" i="9"/>
  <c r="CE158" i="9"/>
  <c r="ES162" i="9"/>
  <c r="CP523" i="9"/>
  <c r="DC164" i="9"/>
  <c r="DN108" i="9"/>
  <c r="AO290" i="9"/>
  <c r="ES225" i="9"/>
  <c r="CE68" i="9"/>
  <c r="CP526" i="9"/>
  <c r="AX70" i="9"/>
  <c r="DN61" i="9"/>
  <c r="DC124" i="9"/>
  <c r="DY151" i="9"/>
  <c r="ES301" i="9"/>
  <c r="CP61" i="9"/>
  <c r="ES48" i="9"/>
  <c r="DA236" i="9"/>
  <c r="GM34" i="9"/>
  <c r="CR65" i="9"/>
  <c r="DW119" i="9"/>
  <c r="CP391" i="9"/>
  <c r="DY248" i="9"/>
  <c r="CR150" i="9"/>
  <c r="CG215" i="9"/>
  <c r="DL289" i="9"/>
  <c r="DW631" i="9"/>
  <c r="BK186" i="9"/>
  <c r="FQ151" i="9"/>
  <c r="EH85" i="9"/>
  <c r="FQ165" i="9"/>
  <c r="DW482" i="9"/>
  <c r="FO66" i="9"/>
  <c r="EJ91" i="9"/>
  <c r="FD98" i="9"/>
  <c r="FF58" i="9"/>
  <c r="EU130" i="9"/>
  <c r="GB223" i="9"/>
  <c r="FD90" i="9"/>
  <c r="DW409" i="9"/>
  <c r="DL82" i="9"/>
  <c r="EU282" i="9"/>
  <c r="ES275" i="9"/>
  <c r="DL106" i="9"/>
  <c r="FQ125" i="9"/>
  <c r="CR600" i="9"/>
  <c r="FZ199" i="9"/>
  <c r="EU84" i="9"/>
  <c r="DY176" i="9"/>
  <c r="DY383" i="9"/>
  <c r="CP617" i="9"/>
  <c r="EU241" i="9"/>
  <c r="DW388" i="9"/>
  <c r="CG206" i="9"/>
  <c r="ES243" i="9"/>
  <c r="DY27" i="9"/>
  <c r="DW440" i="9"/>
  <c r="DY422" i="9"/>
  <c r="F385" i="9"/>
  <c r="DY456" i="9"/>
  <c r="GK28" i="9"/>
  <c r="FO41" i="9"/>
  <c r="DW574" i="9"/>
  <c r="DL182" i="9"/>
  <c r="DC39" i="9"/>
  <c r="DN157" i="9"/>
  <c r="CE187" i="9"/>
  <c r="FO36" i="9"/>
  <c r="DY426" i="9"/>
  <c r="DW245" i="9"/>
  <c r="GK36" i="9"/>
  <c r="DN128" i="9"/>
  <c r="DY618" i="9"/>
  <c r="GM53" i="9"/>
  <c r="DY90" i="9"/>
  <c r="EJ42" i="9"/>
  <c r="GM102" i="9"/>
  <c r="AO164" i="9"/>
  <c r="DW530" i="9"/>
  <c r="DW374" i="9"/>
  <c r="CP460" i="9"/>
  <c r="DL58" i="9"/>
  <c r="CR277" i="9"/>
  <c r="DY335" i="9"/>
  <c r="CP56" i="9"/>
  <c r="GM128" i="9"/>
  <c r="CG192" i="9"/>
  <c r="FO57" i="9"/>
  <c r="GM28" i="9"/>
  <c r="DW216" i="9"/>
  <c r="FF55" i="9"/>
  <c r="DN28" i="9"/>
  <c r="DC225" i="9"/>
  <c r="FF166" i="9"/>
  <c r="DW68" i="9"/>
  <c r="CR50" i="9"/>
  <c r="EU111" i="9"/>
  <c r="FZ35" i="9"/>
  <c r="CP517" i="9"/>
  <c r="DY703" i="9"/>
  <c r="DC188" i="9"/>
  <c r="DC245" i="9"/>
  <c r="CE214" i="9"/>
  <c r="BV333" i="9"/>
  <c r="FD116" i="9"/>
  <c r="DA157" i="9"/>
  <c r="DY550" i="9"/>
  <c r="DC60" i="9"/>
  <c r="BT311" i="9"/>
  <c r="DW288" i="9"/>
  <c r="DL181" i="9"/>
  <c r="DC114" i="9"/>
  <c r="DW714" i="9"/>
  <c r="CR267" i="9"/>
  <c r="BT407" i="9"/>
  <c r="DY449" i="9"/>
  <c r="CR302" i="9"/>
  <c r="FF63" i="9"/>
  <c r="EH56" i="9"/>
  <c r="CP160" i="9"/>
  <c r="DL187" i="9"/>
  <c r="FF156" i="9"/>
  <c r="DC72" i="9"/>
  <c r="FO54" i="9"/>
  <c r="EU219" i="9"/>
  <c r="FD175" i="9"/>
  <c r="FO160" i="9"/>
  <c r="FO156" i="9"/>
  <c r="EU196" i="9"/>
  <c r="GK73" i="9"/>
  <c r="DW176" i="9"/>
  <c r="CG52" i="9"/>
  <c r="DW65" i="9"/>
  <c r="ES102" i="9"/>
  <c r="EU174" i="9"/>
  <c r="DN277" i="9"/>
  <c r="FQ149" i="9"/>
  <c r="DN326" i="9"/>
  <c r="DL38" i="9"/>
  <c r="DW715" i="9"/>
  <c r="FO124" i="9"/>
  <c r="DN153" i="9"/>
  <c r="DW249" i="9"/>
  <c r="DY707" i="9"/>
  <c r="DW466" i="9"/>
  <c r="DY272" i="9"/>
  <c r="EU309" i="9"/>
  <c r="DA109" i="9"/>
  <c r="DN290" i="9"/>
  <c r="DW154" i="9"/>
  <c r="CE80" i="9"/>
  <c r="GM23" i="9"/>
  <c r="EU150" i="9"/>
  <c r="DW305" i="9"/>
  <c r="DW71" i="9"/>
  <c r="FF219" i="9"/>
  <c r="EU272" i="9"/>
  <c r="ES189" i="9"/>
  <c r="FZ203" i="9"/>
  <c r="GK40" i="9"/>
  <c r="DW140" i="9"/>
  <c r="FQ50" i="9"/>
  <c r="GK62" i="9"/>
  <c r="DN316" i="9"/>
  <c r="EH35" i="9"/>
  <c r="DL25" i="9"/>
  <c r="DL278" i="9"/>
  <c r="DY226" i="9"/>
  <c r="FZ33" i="9"/>
  <c r="GM50" i="9"/>
  <c r="FF194" i="9"/>
  <c r="DN29" i="9"/>
  <c r="EJ102" i="9"/>
  <c r="FZ219" i="9"/>
  <c r="DW600" i="9"/>
  <c r="FO115" i="9"/>
  <c r="CP227" i="9"/>
  <c r="FO112" i="9"/>
  <c r="DY705" i="9"/>
  <c r="FF118" i="9"/>
  <c r="DW173" i="9"/>
  <c r="EU93" i="9"/>
  <c r="DN258" i="9"/>
  <c r="FZ175" i="9"/>
  <c r="CE165" i="9"/>
  <c r="DW694" i="9"/>
  <c r="ES295" i="9"/>
  <c r="DY547" i="9"/>
  <c r="CG269" i="9"/>
  <c r="DW299" i="9"/>
  <c r="CG80" i="9"/>
  <c r="CP113" i="9"/>
  <c r="DW493" i="9"/>
  <c r="DA148" i="9"/>
  <c r="DN127" i="9"/>
  <c r="ES261" i="9"/>
  <c r="BI81" i="9"/>
  <c r="BT73" i="9"/>
  <c r="CR468" i="9"/>
  <c r="AZ62" i="9"/>
  <c r="EJ59" i="9"/>
  <c r="DW362" i="9"/>
  <c r="DC166" i="9"/>
  <c r="DY309" i="9"/>
  <c r="GM66" i="9"/>
  <c r="DY129" i="9"/>
  <c r="CP140" i="9"/>
  <c r="DW662" i="9"/>
  <c r="CP212" i="9"/>
  <c r="DW490" i="9"/>
  <c r="FF49" i="9"/>
  <c r="ES288" i="9"/>
  <c r="BI173" i="9"/>
  <c r="FF34" i="9"/>
  <c r="DN48" i="9"/>
  <c r="DY743" i="9"/>
  <c r="DY182" i="9"/>
  <c r="DN279" i="9"/>
  <c r="CE217" i="9"/>
  <c r="ES247" i="9"/>
  <c r="GK123" i="9"/>
  <c r="CP48" i="9"/>
  <c r="DY542" i="9"/>
  <c r="DY615" i="9"/>
  <c r="ES270" i="9"/>
  <c r="AD55" i="9"/>
  <c r="FF199" i="9"/>
  <c r="AZ67" i="9"/>
  <c r="GB209" i="9"/>
  <c r="FF168" i="9"/>
  <c r="DA153" i="9"/>
  <c r="DY725" i="9"/>
  <c r="DN34" i="9"/>
  <c r="DL145" i="9"/>
  <c r="CR355" i="9"/>
  <c r="CR573" i="9"/>
  <c r="CP432" i="9"/>
  <c r="EJ78" i="9"/>
  <c r="DY417" i="9"/>
  <c r="DW147" i="9"/>
  <c r="CP104" i="9"/>
  <c r="CR569" i="9"/>
  <c r="CR415" i="9"/>
  <c r="CR147" i="9"/>
  <c r="CR349" i="9"/>
  <c r="AO363" i="9"/>
  <c r="DW128" i="9"/>
  <c r="DW287" i="9"/>
  <c r="EJ66" i="9"/>
  <c r="GB147" i="9"/>
  <c r="FF99" i="9"/>
  <c r="CP403" i="9"/>
  <c r="CG205" i="9"/>
  <c r="FD120" i="9"/>
  <c r="DY661" i="9"/>
  <c r="DL153" i="9"/>
  <c r="EH44" i="9"/>
  <c r="DN203" i="9"/>
  <c r="FO155" i="9"/>
  <c r="CP465" i="9"/>
  <c r="S153" i="9"/>
  <c r="BV164" i="9"/>
  <c r="DW377" i="9"/>
  <c r="DW86" i="9"/>
  <c r="F182" i="9"/>
  <c r="H158" i="9"/>
  <c r="FO150" i="9"/>
  <c r="DY561" i="9"/>
  <c r="GK140" i="9"/>
  <c r="BT84" i="9"/>
  <c r="DY343" i="9"/>
  <c r="ES145" i="9"/>
  <c r="DL267" i="9"/>
  <c r="CR592" i="9"/>
  <c r="ES222" i="9"/>
  <c r="DN186" i="9"/>
  <c r="GB42" i="9"/>
  <c r="EU53" i="9"/>
  <c r="BV56" i="9"/>
  <c r="CR234" i="9"/>
  <c r="AO320" i="9"/>
  <c r="FF182" i="9"/>
  <c r="GB74" i="9"/>
  <c r="GB84" i="9"/>
  <c r="DY557" i="9"/>
  <c r="ES290" i="9"/>
  <c r="FO114" i="9"/>
  <c r="EH30" i="9"/>
  <c r="DY419" i="9"/>
  <c r="DW632" i="9"/>
  <c r="DW28" i="9"/>
  <c r="FZ31" i="9"/>
  <c r="CR95" i="9"/>
  <c r="DW338" i="9"/>
  <c r="DY72" i="9"/>
  <c r="GK108" i="9"/>
  <c r="CE269" i="9"/>
  <c r="ES215" i="9"/>
  <c r="DY407" i="9"/>
  <c r="DY150" i="9"/>
  <c r="DW484" i="9"/>
  <c r="CP442" i="9"/>
  <c r="FQ133" i="9"/>
  <c r="FF232" i="9"/>
  <c r="DY140" i="9"/>
  <c r="DY132" i="9"/>
  <c r="CP107" i="9"/>
  <c r="FF221" i="9"/>
  <c r="ES73" i="9"/>
  <c r="FZ115" i="9"/>
  <c r="FZ28" i="9"/>
  <c r="DL268" i="9"/>
  <c r="DA177" i="9"/>
  <c r="EU226" i="9"/>
  <c r="DA235" i="9"/>
  <c r="DY130" i="9"/>
  <c r="FZ216" i="9"/>
  <c r="DW195" i="9"/>
  <c r="DW244" i="9"/>
  <c r="FD149" i="9"/>
  <c r="DY546" i="9"/>
  <c r="FF112" i="9"/>
  <c r="EU200" i="9"/>
  <c r="FD101" i="9"/>
  <c r="CR492" i="9"/>
  <c r="DY281" i="9"/>
  <c r="FZ112" i="9"/>
  <c r="DW701" i="9"/>
  <c r="GK87" i="9"/>
  <c r="DY87" i="9"/>
  <c r="DW718" i="9"/>
  <c r="CR301" i="9"/>
  <c r="DW713" i="9"/>
  <c r="EU209" i="9"/>
  <c r="AX172" i="9"/>
  <c r="DY55" i="9"/>
  <c r="ES174" i="9"/>
  <c r="BV280" i="9"/>
  <c r="EU180" i="9"/>
  <c r="DW189" i="9"/>
  <c r="ES330" i="9"/>
  <c r="CG150" i="9"/>
  <c r="DN129" i="9"/>
  <c r="CG74" i="9"/>
  <c r="DW110" i="9"/>
  <c r="FF159" i="9"/>
  <c r="DL225" i="9"/>
  <c r="DY732" i="9"/>
  <c r="DY280" i="9"/>
  <c r="DL85" i="9"/>
  <c r="CR557" i="9"/>
  <c r="CP343" i="9"/>
  <c r="H23" i="9"/>
  <c r="FO70" i="9"/>
  <c r="EU170" i="9"/>
  <c r="DW690" i="9"/>
  <c r="EJ29" i="9"/>
  <c r="DW95" i="9"/>
  <c r="DC186" i="9"/>
  <c r="DW608" i="9"/>
  <c r="BK217" i="9"/>
  <c r="CG53" i="9"/>
  <c r="CP531" i="9"/>
  <c r="DY62" i="9"/>
  <c r="CR306" i="9"/>
  <c r="FF148" i="9"/>
  <c r="CP169" i="9"/>
  <c r="EU61" i="9"/>
  <c r="DY46" i="9"/>
  <c r="DW380" i="9"/>
  <c r="DY270" i="9"/>
  <c r="DW294" i="9"/>
  <c r="FD178" i="9"/>
  <c r="DW243" i="9"/>
  <c r="DW167" i="9"/>
  <c r="DN225" i="9"/>
  <c r="CP103" i="9"/>
  <c r="CP265" i="9"/>
  <c r="DL272" i="9"/>
  <c r="CE143" i="9"/>
  <c r="BV58" i="9"/>
  <c r="GK37" i="9"/>
  <c r="DY89" i="9"/>
  <c r="GK63" i="9"/>
  <c r="FD57" i="9"/>
  <c r="DY750" i="9"/>
  <c r="GB62" i="9"/>
  <c r="DL179" i="9"/>
  <c r="AM83" i="9"/>
  <c r="CP417" i="9"/>
  <c r="EH106" i="9"/>
  <c r="DY41" i="9"/>
  <c r="CP226" i="9"/>
  <c r="DC168" i="9"/>
  <c r="FF56" i="9"/>
  <c r="DL326" i="9"/>
  <c r="BT295" i="9"/>
  <c r="H568" i="9"/>
  <c r="DW384" i="9"/>
  <c r="GK130" i="9"/>
  <c r="DW698" i="9"/>
  <c r="FZ83" i="9"/>
  <c r="DY96" i="9"/>
  <c r="CE219" i="9"/>
  <c r="GB202" i="9"/>
  <c r="CR237" i="9"/>
  <c r="FZ103" i="9"/>
  <c r="Q23" i="9"/>
  <c r="DW225" i="9"/>
  <c r="EH103" i="9"/>
  <c r="FZ110" i="9"/>
  <c r="FO92" i="9"/>
  <c r="FO29" i="9"/>
  <c r="DW664" i="9"/>
  <c r="FZ40" i="9"/>
  <c r="BV61" i="9"/>
  <c r="FQ96" i="9"/>
  <c r="DW111" i="9"/>
  <c r="CP161" i="9"/>
  <c r="FF149" i="9"/>
  <c r="FZ38" i="9"/>
  <c r="EU190" i="9"/>
  <c r="FO149" i="9"/>
  <c r="FZ171" i="9"/>
  <c r="DW265" i="9"/>
  <c r="DW558" i="9"/>
  <c r="FD143" i="9"/>
  <c r="FZ207" i="9"/>
  <c r="BI113" i="9"/>
  <c r="GB86" i="9"/>
  <c r="CE127" i="9"/>
  <c r="CE196" i="9"/>
  <c r="EU96" i="9"/>
  <c r="GB196" i="9"/>
  <c r="DA211" i="9"/>
  <c r="DY229" i="9"/>
  <c r="DW77" i="9"/>
  <c r="ES59" i="9"/>
  <c r="DW616" i="9"/>
  <c r="FZ131" i="9"/>
  <c r="DY451" i="9"/>
  <c r="DA245" i="9"/>
  <c r="EU143" i="9"/>
  <c r="DY36" i="9"/>
  <c r="GK95" i="9"/>
  <c r="DA131" i="9"/>
  <c r="BT181" i="9"/>
  <c r="GM98" i="9"/>
  <c r="FQ160" i="9"/>
  <c r="BK77" i="9"/>
  <c r="GK139" i="9"/>
  <c r="DW317" i="9"/>
  <c r="DN134" i="9"/>
  <c r="ES143" i="9"/>
  <c r="BT229" i="9"/>
  <c r="DA198" i="9"/>
  <c r="DY486" i="9"/>
  <c r="DY541" i="9"/>
  <c r="CP552" i="9"/>
  <c r="FZ34" i="9"/>
  <c r="DY672" i="9"/>
  <c r="FZ43" i="9"/>
  <c r="CR448" i="9"/>
  <c r="BK130" i="9"/>
  <c r="CR366" i="9"/>
  <c r="DN272" i="9"/>
  <c r="CE114" i="9"/>
  <c r="GK136" i="9"/>
  <c r="DC59" i="9"/>
  <c r="CE106" i="9"/>
  <c r="BT158" i="9"/>
  <c r="DC80" i="9"/>
  <c r="DY111" i="9"/>
  <c r="DA82" i="9"/>
  <c r="DY573" i="9"/>
  <c r="ES279" i="9"/>
  <c r="DY230" i="9"/>
  <c r="DA223" i="9"/>
  <c r="DA55" i="9"/>
  <c r="DY319" i="9"/>
  <c r="CE61" i="9"/>
  <c r="FQ100" i="9"/>
  <c r="FZ67" i="9"/>
  <c r="DY658" i="9"/>
  <c r="EU114" i="9"/>
  <c r="ES335" i="9"/>
  <c r="FZ93" i="9"/>
  <c r="CP150" i="9"/>
  <c r="DL233" i="9"/>
  <c r="DW704" i="9"/>
  <c r="DY514" i="9"/>
  <c r="CP274" i="9"/>
  <c r="BV330" i="9"/>
  <c r="BT38" i="9"/>
  <c r="FZ57" i="9"/>
  <c r="CR504" i="9"/>
  <c r="CP443" i="9"/>
  <c r="F555" i="9"/>
  <c r="BI41" i="9"/>
  <c r="CR43" i="9"/>
  <c r="AB49" i="9"/>
  <c r="DC125" i="9"/>
  <c r="F271" i="9"/>
  <c r="FD139" i="9"/>
  <c r="DY527" i="9"/>
  <c r="DY115" i="9"/>
  <c r="GB109" i="9"/>
  <c r="DL47" i="9"/>
  <c r="BV402" i="9"/>
  <c r="DY58" i="9"/>
  <c r="FZ61" i="9"/>
  <c r="CR151" i="9"/>
  <c r="DC96" i="9"/>
  <c r="FD183" i="9"/>
  <c r="BT111" i="9"/>
  <c r="DW724" i="9"/>
  <c r="FZ101" i="9"/>
  <c r="DY137" i="9"/>
  <c r="DY563" i="9"/>
  <c r="AZ63" i="9"/>
  <c r="DW734" i="9"/>
  <c r="DW222" i="9"/>
  <c r="DW577" i="9"/>
  <c r="BK228" i="9"/>
  <c r="H374" i="9"/>
  <c r="CP39" i="9"/>
  <c r="CP621" i="9"/>
  <c r="DN177" i="9"/>
  <c r="H487" i="9"/>
  <c r="DL39" i="9"/>
  <c r="GM39" i="9"/>
  <c r="ES259" i="9"/>
  <c r="F178" i="9"/>
  <c r="DW93" i="9"/>
  <c r="CP122" i="9"/>
  <c r="ES254" i="9"/>
  <c r="CR68" i="9"/>
  <c r="DW129" i="9"/>
  <c r="F210" i="9"/>
  <c r="FF201" i="9"/>
  <c r="ES135" i="9"/>
  <c r="DL69" i="9"/>
  <c r="CE261" i="9"/>
  <c r="F42" i="9"/>
  <c r="BT429" i="9"/>
  <c r="DC179" i="9"/>
  <c r="GK138" i="9"/>
  <c r="AO227" i="9"/>
  <c r="DC174" i="9"/>
  <c r="CG271" i="9"/>
  <c r="Q32" i="9"/>
  <c r="DC212" i="9"/>
  <c r="FD35" i="9"/>
  <c r="FF184" i="9"/>
  <c r="FD241" i="9"/>
  <c r="CP105" i="9"/>
  <c r="FZ220" i="9"/>
  <c r="GK31" i="9"/>
  <c r="CE23" i="9"/>
  <c r="FQ143" i="9"/>
  <c r="DC207" i="9"/>
  <c r="BT213" i="9"/>
  <c r="CE138" i="9"/>
  <c r="FD99" i="9"/>
  <c r="BV272" i="9"/>
  <c r="ES83" i="9"/>
  <c r="CE186" i="9"/>
  <c r="DW298" i="9"/>
  <c r="DW643" i="9"/>
  <c r="DW667" i="9"/>
  <c r="DL281" i="9"/>
  <c r="CE120" i="9"/>
  <c r="ES296" i="9"/>
  <c r="BT22" i="9"/>
  <c r="AM71" i="9"/>
  <c r="FO55" i="9"/>
  <c r="DW373" i="9"/>
  <c r="GK151" i="9"/>
  <c r="ES269" i="9"/>
  <c r="DY211" i="9"/>
  <c r="CR87" i="9"/>
  <c r="FD85" i="9"/>
  <c r="FQ171" i="9"/>
  <c r="DN292" i="9"/>
  <c r="CR257" i="9"/>
  <c r="DY579" i="9"/>
  <c r="DW385" i="9"/>
  <c r="DY221" i="9"/>
  <c r="GK46" i="9"/>
  <c r="FQ53" i="9"/>
  <c r="CR179" i="9"/>
  <c r="ES314" i="9"/>
  <c r="CG230" i="9"/>
  <c r="DL35" i="9"/>
  <c r="EJ52" i="9"/>
  <c r="DY395" i="9"/>
  <c r="EU81" i="9"/>
  <c r="DN84" i="9"/>
  <c r="DW289" i="9"/>
  <c r="DY459" i="9"/>
  <c r="DN227" i="9"/>
  <c r="FF61" i="9"/>
  <c r="DC165" i="9"/>
  <c r="DW675" i="9"/>
  <c r="CE188" i="9"/>
  <c r="CP118" i="9"/>
  <c r="EU153" i="9"/>
  <c r="ES249" i="9"/>
  <c r="DL52" i="9"/>
  <c r="CP407" i="9"/>
  <c r="AZ167" i="9"/>
  <c r="ES128" i="9"/>
  <c r="CP619" i="9"/>
  <c r="AZ29" i="9"/>
  <c r="AB24" i="9"/>
  <c r="EJ108" i="9"/>
  <c r="DW164" i="9"/>
  <c r="EU202" i="9"/>
  <c r="CG42" i="9"/>
  <c r="FQ68" i="9"/>
  <c r="DY582" i="9"/>
  <c r="CG178" i="9"/>
  <c r="ES281" i="9"/>
  <c r="FF237" i="9"/>
  <c r="BK122" i="9"/>
  <c r="BK227" i="9"/>
  <c r="CR363" i="9"/>
  <c r="DW549" i="9"/>
  <c r="DY731" i="9"/>
  <c r="GK102" i="9"/>
  <c r="DN257" i="9"/>
  <c r="BK93" i="9"/>
  <c r="BK131" i="9"/>
  <c r="FO119" i="9"/>
  <c r="DW459" i="9"/>
  <c r="EU120" i="9"/>
  <c r="BV96" i="9"/>
  <c r="FZ167" i="9"/>
  <c r="FF178" i="9"/>
  <c r="DA87" i="9"/>
  <c r="CE176" i="9"/>
  <c r="DY190" i="9"/>
  <c r="BV84" i="9"/>
  <c r="DC242" i="9"/>
  <c r="BI36" i="9"/>
  <c r="CP214" i="9"/>
  <c r="FO34" i="9"/>
  <c r="DY336" i="9"/>
  <c r="DY378" i="9"/>
  <c r="ES132" i="9"/>
  <c r="BV223" i="9"/>
  <c r="FZ37" i="9"/>
  <c r="H64" i="9"/>
  <c r="DW261" i="9"/>
  <c r="BK27" i="9"/>
  <c r="GM62" i="9"/>
  <c r="EJ30" i="9"/>
  <c r="AO381" i="9"/>
  <c r="AO122" i="9"/>
  <c r="DY623" i="9"/>
  <c r="DL40" i="9"/>
  <c r="CR159" i="9"/>
  <c r="GM149" i="9"/>
  <c r="FD105" i="9"/>
  <c r="DL180" i="9"/>
  <c r="ES272" i="9"/>
  <c r="FZ133" i="9"/>
  <c r="DW584" i="9"/>
  <c r="EU103" i="9"/>
  <c r="BT211" i="9"/>
  <c r="DC40" i="9"/>
  <c r="DY249" i="9"/>
  <c r="ES150" i="9"/>
  <c r="DA155" i="9"/>
  <c r="Q165" i="9"/>
  <c r="DA33" i="9"/>
  <c r="AD53" i="9"/>
  <c r="CG89" i="9"/>
  <c r="ES122" i="9"/>
  <c r="CP568" i="9"/>
  <c r="FZ53" i="9"/>
  <c r="CR429" i="9"/>
  <c r="DN33" i="9"/>
  <c r="DW148" i="9"/>
  <c r="F391" i="9"/>
  <c r="DY529" i="9"/>
  <c r="CP444" i="9"/>
  <c r="CP76" i="9"/>
  <c r="BI152" i="9"/>
  <c r="DW512" i="9"/>
  <c r="CR380" i="9"/>
  <c r="FF70" i="9"/>
  <c r="AO280" i="9"/>
  <c r="DW31" i="9"/>
  <c r="EU195" i="9"/>
  <c r="AO155" i="9"/>
  <c r="BV49" i="9"/>
  <c r="AM321" i="9"/>
  <c r="DY312" i="9"/>
  <c r="BV132" i="9"/>
  <c r="BV322" i="9"/>
  <c r="GK45" i="9"/>
  <c r="CP511" i="9"/>
  <c r="GB185" i="9"/>
  <c r="CP419" i="9"/>
  <c r="FF66" i="9"/>
  <c r="H609" i="9"/>
  <c r="BK71" i="9"/>
  <c r="AX99" i="9"/>
  <c r="BT122" i="9"/>
  <c r="CP267" i="9"/>
  <c r="DW247" i="9"/>
  <c r="F554" i="9"/>
  <c r="DW611" i="9"/>
  <c r="CP520" i="9"/>
  <c r="DC81" i="9"/>
  <c r="DY622" i="9"/>
  <c r="BV37" i="9"/>
  <c r="CP476" i="9"/>
  <c r="CP243" i="9"/>
  <c r="DY616" i="9"/>
  <c r="AZ22" i="9"/>
  <c r="CP151" i="9"/>
  <c r="DL203" i="9"/>
  <c r="DY738" i="9"/>
  <c r="CG204" i="9"/>
  <c r="CP361" i="9"/>
  <c r="CE274" i="9"/>
  <c r="DN107" i="9"/>
  <c r="F169" i="9"/>
  <c r="CP288" i="9"/>
  <c r="CE73" i="9"/>
  <c r="CG138" i="9"/>
  <c r="CP181" i="9"/>
  <c r="DY136" i="9"/>
  <c r="H117" i="9"/>
  <c r="BV385" i="9"/>
  <c r="CR442" i="9"/>
  <c r="CR544" i="9"/>
  <c r="Q70" i="9"/>
  <c r="BK187" i="9"/>
  <c r="F411" i="9"/>
  <c r="AM186" i="9"/>
  <c r="AX30" i="9"/>
  <c r="CR388" i="9"/>
  <c r="H327" i="9"/>
  <c r="CP310" i="9"/>
  <c r="BI210" i="9"/>
  <c r="DA221" i="9"/>
  <c r="BT359" i="9"/>
  <c r="CG273" i="9"/>
  <c r="CR487" i="9"/>
  <c r="CE129" i="9"/>
  <c r="DW545" i="9"/>
  <c r="CP291" i="9"/>
  <c r="DC65" i="9"/>
  <c r="BI24" i="9"/>
  <c r="Q126" i="9"/>
  <c r="F235" i="9"/>
  <c r="BT25" i="9"/>
  <c r="BK226" i="9"/>
  <c r="BT397" i="9"/>
  <c r="CP305" i="9"/>
  <c r="CR491" i="9"/>
  <c r="BV337" i="9"/>
  <c r="BK53" i="9"/>
  <c r="BI206" i="9"/>
  <c r="BK115" i="9"/>
  <c r="AM212" i="9"/>
  <c r="CR188" i="9"/>
  <c r="DA31" i="9"/>
  <c r="BV117" i="9"/>
  <c r="CP413" i="9"/>
  <c r="CG139" i="9"/>
  <c r="CR360" i="9"/>
  <c r="Q241" i="9"/>
  <c r="S222" i="9"/>
  <c r="EJ62" i="9"/>
  <c r="CP408" i="9"/>
  <c r="DW677" i="9"/>
  <c r="DL171" i="9"/>
  <c r="DW406" i="9"/>
  <c r="ES292" i="9"/>
  <c r="BI104" i="9"/>
  <c r="CE237" i="9"/>
  <c r="DW629" i="9"/>
  <c r="BT384" i="9"/>
  <c r="DW383" i="9"/>
  <c r="DC78" i="9"/>
  <c r="CG143" i="9"/>
  <c r="EU188" i="9"/>
  <c r="AM304" i="9"/>
  <c r="EU208" i="9"/>
  <c r="CP430" i="9"/>
  <c r="DW634" i="9"/>
  <c r="DY25" i="9"/>
  <c r="DY754" i="9"/>
  <c r="FF129" i="9"/>
  <c r="FZ137" i="9"/>
  <c r="FD135" i="9"/>
  <c r="FD206" i="9"/>
  <c r="EU260" i="9"/>
  <c r="DW531" i="9"/>
  <c r="GK65" i="9"/>
  <c r="DY232" i="9"/>
  <c r="DY617" i="9"/>
  <c r="EU62" i="9"/>
  <c r="DW529" i="9"/>
  <c r="DN80" i="9"/>
  <c r="DW487" i="9"/>
  <c r="CP598" i="9"/>
  <c r="DN192" i="9"/>
  <c r="DW346" i="9"/>
  <c r="CP596" i="9"/>
  <c r="AM56" i="9"/>
  <c r="S132" i="9"/>
  <c r="DN252" i="9"/>
  <c r="CR411" i="9"/>
  <c r="ES202" i="9"/>
  <c r="AB89" i="9"/>
  <c r="DL112" i="9"/>
  <c r="DY462" i="9"/>
  <c r="DC58" i="9"/>
  <c r="CG224" i="9"/>
  <c r="BV414" i="9"/>
  <c r="CP608" i="9"/>
  <c r="DC92" i="9"/>
  <c r="CP513" i="9"/>
  <c r="CG162" i="9"/>
  <c r="BK41" i="9"/>
  <c r="AO141" i="9"/>
  <c r="ES94" i="9"/>
  <c r="CR206" i="9"/>
  <c r="DY326" i="9"/>
  <c r="FF155" i="9"/>
  <c r="DL84" i="9"/>
  <c r="DN188" i="9"/>
  <c r="CP338" i="9"/>
  <c r="BV211" i="9"/>
  <c r="CP389" i="9"/>
  <c r="Q216" i="9"/>
  <c r="FQ22" i="9"/>
  <c r="DY42" i="9"/>
  <c r="DY241" i="9"/>
  <c r="DY253" i="9"/>
  <c r="AZ49" i="9"/>
  <c r="DY590" i="9"/>
  <c r="CE101" i="9"/>
  <c r="CG250" i="9"/>
  <c r="DY665" i="9"/>
  <c r="CP225" i="9"/>
  <c r="DC105" i="9"/>
  <c r="CP152" i="9"/>
  <c r="BT340" i="9"/>
  <c r="DY77" i="9"/>
  <c r="BT89" i="9"/>
  <c r="DN213" i="9"/>
  <c r="BT365" i="9"/>
  <c r="CR522" i="9"/>
  <c r="DW628" i="9"/>
  <c r="EU43" i="9"/>
  <c r="DL207" i="9"/>
  <c r="DW108" i="9"/>
  <c r="GB75" i="9"/>
  <c r="CG247" i="9"/>
  <c r="CP69" i="9"/>
  <c r="DY414" i="9"/>
  <c r="DN160" i="9"/>
  <c r="DA234" i="9"/>
  <c r="BI92" i="9"/>
  <c r="EU165" i="9"/>
  <c r="CE122" i="9"/>
  <c r="FD220" i="9"/>
  <c r="EU220" i="9"/>
  <c r="DC208" i="9"/>
  <c r="CR215" i="9"/>
  <c r="DW420" i="9"/>
  <c r="DW434" i="9"/>
  <c r="CP115" i="9"/>
  <c r="DL331" i="9"/>
  <c r="CP270" i="9"/>
  <c r="FD56" i="9"/>
  <c r="AO270" i="9"/>
  <c r="DN85" i="9"/>
  <c r="CP341" i="9"/>
  <c r="FZ126" i="9"/>
  <c r="DY552" i="9"/>
  <c r="CR252" i="9"/>
  <c r="CP112" i="9"/>
  <c r="FZ63" i="9"/>
  <c r="DA208" i="9"/>
  <c r="CE210" i="9"/>
  <c r="CP91" i="9"/>
  <c r="DY91" i="9"/>
  <c r="BV204" i="9"/>
  <c r="CG145" i="9"/>
  <c r="CR213" i="9"/>
  <c r="EU36" i="9"/>
  <c r="DC226" i="9"/>
  <c r="FQ152" i="9"/>
  <c r="DW670" i="9"/>
  <c r="CR574" i="9"/>
  <c r="GB183" i="9"/>
  <c r="EU308" i="9"/>
  <c r="FD107" i="9"/>
  <c r="EU108" i="9"/>
  <c r="BV356" i="9"/>
  <c r="CP266" i="9"/>
  <c r="GM74" i="9"/>
  <c r="BV44" i="9"/>
  <c r="CR27" i="9"/>
  <c r="EH97" i="9"/>
  <c r="DN226" i="9"/>
  <c r="EU115" i="9"/>
  <c r="GB128" i="9"/>
  <c r="DY33" i="9"/>
  <c r="FQ103" i="9"/>
  <c r="F506" i="9"/>
  <c r="DW568" i="9"/>
  <c r="DY667" i="9"/>
  <c r="ES179" i="9"/>
  <c r="BI48" i="9"/>
  <c r="FQ117" i="9"/>
  <c r="DN30" i="9"/>
  <c r="CP381" i="9"/>
  <c r="CG95" i="9"/>
  <c r="FZ135" i="9"/>
  <c r="CR303" i="9"/>
  <c r="DL224" i="9"/>
  <c r="AO142" i="9"/>
  <c r="EU187" i="9"/>
  <c r="FZ147" i="9"/>
  <c r="CP262" i="9"/>
  <c r="CR55" i="9"/>
  <c r="FZ226" i="9"/>
  <c r="DW432" i="9"/>
  <c r="DY733" i="9"/>
  <c r="DY193" i="9"/>
  <c r="BT157" i="9"/>
  <c r="CP132" i="9"/>
  <c r="GB187" i="9"/>
  <c r="GB64" i="9"/>
  <c r="FD232" i="9"/>
  <c r="GB118" i="9"/>
  <c r="CP449" i="9"/>
  <c r="CG172" i="9"/>
  <c r="ES240" i="9"/>
  <c r="GM60" i="9"/>
  <c r="DC193" i="9"/>
  <c r="AM334" i="9"/>
  <c r="FQ25" i="9"/>
  <c r="DC220" i="9"/>
  <c r="CG76" i="9"/>
  <c r="FD152" i="9"/>
  <c r="DA32" i="9"/>
  <c r="DL248" i="9"/>
  <c r="DN176" i="9"/>
  <c r="CP350" i="9"/>
  <c r="CP422" i="9"/>
  <c r="CP46" i="9"/>
  <c r="H291" i="9"/>
  <c r="FQ126" i="9"/>
  <c r="ES326" i="9"/>
  <c r="DA242" i="9"/>
  <c r="DY691" i="9"/>
  <c r="DN189" i="9"/>
  <c r="DC157" i="9"/>
  <c r="CP247" i="9"/>
  <c r="CR29" i="9"/>
  <c r="AX82" i="9"/>
  <c r="BI38" i="9"/>
  <c r="GK75" i="9"/>
  <c r="CR248" i="9"/>
  <c r="DW756" i="9"/>
  <c r="FF84" i="9"/>
  <c r="FZ144" i="9"/>
  <c r="BI115" i="9"/>
  <c r="DA205" i="9"/>
  <c r="AX79" i="9"/>
  <c r="EH69" i="9"/>
  <c r="CR578" i="9"/>
  <c r="CR552" i="9"/>
  <c r="DY673" i="9"/>
  <c r="EJ36" i="9"/>
  <c r="GB91" i="9"/>
  <c r="CE185" i="9"/>
  <c r="CR99" i="9"/>
  <c r="BV288" i="9"/>
  <c r="DY31" i="9"/>
  <c r="CG60" i="9"/>
  <c r="DY83" i="9"/>
  <c r="BK52" i="9"/>
  <c r="CP228" i="9"/>
  <c r="BK196" i="9"/>
  <c r="BT424" i="9"/>
  <c r="ES136" i="9"/>
  <c r="FZ181" i="9"/>
  <c r="CE136" i="9"/>
  <c r="CP482" i="9"/>
  <c r="EJ61" i="9"/>
  <c r="AO295" i="9"/>
  <c r="DW422" i="9"/>
  <c r="CG81" i="9"/>
  <c r="AM166" i="9"/>
  <c r="DN231" i="9"/>
  <c r="DY728" i="9"/>
  <c r="CR208" i="9"/>
  <c r="FQ28" i="9"/>
  <c r="DW264" i="9"/>
  <c r="H565" i="9"/>
  <c r="CP40" i="9"/>
  <c r="BT416" i="9"/>
  <c r="AM70" i="9"/>
  <c r="DY520" i="9"/>
  <c r="FF38" i="9"/>
  <c r="DL258" i="9"/>
  <c r="AM44" i="9"/>
  <c r="DL293" i="9"/>
  <c r="BK51" i="9"/>
  <c r="DA175" i="9"/>
  <c r="ES155" i="9"/>
  <c r="DA154" i="9"/>
  <c r="CR530" i="9"/>
  <c r="DL151" i="9"/>
  <c r="EH40" i="9"/>
  <c r="DY128" i="9"/>
  <c r="CR196" i="9"/>
  <c r="CP583" i="9"/>
  <c r="DW37" i="9"/>
  <c r="DN308" i="9"/>
  <c r="DN194" i="9"/>
  <c r="CR583" i="9"/>
  <c r="EU323" i="9"/>
  <c r="BT364" i="9"/>
  <c r="DA104" i="9"/>
  <c r="DW478" i="9"/>
  <c r="BV312" i="9"/>
  <c r="FZ116" i="9"/>
  <c r="DY205" i="9"/>
  <c r="BV150" i="9"/>
  <c r="FF205" i="9"/>
  <c r="DL314" i="9"/>
  <c r="DW510" i="9"/>
  <c r="DW547" i="9"/>
  <c r="BV406" i="9"/>
  <c r="DL44" i="9"/>
  <c r="GB70" i="9"/>
  <c r="DC223" i="9"/>
  <c r="CP459" i="9"/>
  <c r="DY464" i="9"/>
  <c r="FD180" i="9"/>
  <c r="DC184" i="9"/>
  <c r="FQ107" i="9"/>
  <c r="EU201" i="9"/>
  <c r="DA180" i="9"/>
  <c r="BK32" i="9"/>
  <c r="CP213" i="9"/>
  <c r="ES193" i="9"/>
  <c r="EH108" i="9"/>
  <c r="DY240" i="9"/>
  <c r="DY142" i="9"/>
  <c r="GK152" i="9"/>
  <c r="DY472" i="9"/>
  <c r="DC133" i="9"/>
  <c r="EH50" i="9"/>
  <c r="FZ50" i="9"/>
  <c r="DC69" i="9"/>
  <c r="ES185" i="9"/>
  <c r="DN63" i="9"/>
  <c r="DL333" i="9"/>
  <c r="EU247" i="9"/>
  <c r="DY391" i="9"/>
  <c r="CR576" i="9"/>
  <c r="BK97" i="9"/>
  <c r="CR123" i="9"/>
  <c r="BK247" i="9"/>
  <c r="EU292" i="9"/>
  <c r="EU320" i="9"/>
  <c r="FF77" i="9"/>
  <c r="CP34" i="9"/>
  <c r="DN155" i="9"/>
  <c r="FF62" i="9"/>
  <c r="DN245" i="9"/>
  <c r="CE190" i="9"/>
  <c r="DY609" i="9"/>
  <c r="H639" i="9"/>
  <c r="CG146" i="9"/>
  <c r="DY607" i="9"/>
  <c r="GB34" i="9"/>
  <c r="FD218" i="9"/>
  <c r="EU304" i="9"/>
  <c r="EU123" i="9"/>
  <c r="DW507" i="9"/>
  <c r="CR134" i="9"/>
  <c r="DW646" i="9"/>
  <c r="DY88" i="9"/>
  <c r="GK131" i="9"/>
  <c r="DC35" i="9"/>
  <c r="DC170" i="9"/>
  <c r="GB96" i="9"/>
  <c r="DW392" i="9"/>
  <c r="DY493" i="9"/>
  <c r="DW641" i="9"/>
  <c r="DL191" i="9"/>
  <c r="FO78" i="9"/>
  <c r="GB157" i="9"/>
  <c r="FZ138" i="9"/>
  <c r="CP81" i="9"/>
  <c r="GM63" i="9"/>
  <c r="F216" i="9"/>
  <c r="DC86" i="9"/>
  <c r="FQ66" i="9"/>
  <c r="CR577" i="9"/>
  <c r="DC104" i="9"/>
  <c r="FD92" i="9"/>
  <c r="DY239" i="9"/>
  <c r="DN110" i="9"/>
  <c r="DL254" i="9"/>
  <c r="EH27" i="9"/>
  <c r="EU278" i="9"/>
  <c r="DY739" i="9"/>
  <c r="DW508" i="9"/>
  <c r="DW179" i="9"/>
  <c r="ES138" i="9"/>
  <c r="FO145" i="9"/>
  <c r="CG75" i="9"/>
  <c r="DW679" i="9"/>
  <c r="EU169" i="9"/>
  <c r="EU122" i="9"/>
  <c r="DN156" i="9"/>
  <c r="AM49" i="9"/>
  <c r="FQ94" i="9"/>
  <c r="DC169" i="9"/>
  <c r="BT257" i="9"/>
  <c r="GM83" i="9"/>
  <c r="CP557" i="9"/>
  <c r="AO367" i="9"/>
  <c r="H219" i="9"/>
  <c r="FZ30" i="9"/>
  <c r="BT268" i="9"/>
  <c r="DW494" i="9"/>
  <c r="AX117" i="9"/>
  <c r="DY481" i="9"/>
  <c r="CR128" i="9"/>
  <c r="FQ44" i="9"/>
  <c r="EU179" i="9"/>
  <c r="FO111" i="9"/>
  <c r="BI111" i="9"/>
  <c r="GK126" i="9"/>
  <c r="DY697" i="9"/>
  <c r="ES229" i="9"/>
  <c r="AO297" i="9"/>
  <c r="BT228" i="9"/>
  <c r="ES274" i="9"/>
  <c r="CP614" i="9"/>
  <c r="BV67" i="9"/>
  <c r="CG154" i="9"/>
  <c r="DW226" i="9"/>
  <c r="Q109" i="9"/>
  <c r="CR618" i="9"/>
  <c r="AO262" i="9"/>
  <c r="DN333" i="9"/>
  <c r="ES99" i="9"/>
  <c r="GK24" i="9"/>
  <c r="DN204" i="9"/>
  <c r="DY540" i="9"/>
  <c r="DY121" i="9"/>
  <c r="AO110" i="9"/>
  <c r="BT145" i="9"/>
  <c r="BT127" i="9"/>
  <c r="GB122" i="9"/>
  <c r="CR135" i="9"/>
  <c r="CG222" i="9"/>
  <c r="DY245" i="9"/>
  <c r="DW475" i="9"/>
  <c r="DN217" i="9"/>
  <c r="DL131" i="9"/>
  <c r="DY595" i="9"/>
  <c r="DL276" i="9"/>
  <c r="CP604" i="9"/>
  <c r="DY284" i="9"/>
  <c r="ES26" i="9"/>
  <c r="DC243" i="9"/>
  <c r="AZ98" i="9"/>
  <c r="DC85" i="9"/>
  <c r="FQ145" i="9"/>
  <c r="DY295" i="9"/>
  <c r="DL215" i="9"/>
  <c r="BK207" i="9"/>
  <c r="DL30" i="9"/>
  <c r="DN283" i="9"/>
  <c r="F284" i="9"/>
  <c r="CP287" i="9"/>
  <c r="EU117" i="9"/>
  <c r="S205" i="9"/>
  <c r="DL175" i="9"/>
  <c r="BT383" i="9"/>
  <c r="FZ36" i="9"/>
  <c r="DY76" i="9"/>
  <c r="CR594" i="9"/>
  <c r="FD137" i="9"/>
  <c r="FQ112" i="9"/>
  <c r="GK25" i="9"/>
  <c r="ES93" i="9"/>
  <c r="FO97" i="9"/>
  <c r="BV214" i="9"/>
  <c r="ES294" i="9"/>
  <c r="DC52" i="9"/>
  <c r="ES62" i="9"/>
  <c r="DC31" i="9"/>
  <c r="S173" i="9"/>
  <c r="DY219" i="9"/>
  <c r="FD191" i="9"/>
  <c r="CE195" i="9"/>
  <c r="DY454" i="9"/>
  <c r="FF218" i="9"/>
  <c r="GB121" i="9"/>
  <c r="GK111" i="9"/>
  <c r="EH104" i="9"/>
  <c r="BV137" i="9"/>
  <c r="FO71" i="9"/>
  <c r="DC146" i="9"/>
  <c r="DW174" i="9"/>
  <c r="GK72" i="9"/>
  <c r="FF97" i="9"/>
  <c r="ES69" i="9"/>
  <c r="FZ90" i="9"/>
  <c r="DL271" i="9"/>
  <c r="BI61" i="9"/>
  <c r="DY266" i="9"/>
  <c r="EH100" i="9"/>
  <c r="DC239" i="9"/>
  <c r="ES79" i="9"/>
  <c r="DY330" i="9"/>
  <c r="DW450" i="9"/>
  <c r="DW581" i="9"/>
  <c r="BV25" i="9"/>
  <c r="DL94" i="9"/>
  <c r="DC70" i="9"/>
  <c r="FF94" i="9"/>
  <c r="DA167" i="9"/>
  <c r="AX97" i="9"/>
  <c r="CR319" i="9"/>
  <c r="EU72" i="9"/>
  <c r="CR479" i="9"/>
  <c r="CR291" i="9"/>
  <c r="DW84" i="9"/>
  <c r="ES57" i="9"/>
  <c r="DY257" i="9"/>
  <c r="DY591" i="9"/>
  <c r="DY146" i="9"/>
  <c r="DW486" i="9"/>
  <c r="ES178" i="9"/>
  <c r="DW717" i="9"/>
  <c r="GM144" i="9"/>
  <c r="DY458" i="9"/>
  <c r="DA176" i="9"/>
  <c r="ES140" i="9"/>
  <c r="FQ150" i="9"/>
  <c r="FO33" i="9"/>
  <c r="BT107" i="9"/>
  <c r="CP307" i="9"/>
  <c r="CG211" i="9"/>
  <c r="CR454" i="9"/>
  <c r="FD38" i="9"/>
  <c r="EJ98" i="9"/>
  <c r="BK135" i="9"/>
  <c r="CG119" i="9"/>
  <c r="BK68" i="9"/>
  <c r="CP396" i="9"/>
  <c r="DW133" i="9"/>
  <c r="CR395" i="9"/>
  <c r="GM84" i="9"/>
  <c r="CG155" i="9"/>
  <c r="FD133" i="9"/>
  <c r="CR453" i="9"/>
  <c r="EU287" i="9"/>
  <c r="EU263" i="9"/>
  <c r="FO37" i="9"/>
  <c r="BT353" i="9"/>
  <c r="AZ126" i="9"/>
  <c r="AZ43" i="9"/>
  <c r="EU273" i="9"/>
  <c r="GK148" i="9"/>
  <c r="AM395" i="9"/>
  <c r="AX83" i="9"/>
  <c r="GB173" i="9"/>
  <c r="CP539" i="9"/>
  <c r="DY158" i="9"/>
  <c r="DA50" i="9"/>
  <c r="BV138" i="9"/>
  <c r="AM22" i="9"/>
  <c r="DL114" i="9"/>
  <c r="DY65" i="9"/>
  <c r="DY30" i="9"/>
  <c r="EU317" i="9"/>
  <c r="CP281" i="9"/>
  <c r="FQ153" i="9"/>
  <c r="CP392" i="9"/>
  <c r="AM318" i="9"/>
  <c r="BT199" i="9"/>
  <c r="DN78" i="9"/>
  <c r="ES186" i="9"/>
  <c r="BK66" i="9"/>
  <c r="CG83" i="9"/>
  <c r="CR191" i="9"/>
  <c r="DW44" i="9"/>
  <c r="CP581" i="9"/>
  <c r="ES231" i="9"/>
  <c r="FF59" i="9"/>
  <c r="DL231" i="9"/>
  <c r="DC62" i="9"/>
  <c r="DN170" i="9"/>
  <c r="FD52" i="9"/>
  <c r="FF231" i="9"/>
  <c r="DY711" i="9"/>
  <c r="EU105" i="9"/>
  <c r="EU258" i="9"/>
  <c r="CP205" i="9"/>
  <c r="GB182" i="9"/>
  <c r="DW525" i="9"/>
  <c r="EU119" i="9"/>
  <c r="DY37" i="9"/>
  <c r="DL313" i="9"/>
  <c r="DY756" i="9"/>
  <c r="DY173" i="9"/>
  <c r="DN289" i="9"/>
  <c r="DN124" i="9"/>
  <c r="DY562" i="9"/>
  <c r="DW240" i="9"/>
  <c r="DN288" i="9"/>
  <c r="ES171" i="9"/>
  <c r="DW199" i="9"/>
  <c r="FF152" i="9"/>
  <c r="DC41" i="9"/>
  <c r="DY433" i="9"/>
  <c r="DN178" i="9"/>
  <c r="DW54" i="9"/>
  <c r="DC84" i="9"/>
  <c r="DY244" i="9"/>
  <c r="DL49" i="9"/>
  <c r="DY94" i="9"/>
  <c r="AZ74" i="9"/>
  <c r="CP194" i="9"/>
  <c r="DN271" i="9"/>
  <c r="GB126" i="9"/>
  <c r="CG86" i="9"/>
  <c r="BT282" i="9"/>
  <c r="DA247" i="9"/>
  <c r="DW349" i="9"/>
  <c r="DL152" i="9"/>
  <c r="FZ186" i="9"/>
  <c r="DW500" i="9"/>
  <c r="CR71" i="9"/>
  <c r="FZ22" i="9"/>
  <c r="DW314" i="9"/>
  <c r="CP72" i="9"/>
  <c r="DY629" i="9"/>
  <c r="CR127" i="9"/>
  <c r="DC153" i="9"/>
  <c r="DW238" i="9"/>
  <c r="DC29" i="9"/>
  <c r="CE184" i="9"/>
  <c r="CE43" i="9"/>
  <c r="BV92" i="9"/>
  <c r="DY499" i="9"/>
  <c r="DA132" i="9"/>
  <c r="DY348" i="9"/>
  <c r="DY524" i="9"/>
  <c r="GM54" i="9"/>
  <c r="FF37" i="9"/>
  <c r="AZ145" i="9"/>
  <c r="DN198" i="9"/>
  <c r="CP575" i="9"/>
  <c r="DL109" i="9"/>
  <c r="BK240" i="9"/>
  <c r="DY259" i="9"/>
  <c r="AX28" i="9"/>
  <c r="DY162" i="9"/>
  <c r="EJ43" i="9"/>
  <c r="DY54" i="9"/>
  <c r="DY614" i="9"/>
  <c r="ES39" i="9"/>
  <c r="DA80" i="9"/>
  <c r="DL37" i="9"/>
  <c r="AO351" i="9"/>
  <c r="CR272" i="9"/>
  <c r="H56" i="9"/>
  <c r="CR378" i="9"/>
  <c r="FD221" i="9"/>
  <c r="CG120" i="9"/>
  <c r="CE259" i="9"/>
  <c r="FF98" i="9"/>
  <c r="DC218" i="9"/>
  <c r="CR350" i="9"/>
  <c r="DA217" i="9"/>
  <c r="GB133" i="9"/>
  <c r="EU79" i="9"/>
  <c r="DA224" i="9"/>
  <c r="FD132" i="9"/>
  <c r="DA116" i="9"/>
  <c r="CP589" i="9"/>
  <c r="DW285" i="9"/>
  <c r="ES159" i="9"/>
  <c r="CE221" i="9"/>
  <c r="CG118" i="9"/>
  <c r="DL324" i="9"/>
  <c r="CP256" i="9"/>
  <c r="F398" i="9"/>
  <c r="DW398" i="9"/>
  <c r="DC195" i="9"/>
  <c r="BV400" i="9"/>
  <c r="AB70" i="9"/>
  <c r="AM355" i="9"/>
  <c r="DW399" i="9"/>
  <c r="BT235" i="9"/>
  <c r="CG69" i="9"/>
  <c r="FD173" i="9"/>
  <c r="DL297" i="9"/>
  <c r="DW573" i="9"/>
  <c r="F52" i="9"/>
  <c r="ES25" i="9"/>
  <c r="DA119" i="9"/>
  <c r="CR83" i="9"/>
  <c r="DY117" i="9"/>
  <c r="DA156" i="9"/>
  <c r="CG234" i="9"/>
  <c r="CR193" i="9"/>
  <c r="DW429" i="9"/>
  <c r="GB221" i="9"/>
  <c r="DY22" i="9"/>
  <c r="GM106" i="9"/>
  <c r="GM73" i="9"/>
  <c r="DY63" i="9"/>
  <c r="DY715" i="9"/>
  <c r="DW308" i="9"/>
  <c r="DC123" i="9"/>
  <c r="FD193" i="9"/>
  <c r="CE225" i="9"/>
  <c r="CE161" i="9"/>
  <c r="FD84" i="9"/>
  <c r="CP253" i="9"/>
  <c r="DW33" i="9"/>
  <c r="FD112" i="9"/>
  <c r="BV444" i="9"/>
  <c r="Q189" i="9"/>
  <c r="ES141" i="9"/>
  <c r="FZ82" i="9"/>
  <c r="FQ158" i="9"/>
  <c r="DY28" i="9"/>
  <c r="DY293" i="9"/>
  <c r="DA229" i="9"/>
  <c r="CR376" i="9"/>
  <c r="AM104" i="9"/>
  <c r="DN306" i="9"/>
  <c r="CG131" i="9"/>
  <c r="AZ101" i="9"/>
  <c r="DN130" i="9"/>
  <c r="FQ108" i="9"/>
  <c r="FO95" i="9"/>
  <c r="DW286" i="9"/>
  <c r="FO40" i="9"/>
  <c r="FQ32" i="9"/>
  <c r="FF153" i="9"/>
  <c r="EH77" i="9"/>
  <c r="CP131" i="9"/>
  <c r="CR297" i="9"/>
  <c r="CR390" i="9"/>
  <c r="DY347" i="9"/>
  <c r="DL238" i="9"/>
  <c r="DW229" i="9"/>
  <c r="ES33" i="9"/>
  <c r="DY48" i="9"/>
  <c r="CE103" i="9"/>
  <c r="DY255" i="9"/>
  <c r="DW325" i="9"/>
  <c r="CE251" i="9"/>
  <c r="DW85" i="9"/>
  <c r="CG25" i="9"/>
  <c r="BI135" i="9"/>
  <c r="DL221" i="9"/>
  <c r="EU34" i="9"/>
  <c r="BV75" i="9"/>
  <c r="CR24" i="9"/>
  <c r="CP545" i="9"/>
  <c r="DL295" i="9"/>
  <c r="ES76" i="9"/>
  <c r="CP264" i="9"/>
  <c r="CP314" i="9"/>
  <c r="DN261" i="9"/>
  <c r="FF33" i="9"/>
  <c r="DC191" i="9"/>
  <c r="BT108" i="9"/>
  <c r="FF29" i="9"/>
  <c r="EH63" i="9"/>
  <c r="BT41" i="9"/>
  <c r="AZ37" i="9"/>
  <c r="FQ49" i="9"/>
  <c r="CP325" i="9"/>
  <c r="BT208" i="9"/>
  <c r="DA22" i="9"/>
  <c r="BV302" i="9"/>
  <c r="H412" i="9"/>
  <c r="ES198" i="9"/>
  <c r="DY487" i="9"/>
  <c r="ES256" i="9"/>
  <c r="AX101" i="9"/>
  <c r="CG115" i="9"/>
  <c r="CP363" i="9"/>
  <c r="AM317" i="9"/>
  <c r="BT141" i="9"/>
  <c r="FD168" i="9"/>
  <c r="EJ81" i="9"/>
  <c r="BV275" i="9"/>
  <c r="CR498" i="9"/>
  <c r="GM75" i="9"/>
  <c r="GB149" i="9"/>
  <c r="DW146" i="9"/>
  <c r="DW250" i="9"/>
  <c r="DL288" i="9"/>
  <c r="DY167" i="9"/>
  <c r="CG246" i="9"/>
  <c r="AO399" i="9"/>
  <c r="CE183" i="9"/>
  <c r="FF125" i="9"/>
  <c r="CR26" i="9"/>
  <c r="AM52" i="9"/>
  <c r="AM150" i="9"/>
  <c r="DY116" i="9"/>
  <c r="AO370" i="9"/>
  <c r="DL125" i="9"/>
  <c r="CP490" i="9"/>
  <c r="BT348" i="9"/>
  <c r="DA237" i="9"/>
  <c r="FD192" i="9"/>
  <c r="BV264" i="9"/>
  <c r="FF241" i="9"/>
  <c r="DY277" i="9"/>
  <c r="DY316" i="9"/>
  <c r="GM48" i="9"/>
  <c r="AO175" i="9"/>
  <c r="DA165" i="9"/>
  <c r="FQ116" i="9"/>
  <c r="Q72" i="9"/>
  <c r="DW446" i="9"/>
  <c r="BV169" i="9"/>
  <c r="AM262" i="9"/>
  <c r="DW427" i="9"/>
  <c r="DA73" i="9"/>
  <c r="FF196" i="9"/>
  <c r="FQ97" i="9"/>
  <c r="DW163" i="9"/>
  <c r="EU136" i="9"/>
  <c r="CR412" i="9"/>
  <c r="DW358" i="9"/>
  <c r="DY409" i="9"/>
  <c r="GB116" i="9"/>
  <c r="DY565" i="9"/>
  <c r="EJ26" i="9"/>
  <c r="CE89" i="9"/>
  <c r="DN81" i="9"/>
  <c r="DL285" i="9"/>
  <c r="BV22" i="9"/>
  <c r="DY495" i="9"/>
  <c r="CR93" i="9"/>
  <c r="DY127" i="9"/>
  <c r="DW579" i="9"/>
  <c r="FO31" i="9"/>
  <c r="CG181" i="9"/>
  <c r="DY361" i="9"/>
  <c r="DW321" i="9"/>
  <c r="AM177" i="9"/>
  <c r="CG104" i="9"/>
  <c r="BT400" i="9"/>
  <c r="CP382" i="9"/>
  <c r="ES196" i="9"/>
  <c r="BT328" i="9"/>
  <c r="CR326" i="9"/>
  <c r="AB55" i="9"/>
  <c r="DN56" i="9"/>
  <c r="Q60" i="9"/>
  <c r="DA216" i="9"/>
  <c r="DL66" i="9"/>
  <c r="DW442" i="9"/>
  <c r="AO178" i="9"/>
  <c r="DA158" i="9"/>
  <c r="CP349" i="9"/>
  <c r="CP130" i="9"/>
  <c r="BI190" i="9"/>
  <c r="DL213" i="9"/>
  <c r="CG187" i="9"/>
  <c r="EU191" i="9"/>
  <c r="CR139" i="9"/>
  <c r="CP241" i="9"/>
  <c r="F161" i="9"/>
  <c r="AO258" i="9"/>
  <c r="DY688" i="9"/>
  <c r="FD160" i="9"/>
  <c r="CG130" i="9"/>
  <c r="DC63" i="9"/>
  <c r="BT273" i="9"/>
  <c r="DY296" i="9"/>
  <c r="DL99" i="9"/>
  <c r="AM106" i="9"/>
  <c r="FZ128" i="9"/>
  <c r="EU229" i="9"/>
  <c r="CR616" i="9"/>
  <c r="AX122" i="9"/>
  <c r="AZ76" i="9"/>
  <c r="FF206" i="9"/>
  <c r="BV413" i="9"/>
  <c r="DA71" i="9"/>
  <c r="S154" i="9"/>
  <c r="BT354" i="9"/>
  <c r="AO237" i="9"/>
  <c r="DY101" i="9"/>
  <c r="EU228" i="9"/>
  <c r="AX72" i="9"/>
  <c r="CP143" i="9"/>
  <c r="AB22" i="9"/>
  <c r="DL139" i="9"/>
  <c r="BV118" i="9"/>
  <c r="AZ160" i="9"/>
  <c r="S171" i="9"/>
  <c r="CR56" i="9"/>
  <c r="BT369" i="9"/>
  <c r="BV149" i="9"/>
  <c r="DL236" i="9"/>
  <c r="AM401" i="9"/>
  <c r="AX123" i="9"/>
  <c r="CE220" i="9"/>
  <c r="AM171" i="9"/>
  <c r="CP294" i="9"/>
  <c r="FF115" i="9"/>
  <c r="CP370" i="9"/>
  <c r="BT86" i="9"/>
  <c r="BI33" i="9"/>
  <c r="F395" i="9"/>
  <c r="DN96" i="9"/>
  <c r="BT115" i="9"/>
  <c r="AZ166" i="9"/>
  <c r="DN140" i="9"/>
  <c r="DY405" i="9"/>
  <c r="AZ125" i="9"/>
  <c r="DY79" i="9"/>
  <c r="CP615" i="9"/>
  <c r="AO115" i="9"/>
  <c r="CP353" i="9"/>
  <c r="F192" i="9"/>
  <c r="AM249" i="9"/>
  <c r="BI74" i="9"/>
  <c r="H584" i="9"/>
  <c r="DL273" i="9"/>
  <c r="BT409" i="9"/>
  <c r="GK129" i="9"/>
  <c r="CR220" i="9"/>
  <c r="EU254" i="9"/>
  <c r="DC118" i="9"/>
  <c r="DW464" i="9"/>
  <c r="BI221" i="9"/>
  <c r="CG207" i="9"/>
  <c r="BV253" i="9"/>
  <c r="FF163" i="9"/>
  <c r="H496" i="9"/>
  <c r="ES303" i="9"/>
  <c r="FF170" i="9"/>
  <c r="DY359" i="9"/>
  <c r="DN146" i="9"/>
  <c r="BK124" i="9"/>
  <c r="CP357" i="9"/>
  <c r="CR368" i="9"/>
  <c r="FD161" i="9"/>
  <c r="EU281" i="9"/>
  <c r="CP451" i="9"/>
  <c r="CR345" i="9"/>
  <c r="FQ102" i="9"/>
  <c r="BT389" i="9"/>
  <c r="FF50" i="9"/>
  <c r="CP165" i="9"/>
  <c r="CR503" i="9"/>
  <c r="AO321" i="9"/>
  <c r="CP478" i="9"/>
  <c r="DL154" i="9"/>
  <c r="DY746" i="9"/>
  <c r="EU46" i="9"/>
  <c r="CR244" i="9"/>
  <c r="DW134" i="9"/>
  <c r="BT67" i="9"/>
  <c r="CP561" i="9"/>
  <c r="AO41" i="9"/>
  <c r="EU185" i="9"/>
  <c r="DW316" i="9"/>
  <c r="CP202" i="9"/>
  <c r="BV188" i="9"/>
  <c r="DL128" i="9"/>
  <c r="BV345" i="9"/>
  <c r="BK180" i="9"/>
  <c r="BV431" i="9"/>
  <c r="BT74" i="9"/>
  <c r="CP548" i="9"/>
  <c r="FF106" i="9"/>
  <c r="S128" i="9"/>
  <c r="BT287" i="9"/>
  <c r="BK113" i="9"/>
  <c r="DW614" i="9"/>
  <c r="DL98" i="9"/>
  <c r="BT377" i="9"/>
  <c r="DY279" i="9"/>
  <c r="AX137" i="9"/>
  <c r="F40" i="9"/>
  <c r="DY412" i="9"/>
  <c r="DN64" i="9"/>
  <c r="CE39" i="9"/>
  <c r="DC160" i="9"/>
  <c r="CE157" i="9"/>
  <c r="DA41" i="9"/>
  <c r="CP276" i="9"/>
  <c r="CR591" i="9"/>
  <c r="DA51" i="9"/>
  <c r="FF169" i="9"/>
  <c r="BK94" i="9"/>
  <c r="F323" i="9"/>
  <c r="DC138" i="9"/>
  <c r="DW483" i="9"/>
  <c r="AO369" i="9"/>
  <c r="FZ46" i="9"/>
  <c r="AD33" i="9"/>
  <c r="FZ155" i="9"/>
  <c r="BI230" i="9"/>
  <c r="AM207" i="9"/>
  <c r="AZ168" i="9"/>
  <c r="CG45" i="9"/>
  <c r="DL63" i="9"/>
  <c r="F399" i="9"/>
  <c r="Q191" i="9"/>
  <c r="FD69" i="9"/>
  <c r="CE24" i="9"/>
  <c r="BI127" i="9"/>
  <c r="H239" i="9"/>
  <c r="BV366" i="9"/>
  <c r="AO38" i="9"/>
  <c r="S155" i="9"/>
  <c r="DL108" i="9"/>
  <c r="BT319" i="9"/>
  <c r="CR476" i="9"/>
  <c r="F384" i="9"/>
  <c r="AX48" i="9"/>
  <c r="AO44" i="9"/>
  <c r="DY640" i="9"/>
  <c r="DW120" i="9"/>
  <c r="DL292" i="9"/>
  <c r="FD222" i="9"/>
  <c r="DY533" i="9"/>
  <c r="FD64" i="9"/>
  <c r="CR488" i="9"/>
  <c r="H359" i="9"/>
  <c r="BT386" i="9"/>
  <c r="EJ107" i="9"/>
  <c r="BK231" i="9"/>
  <c r="H540" i="9"/>
  <c r="EH78" i="9"/>
  <c r="BV90" i="9"/>
  <c r="BI80" i="9"/>
  <c r="DC205" i="9"/>
  <c r="CR189" i="9"/>
  <c r="CP532" i="9"/>
  <c r="CR588" i="9"/>
  <c r="H463" i="9"/>
  <c r="DN38" i="9"/>
  <c r="EU303" i="9"/>
  <c r="DN295" i="9"/>
  <c r="BT87" i="9"/>
  <c r="CE194" i="9"/>
  <c r="EU221" i="9"/>
  <c r="BK203" i="9"/>
  <c r="CE223" i="9"/>
  <c r="DN207" i="9"/>
  <c r="BK245" i="9"/>
  <c r="F61" i="9"/>
  <c r="AM323" i="9"/>
  <c r="CE33" i="9"/>
  <c r="CG94" i="9"/>
  <c r="Q246" i="9"/>
  <c r="DW609" i="9"/>
  <c r="EH62" i="9"/>
  <c r="DL23" i="9"/>
  <c r="CR117" i="9"/>
  <c r="CG266" i="9"/>
  <c r="ES176" i="9"/>
  <c r="CP582" i="9"/>
  <c r="EJ54" i="9"/>
  <c r="BK109" i="9"/>
  <c r="DC206" i="9"/>
  <c r="AM61" i="9"/>
  <c r="CP336" i="9"/>
  <c r="DN25" i="9"/>
  <c r="BK243" i="9"/>
  <c r="H377" i="9"/>
  <c r="DC88" i="9"/>
  <c r="FZ130" i="9"/>
  <c r="DY440" i="9"/>
  <c r="CE91" i="9"/>
  <c r="H38" i="9"/>
  <c r="BK173" i="9"/>
  <c r="DA197" i="9"/>
  <c r="AZ148" i="9"/>
  <c r="AX29" i="9"/>
  <c r="Q48" i="9"/>
  <c r="CR59" i="9"/>
  <c r="BT238" i="9"/>
  <c r="CR597" i="9"/>
  <c r="DC228" i="9"/>
  <c r="DN83" i="9"/>
  <c r="AM111" i="9"/>
  <c r="DY234" i="9"/>
  <c r="H299" i="9"/>
  <c r="CP29" i="9"/>
  <c r="CR321" i="9"/>
  <c r="BT276" i="9"/>
  <c r="BI215" i="9"/>
  <c r="Q156" i="9"/>
  <c r="F248" i="9"/>
  <c r="DC30" i="9"/>
  <c r="BI83" i="9"/>
  <c r="CG177" i="9"/>
  <c r="DY411" i="9"/>
  <c r="BT412" i="9"/>
  <c r="H379" i="9"/>
  <c r="DL32" i="9"/>
  <c r="CG44" i="9"/>
  <c r="FZ25" i="9"/>
  <c r="CR222" i="9"/>
  <c r="H480" i="9"/>
  <c r="CE144" i="9"/>
  <c r="CE50" i="9"/>
  <c r="EU28" i="9"/>
  <c r="BK98" i="9"/>
  <c r="CR75" i="9"/>
  <c r="BV419" i="9"/>
  <c r="H521" i="9"/>
  <c r="H104" i="9"/>
  <c r="AO275" i="9"/>
  <c r="CR202" i="9"/>
  <c r="AX61" i="9"/>
  <c r="AM315" i="9"/>
  <c r="AX55" i="9"/>
  <c r="AM29" i="9"/>
  <c r="AO97" i="9"/>
  <c r="H602" i="9"/>
  <c r="DL185" i="9"/>
  <c r="DW691" i="9"/>
  <c r="S114" i="9"/>
  <c r="AX149" i="9"/>
  <c r="AO316" i="9"/>
  <c r="CE244" i="9"/>
  <c r="BT433" i="9"/>
  <c r="CE57" i="9"/>
  <c r="DA75" i="9"/>
  <c r="AM245" i="9"/>
  <c r="BI94" i="9"/>
  <c r="DW138" i="9"/>
  <c r="F559" i="9"/>
  <c r="BT330" i="9"/>
  <c r="BT305" i="9"/>
  <c r="Q128" i="9"/>
  <c r="BT349" i="9"/>
  <c r="DA122" i="9"/>
  <c r="Q176" i="9"/>
  <c r="Q172" i="9"/>
  <c r="CG72" i="9"/>
  <c r="CP254" i="9"/>
  <c r="DW304" i="9"/>
  <c r="DL177" i="9"/>
  <c r="DN31" i="9"/>
  <c r="Q76" i="9"/>
  <c r="BV443" i="9"/>
  <c r="CR528" i="9"/>
  <c r="GM117" i="9"/>
  <c r="H493" i="9"/>
  <c r="DL275" i="9"/>
  <c r="H290" i="9"/>
  <c r="S39" i="9"/>
  <c r="BT49" i="9"/>
  <c r="S50" i="9"/>
  <c r="AM224" i="9"/>
  <c r="BI165" i="9"/>
  <c r="AM219" i="9"/>
  <c r="GM136" i="9"/>
  <c r="FZ218" i="9"/>
  <c r="DW379" i="9"/>
  <c r="EU94" i="9"/>
  <c r="FZ164" i="9"/>
  <c r="DY387" i="9"/>
  <c r="CG112" i="9"/>
  <c r="DA79" i="9"/>
  <c r="ES250" i="9"/>
  <c r="DL158" i="9"/>
  <c r="BI87" i="9"/>
  <c r="CP378" i="9"/>
  <c r="DA63" i="9"/>
  <c r="CR273" i="9"/>
  <c r="CR556" i="9"/>
  <c r="AM108" i="9"/>
  <c r="CE34" i="9"/>
  <c r="CG46" i="9"/>
  <c r="H492" i="9"/>
  <c r="CR217" i="9"/>
  <c r="BT393" i="9"/>
  <c r="AX114" i="9"/>
  <c r="DL80" i="9"/>
  <c r="Q238" i="9"/>
  <c r="DY384" i="9"/>
  <c r="F114" i="9"/>
  <c r="FQ85" i="9"/>
  <c r="DW548" i="9"/>
  <c r="DL253" i="9"/>
  <c r="BI35" i="9"/>
  <c r="FF102" i="9"/>
  <c r="FF141" i="9"/>
  <c r="AX24" i="9"/>
  <c r="BV153" i="9"/>
  <c r="DW722" i="9"/>
  <c r="S71" i="9"/>
  <c r="CR469" i="9"/>
  <c r="AZ122" i="9"/>
  <c r="DW88" i="9"/>
  <c r="CP258" i="9"/>
  <c r="DY124" i="9"/>
  <c r="GK153" i="9"/>
  <c r="DY215" i="9"/>
  <c r="DY344" i="9"/>
  <c r="F69" i="9"/>
  <c r="DY523" i="9"/>
  <c r="BV100" i="9"/>
  <c r="CR253" i="9"/>
  <c r="DW443" i="9"/>
  <c r="Q129" i="9"/>
  <c r="CP633" i="9"/>
  <c r="CE147" i="9"/>
  <c r="EJ109" i="9"/>
  <c r="GK103" i="9"/>
  <c r="CE203" i="9"/>
  <c r="GB93" i="9"/>
  <c r="DA159" i="9"/>
  <c r="CP600" i="9"/>
  <c r="FF220" i="9"/>
  <c r="DN94" i="9"/>
  <c r="H127" i="9"/>
  <c r="ES216" i="9"/>
  <c r="CR211" i="9"/>
  <c r="DA170" i="9"/>
  <c r="BK108" i="9"/>
  <c r="BV57" i="9"/>
  <c r="H37" i="9"/>
  <c r="S252" i="9"/>
  <c r="BV155" i="9"/>
  <c r="CP318" i="9"/>
  <c r="BV426" i="9"/>
  <c r="CR229" i="9"/>
  <c r="AM327" i="9"/>
  <c r="BK110" i="9"/>
  <c r="F299" i="9"/>
  <c r="CG203" i="9"/>
  <c r="H282" i="9"/>
  <c r="DY73" i="9"/>
  <c r="FQ136" i="9"/>
  <c r="BV182" i="9"/>
  <c r="CP527" i="9"/>
  <c r="Q240" i="9"/>
  <c r="DY370" i="9"/>
  <c r="FF87" i="9"/>
  <c r="F610" i="9"/>
  <c r="ES61" i="9"/>
  <c r="AZ169" i="9"/>
  <c r="DC90" i="9"/>
  <c r="DL270" i="9"/>
  <c r="BK46" i="9"/>
  <c r="AX71" i="9"/>
  <c r="CP176" i="9"/>
  <c r="AO233" i="9"/>
  <c r="F482" i="9"/>
  <c r="F353" i="9"/>
  <c r="DY530" i="9"/>
  <c r="DY748" i="9"/>
  <c r="BV417" i="9"/>
  <c r="BV151" i="9"/>
  <c r="H372" i="9"/>
  <c r="DW488" i="9"/>
  <c r="FF82" i="9"/>
  <c r="GB169" i="9"/>
  <c r="DY632" i="9"/>
  <c r="GB89" i="9"/>
  <c r="FZ24" i="9"/>
  <c r="CP177" i="9"/>
  <c r="CP412" i="9"/>
  <c r="CP175" i="9"/>
  <c r="DW255" i="9"/>
  <c r="FO25" i="9"/>
  <c r="CR435" i="9"/>
  <c r="BT54" i="9"/>
  <c r="BK96" i="9"/>
  <c r="BV420" i="9"/>
  <c r="ES117" i="9"/>
  <c r="BV130" i="9"/>
  <c r="BT130" i="9"/>
  <c r="CR281" i="9"/>
  <c r="BI239" i="9"/>
  <c r="CP481" i="9"/>
  <c r="FD223" i="9"/>
  <c r="AX157" i="9"/>
  <c r="DL290" i="9"/>
  <c r="EH86" i="9"/>
  <c r="BI143" i="9"/>
  <c r="DY217" i="9"/>
  <c r="H151" i="9"/>
  <c r="CG68" i="9"/>
  <c r="CP588" i="9"/>
  <c r="AO42" i="9"/>
  <c r="CR155" i="9"/>
  <c r="DY282" i="9"/>
  <c r="H591" i="9"/>
  <c r="EJ45" i="9"/>
  <c r="ES173" i="9"/>
  <c r="CP535" i="9"/>
  <c r="BV251" i="9"/>
  <c r="AM331" i="9"/>
  <c r="BV352" i="9"/>
  <c r="BK154" i="9"/>
  <c r="DW726" i="9"/>
  <c r="Q103" i="9"/>
  <c r="S111" i="9"/>
  <c r="CR49" i="9"/>
  <c r="BV232" i="9"/>
  <c r="DY406" i="9"/>
  <c r="DN82" i="9"/>
  <c r="AX106" i="9"/>
  <c r="DY355" i="9"/>
  <c r="FO168" i="9"/>
  <c r="EU49" i="9"/>
  <c r="DC248" i="9"/>
  <c r="S225" i="9"/>
  <c r="BT427" i="9"/>
  <c r="DY202" i="9"/>
  <c r="CE45" i="9"/>
  <c r="CP234" i="9"/>
  <c r="S250" i="9"/>
  <c r="DC100" i="9"/>
  <c r="DA38" i="9"/>
  <c r="DW572" i="9"/>
  <c r="DW130" i="9"/>
  <c r="GB59" i="9"/>
  <c r="H338" i="9"/>
  <c r="BV395" i="9"/>
  <c r="BK169" i="9"/>
  <c r="AX171" i="9"/>
  <c r="S211" i="9"/>
  <c r="Q91" i="9"/>
  <c r="CR328" i="9"/>
  <c r="BV62" i="9"/>
  <c r="DA192" i="9"/>
  <c r="H167" i="9"/>
  <c r="DW273" i="9"/>
  <c r="S82" i="9"/>
  <c r="AO378" i="9"/>
  <c r="EU70" i="9"/>
  <c r="DC36" i="9"/>
  <c r="AM228" i="9"/>
  <c r="DC93" i="9"/>
  <c r="BT30" i="9"/>
  <c r="AM28" i="9"/>
  <c r="CR158" i="9"/>
  <c r="DL22" i="9"/>
  <c r="CG62" i="9"/>
  <c r="ES203" i="9"/>
  <c r="AM68" i="9"/>
  <c r="GM153" i="9"/>
  <c r="DY596" i="9"/>
  <c r="CR534" i="9"/>
  <c r="DY320" i="9"/>
  <c r="EH26" i="9"/>
  <c r="CP257" i="9"/>
  <c r="BV371" i="9"/>
  <c r="CP282" i="9"/>
  <c r="BT226" i="9"/>
  <c r="F343" i="9"/>
  <c r="BV30" i="9"/>
  <c r="EU297" i="9"/>
  <c r="DY558" i="9"/>
  <c r="CP47" i="9"/>
  <c r="AM229" i="9"/>
  <c r="DW67" i="9"/>
  <c r="GB49" i="9"/>
  <c r="BI101" i="9"/>
  <c r="DA34" i="9"/>
  <c r="DA126" i="9"/>
  <c r="DW309" i="9"/>
  <c r="AO343" i="9"/>
  <c r="FF233" i="9"/>
  <c r="AO145" i="9"/>
  <c r="DY368" i="9"/>
  <c r="F157" i="9"/>
  <c r="F108" i="9"/>
  <c r="F570" i="9"/>
  <c r="F247" i="9"/>
  <c r="DL160" i="9"/>
  <c r="CR351" i="9"/>
  <c r="BV391" i="9"/>
  <c r="H631" i="9"/>
  <c r="AM246" i="9"/>
  <c r="F289" i="9"/>
  <c r="FD177" i="9"/>
  <c r="DY100" i="9"/>
  <c r="DC57" i="9"/>
  <c r="DL287" i="9"/>
  <c r="AX163" i="9"/>
  <c r="DW445" i="9"/>
  <c r="DY38" i="9"/>
  <c r="DC132" i="9"/>
  <c r="AZ151" i="9"/>
  <c r="CR89" i="9"/>
  <c r="DC145" i="9"/>
  <c r="AM240" i="9"/>
  <c r="DW208" i="9"/>
  <c r="CG88" i="9"/>
  <c r="CE133" i="9"/>
  <c r="CG176" i="9"/>
  <c r="CP50" i="9"/>
  <c r="CG121" i="9"/>
  <c r="CP102" i="9"/>
  <c r="DY352" i="9"/>
  <c r="DW253" i="9"/>
  <c r="CR154" i="9"/>
  <c r="BT176" i="9"/>
  <c r="CE243" i="9"/>
  <c r="ES187" i="9"/>
  <c r="DA58" i="9"/>
  <c r="FF93" i="9"/>
  <c r="GM70" i="9"/>
  <c r="DY598" i="9"/>
  <c r="DW114" i="9"/>
  <c r="DN307" i="9"/>
  <c r="DY559" i="9"/>
  <c r="CP593" i="9"/>
  <c r="H223" i="9"/>
  <c r="CG186" i="9"/>
  <c r="BI226" i="9"/>
  <c r="CG217" i="9"/>
  <c r="CE231" i="9"/>
  <c r="AB69" i="9"/>
  <c r="EU107" i="9"/>
  <c r="CP330" i="9"/>
  <c r="CE140" i="9"/>
  <c r="DC127" i="9"/>
  <c r="AX165" i="9"/>
  <c r="DA88" i="9"/>
  <c r="ES252" i="9"/>
  <c r="ES328" i="9"/>
  <c r="CP117" i="9"/>
  <c r="ES300" i="9"/>
  <c r="BT137" i="9"/>
  <c r="AO317" i="9"/>
  <c r="DW23" i="9"/>
  <c r="S208" i="9"/>
  <c r="BK238" i="9"/>
  <c r="DL259" i="9"/>
  <c r="DW524" i="9"/>
  <c r="DA238" i="9"/>
  <c r="CP58" i="9"/>
  <c r="S174" i="9"/>
  <c r="DL190" i="9"/>
  <c r="AM322" i="9"/>
  <c r="CG151" i="9"/>
  <c r="DA35" i="9"/>
  <c r="DW75" i="9"/>
  <c r="BT243" i="9"/>
  <c r="CR170" i="9"/>
  <c r="DY696" i="9"/>
  <c r="BT68" i="9"/>
  <c r="BT81" i="9"/>
  <c r="FD66" i="9"/>
  <c r="AM367" i="9"/>
  <c r="CG87" i="9"/>
  <c r="BT253" i="9"/>
  <c r="DN143" i="9"/>
  <c r="BV328" i="9"/>
  <c r="BI27" i="9"/>
  <c r="AB47" i="9"/>
  <c r="BV227" i="9"/>
  <c r="Q139" i="9"/>
  <c r="H101" i="9"/>
  <c r="H499" i="9"/>
  <c r="H552" i="9"/>
  <c r="DA219" i="9"/>
  <c r="DL93" i="9"/>
  <c r="BV170" i="9"/>
  <c r="FQ61" i="9"/>
  <c r="DC201" i="9"/>
  <c r="DW104" i="9"/>
  <c r="AZ127" i="9"/>
  <c r="AO116" i="9"/>
  <c r="CR74" i="9"/>
  <c r="BT116" i="9"/>
  <c r="CR94" i="9"/>
  <c r="DW719" i="9"/>
  <c r="BT163" i="9"/>
  <c r="AX25" i="9"/>
  <c r="CP503" i="9"/>
  <c r="CG144" i="9"/>
  <c r="Q59" i="9"/>
  <c r="AM282" i="9"/>
  <c r="DY605" i="9"/>
  <c r="DY110" i="9"/>
  <c r="AZ50" i="9"/>
  <c r="CR382" i="9"/>
  <c r="DL134" i="9"/>
  <c r="FD214" i="9"/>
  <c r="S72" i="9"/>
  <c r="AX116" i="9"/>
  <c r="DY700" i="9"/>
  <c r="ES323" i="9"/>
  <c r="DW206" i="9"/>
  <c r="BV392" i="9"/>
  <c r="BV320" i="9"/>
  <c r="DW118" i="9"/>
  <c r="DW748" i="9"/>
  <c r="AO276" i="9"/>
  <c r="CG110" i="9"/>
  <c r="BT434" i="9"/>
  <c r="Q154" i="9"/>
  <c r="F618" i="9"/>
  <c r="DY427" i="9"/>
  <c r="DL135" i="9"/>
  <c r="DN232" i="9"/>
  <c r="DL242" i="9"/>
  <c r="DW431" i="9"/>
  <c r="DY525" i="9"/>
  <c r="CP273" i="9"/>
  <c r="BK234" i="9"/>
  <c r="CG24" i="9"/>
  <c r="BI43" i="9"/>
  <c r="DL229" i="9"/>
  <c r="DN234" i="9"/>
  <c r="CE32" i="9"/>
  <c r="DW193" i="9"/>
  <c r="CR374" i="9"/>
  <c r="DN322" i="9"/>
  <c r="CP85" i="9"/>
  <c r="DY652" i="9"/>
  <c r="AO131" i="9"/>
  <c r="CP544" i="9"/>
  <c r="DY729" i="9"/>
  <c r="CP376" i="9"/>
  <c r="CG129" i="9"/>
  <c r="FF177" i="9"/>
  <c r="BT281" i="9"/>
  <c r="CG113" i="9"/>
  <c r="BI216" i="9"/>
  <c r="DL239" i="9"/>
  <c r="DW344" i="9"/>
  <c r="S253" i="9"/>
  <c r="BK172" i="9"/>
  <c r="DC121" i="9"/>
  <c r="H112" i="9"/>
  <c r="AB73" i="9"/>
  <c r="DY200" i="9"/>
  <c r="ES67" i="9"/>
  <c r="H148" i="9"/>
  <c r="DY636" i="9"/>
  <c r="DC234" i="9"/>
  <c r="AO220" i="9"/>
  <c r="FF26" i="9"/>
  <c r="DL138" i="9"/>
  <c r="CR23" i="9"/>
  <c r="DN95" i="9"/>
  <c r="BT39" i="9"/>
  <c r="CE159" i="9"/>
  <c r="CP196" i="9"/>
  <c r="BV59" i="9"/>
  <c r="CP351" i="9"/>
  <c r="ES40" i="9"/>
  <c r="BI77" i="9"/>
  <c r="EH47" i="9"/>
  <c r="CR251" i="9"/>
  <c r="FF227" i="9"/>
  <c r="AM201" i="9"/>
  <c r="DW56" i="9"/>
  <c r="BV86" i="9"/>
  <c r="CE104" i="9"/>
  <c r="BT217" i="9"/>
  <c r="DL90" i="9"/>
  <c r="CG101" i="9"/>
  <c r="DW567" i="9"/>
  <c r="CG274" i="9"/>
  <c r="BT85" i="9"/>
  <c r="CG107" i="9"/>
  <c r="AO200" i="9"/>
  <c r="CR307" i="9"/>
  <c r="CR633" i="9"/>
  <c r="CP626" i="9"/>
  <c r="DW430" i="9"/>
  <c r="CP585" i="9"/>
  <c r="BT110" i="9"/>
  <c r="DC50" i="9"/>
  <c r="CE112" i="9"/>
  <c r="CG135" i="9"/>
  <c r="CR317" i="9"/>
  <c r="BT446" i="9"/>
  <c r="DC42" i="9"/>
  <c r="DC154" i="9"/>
  <c r="DW178" i="9"/>
  <c r="F105" i="9"/>
  <c r="CR506" i="9"/>
  <c r="DL161" i="9"/>
  <c r="CR233" i="9"/>
  <c r="BK208" i="9"/>
  <c r="FZ56" i="9"/>
  <c r="CR542" i="9"/>
  <c r="DW219" i="9"/>
  <c r="GK71" i="9"/>
  <c r="DC148" i="9"/>
  <c r="DW695" i="9"/>
  <c r="DL137" i="9"/>
  <c r="BV294" i="9"/>
  <c r="BV359" i="9"/>
  <c r="DA241" i="9"/>
  <c r="BV349" i="9"/>
  <c r="CR318" i="9"/>
  <c r="H449" i="9"/>
  <c r="EH95" i="9"/>
  <c r="DN132" i="9"/>
  <c r="F234" i="9"/>
  <c r="DA151" i="9"/>
  <c r="FF240" i="9"/>
  <c r="DW166" i="9"/>
  <c r="DN147" i="9"/>
  <c r="DY299" i="9"/>
  <c r="DC56" i="9"/>
  <c r="DA30" i="9"/>
  <c r="GB60" i="9"/>
  <c r="EH105" i="9"/>
  <c r="BK125" i="9"/>
  <c r="GM126" i="9"/>
  <c r="DY740" i="9"/>
  <c r="DW260" i="9"/>
  <c r="BI214" i="9"/>
  <c r="DA113" i="9"/>
  <c r="AM50" i="9"/>
  <c r="S214" i="9"/>
  <c r="DY107" i="9"/>
  <c r="F330" i="9"/>
  <c r="FQ69" i="9"/>
  <c r="FF91" i="9"/>
  <c r="H504" i="9"/>
  <c r="DA152" i="9"/>
  <c r="EH81" i="9"/>
  <c r="GM52" i="9"/>
  <c r="DA108" i="9"/>
  <c r="AM402" i="9"/>
  <c r="FF187" i="9"/>
  <c r="BT401" i="9"/>
  <c r="AO376" i="9"/>
  <c r="DY641" i="9"/>
  <c r="CP197" i="9"/>
  <c r="DW534" i="9"/>
  <c r="BV338" i="9"/>
  <c r="DY498" i="9"/>
  <c r="DW517" i="9"/>
  <c r="DY716" i="9"/>
  <c r="BK146" i="9"/>
  <c r="DW223" i="9"/>
  <c r="CG248" i="9"/>
  <c r="DY438" i="9"/>
  <c r="CR494" i="9"/>
  <c r="FO62" i="9"/>
  <c r="CR477" i="9"/>
  <c r="DW172" i="9"/>
  <c r="DN106" i="9"/>
  <c r="GM113" i="9"/>
  <c r="CP322" i="9"/>
  <c r="DW234" i="9"/>
  <c r="DL97" i="9"/>
  <c r="FQ27" i="9"/>
  <c r="CR539" i="9"/>
  <c r="CR421" i="9"/>
  <c r="DW564" i="9"/>
  <c r="CR601" i="9"/>
  <c r="CR76" i="9"/>
  <c r="AB63" i="9"/>
  <c r="CP146" i="9"/>
  <c r="DW323" i="9"/>
  <c r="DL105" i="9"/>
  <c r="BT69" i="9"/>
  <c r="Q169" i="9"/>
  <c r="BV145" i="9"/>
  <c r="DN327" i="9"/>
  <c r="DY572" i="9"/>
  <c r="Q55" i="9"/>
  <c r="S62" i="9"/>
  <c r="S194" i="9"/>
  <c r="AD24" i="9"/>
  <c r="BT154" i="9"/>
  <c r="AO271" i="9"/>
  <c r="S75" i="9"/>
  <c r="DY345" i="9"/>
  <c r="CE241" i="9"/>
  <c r="CE268" i="9"/>
  <c r="S35" i="9"/>
  <c r="EU168" i="9"/>
  <c r="H161" i="9"/>
  <c r="AO406" i="9"/>
  <c r="H330" i="9"/>
  <c r="BT23" i="9"/>
  <c r="BT83" i="9"/>
  <c r="FF197" i="9"/>
  <c r="CP445" i="9"/>
  <c r="AX44" i="9"/>
  <c r="AO190" i="9"/>
  <c r="GM129" i="9"/>
  <c r="BI131" i="9"/>
  <c r="ES49" i="9"/>
  <c r="BT175" i="9"/>
  <c r="BT198" i="9"/>
  <c r="BV321" i="9"/>
  <c r="FF171" i="9"/>
  <c r="AM125" i="9"/>
  <c r="CG218" i="9"/>
  <c r="AZ52" i="9"/>
  <c r="BK45" i="9"/>
  <c r="BT45" i="9"/>
  <c r="CR308" i="9"/>
  <c r="BT326" i="9"/>
  <c r="H233" i="9"/>
  <c r="F638" i="9"/>
  <c r="Q65" i="9"/>
  <c r="EJ57" i="9"/>
  <c r="S122" i="9"/>
  <c r="DC178" i="9"/>
  <c r="F176" i="9"/>
  <c r="FF200" i="9"/>
  <c r="DN121" i="9"/>
  <c r="DW509" i="9"/>
  <c r="DL302" i="9"/>
  <c r="AM312" i="9"/>
  <c r="AM231" i="9"/>
  <c r="BV339" i="9"/>
  <c r="F46" i="9"/>
  <c r="DC28" i="9"/>
  <c r="DW192" i="9"/>
  <c r="CE116" i="9"/>
  <c r="AX135" i="9"/>
  <c r="S68" i="9"/>
  <c r="AO387" i="9"/>
  <c r="DW156" i="9"/>
  <c r="FZ54" i="9"/>
  <c r="ES218" i="9"/>
  <c r="EJ74" i="9"/>
  <c r="DN248" i="9"/>
  <c r="DW58" i="9"/>
  <c r="EU295" i="9"/>
  <c r="FF222" i="9"/>
  <c r="DA101" i="9"/>
  <c r="CG264" i="9"/>
  <c r="DC73" i="9"/>
  <c r="F94" i="9"/>
  <c r="ES32" i="9"/>
  <c r="AZ111" i="9"/>
  <c r="CE216" i="9"/>
  <c r="BT188" i="9"/>
  <c r="BV383" i="9"/>
  <c r="ES210" i="9"/>
  <c r="DW580" i="9"/>
  <c r="FZ152" i="9"/>
  <c r="DW283" i="9"/>
  <c r="BT248" i="9"/>
  <c r="DY172" i="9"/>
  <c r="CE148" i="9"/>
  <c r="H84" i="9"/>
  <c r="EU128" i="9"/>
  <c r="DY367" i="9"/>
  <c r="CG37" i="9"/>
  <c r="ES108" i="9"/>
  <c r="CP101" i="9"/>
  <c r="CE26" i="9"/>
  <c r="H57" i="9"/>
  <c r="DY144" i="9"/>
  <c r="CP491" i="9"/>
  <c r="BK161" i="9"/>
  <c r="EJ55" i="9"/>
  <c r="DN293" i="9"/>
  <c r="BI84" i="9"/>
  <c r="F98" i="9"/>
  <c r="DA168" i="9"/>
  <c r="DA48" i="9"/>
  <c r="CP190" i="9"/>
  <c r="CP457" i="9"/>
  <c r="CR80" i="9"/>
  <c r="CP317" i="9"/>
  <c r="DW61" i="9"/>
  <c r="BI156" i="9"/>
  <c r="AX115" i="9"/>
  <c r="CP215" i="9"/>
  <c r="DN330" i="9"/>
  <c r="EU305" i="9"/>
  <c r="DA99" i="9"/>
  <c r="BV242" i="9"/>
  <c r="DY358" i="9"/>
  <c r="BV191" i="9"/>
  <c r="EJ83" i="9"/>
  <c r="BK193" i="9"/>
  <c r="EU157" i="9"/>
  <c r="FQ140" i="9"/>
  <c r="CR514" i="9"/>
  <c r="CR90" i="9"/>
  <c r="BT293" i="9"/>
  <c r="AZ61" i="9"/>
  <c r="DN162" i="9"/>
  <c r="AO1037" i="13"/>
  <c r="BV258" i="9"/>
  <c r="FF186" i="9"/>
  <c r="BV101" i="9"/>
  <c r="AM389" i="9"/>
  <c r="AO82" i="9"/>
  <c r="CG123" i="9"/>
  <c r="CE245" i="9"/>
  <c r="DY753" i="9"/>
  <c r="BV195" i="9"/>
  <c r="Q140" i="9"/>
  <c r="AO390" i="9"/>
  <c r="AD43" i="9"/>
  <c r="AM92" i="9"/>
  <c r="ES160" i="9"/>
  <c r="H638" i="9"/>
  <c r="DY393" i="9"/>
  <c r="ES120" i="9"/>
  <c r="BV355" i="9"/>
  <c r="AO51" i="9"/>
  <c r="CR258" i="9"/>
  <c r="GM150" i="9"/>
  <c r="ES89" i="9"/>
  <c r="F619" i="9"/>
  <c r="H189" i="9"/>
  <c r="F198" i="9"/>
  <c r="BI185" i="9"/>
  <c r="AM272" i="9"/>
  <c r="CR341" i="9"/>
  <c r="DW587" i="9"/>
  <c r="CP344" i="9"/>
  <c r="AO119" i="9"/>
  <c r="CP237" i="9"/>
  <c r="CR500" i="9"/>
  <c r="DY508" i="9"/>
  <c r="F76" i="9"/>
  <c r="DY522" i="9"/>
  <c r="BV270" i="9"/>
  <c r="F225" i="9"/>
  <c r="AO281" i="9"/>
  <c r="GK39" i="9"/>
  <c r="CE119" i="9"/>
  <c r="EU205" i="9"/>
  <c r="FQ55" i="9"/>
  <c r="DW391" i="9"/>
  <c r="CR164" i="9"/>
  <c r="GB46" i="9"/>
  <c r="DC180" i="9"/>
  <c r="DA188" i="9"/>
  <c r="DC156" i="9"/>
  <c r="CR420" i="9"/>
  <c r="FD37" i="9"/>
  <c r="CG169" i="9"/>
  <c r="FQ26" i="9"/>
  <c r="DA179" i="9"/>
  <c r="DW370" i="9"/>
  <c r="BK116" i="9"/>
  <c r="CR447" i="9"/>
  <c r="BK56" i="9"/>
  <c r="DY718" i="9"/>
  <c r="DL130" i="9"/>
  <c r="BV315" i="9"/>
  <c r="DC79" i="9"/>
  <c r="FQ137" i="9"/>
  <c r="H171" i="9"/>
  <c r="AO264" i="9"/>
  <c r="CP127" i="9"/>
  <c r="DL157" i="9"/>
  <c r="FZ71" i="9"/>
  <c r="CR152" i="9"/>
  <c r="EU210" i="9"/>
  <c r="DY635" i="9"/>
  <c r="BK221" i="9"/>
  <c r="DN239" i="9"/>
  <c r="FQ124" i="9"/>
  <c r="DN218" i="9"/>
  <c r="BV287" i="9"/>
  <c r="DA134" i="9"/>
  <c r="DY712" i="9"/>
  <c r="BV265" i="9"/>
  <c r="DN133" i="9"/>
  <c r="DN255" i="9"/>
  <c r="BI181" i="9"/>
  <c r="DC25" i="9"/>
  <c r="DA56" i="9"/>
  <c r="DN22" i="9"/>
  <c r="DC173" i="9"/>
  <c r="F386" i="9"/>
  <c r="DW620" i="9"/>
  <c r="DL255" i="9"/>
  <c r="FO32" i="9"/>
  <c r="CR131" i="9"/>
  <c r="GM69" i="9"/>
  <c r="H471" i="9"/>
  <c r="FD199" i="9"/>
  <c r="CP352" i="9"/>
  <c r="AM378" i="9"/>
  <c r="DW319" i="9"/>
  <c r="DY365" i="9"/>
  <c r="DC240" i="9"/>
  <c r="CG157" i="9"/>
  <c r="FO138" i="9"/>
  <c r="CE76" i="9"/>
  <c r="BV205" i="9"/>
  <c r="DY657" i="9"/>
  <c r="EH80" i="9"/>
  <c r="AB43" i="9"/>
  <c r="DA98" i="9"/>
  <c r="DY102" i="9"/>
  <c r="CP184" i="9"/>
  <c r="AM344" i="9"/>
  <c r="F408" i="9"/>
  <c r="CR82" i="9"/>
  <c r="H185" i="9"/>
  <c r="H539" i="9"/>
  <c r="BV187" i="9"/>
  <c r="FF225" i="9"/>
  <c r="DY539" i="9"/>
  <c r="CR31" i="9"/>
  <c r="CG66" i="9"/>
  <c r="DW472" i="9"/>
  <c r="BV267" i="9"/>
  <c r="DA226" i="9"/>
  <c r="AM131" i="9"/>
  <c r="AZ23" i="9"/>
  <c r="DW48" i="9"/>
  <c r="DY751" i="9"/>
  <c r="CR377" i="9"/>
  <c r="BT58" i="9"/>
  <c r="DW489" i="9"/>
  <c r="DA204" i="9"/>
  <c r="CR207" i="9"/>
  <c r="DY338" i="9"/>
  <c r="S106" i="9"/>
  <c r="CP155" i="9"/>
  <c r="BK192" i="9"/>
  <c r="BV158" i="9"/>
  <c r="FO56" i="9"/>
  <c r="CP607" i="9"/>
  <c r="DL209" i="9"/>
  <c r="CE226" i="9"/>
  <c r="EU164" i="9"/>
  <c r="DW414" i="9"/>
  <c r="DC176" i="9"/>
  <c r="DW418" i="9"/>
  <c r="FD41" i="9"/>
  <c r="BV301" i="9"/>
  <c r="BK175" i="9"/>
  <c r="CG39" i="9"/>
  <c r="EU50" i="9"/>
  <c r="DA164" i="9"/>
  <c r="BK163" i="9"/>
  <c r="CR593" i="9"/>
  <c r="CR33" i="9"/>
  <c r="FO88" i="9"/>
  <c r="AO239" i="9"/>
  <c r="CP624" i="9"/>
  <c r="DY535" i="9"/>
  <c r="DY537" i="9"/>
  <c r="F457" i="9"/>
  <c r="DY278" i="9"/>
  <c r="DN169" i="9"/>
  <c r="BT132" i="9"/>
  <c r="AM369" i="9"/>
  <c r="DC229" i="9"/>
  <c r="AM42" i="9"/>
  <c r="DY719" i="9"/>
  <c r="AM188" i="9"/>
  <c r="AX154" i="9"/>
  <c r="CR119" i="9"/>
  <c r="S31" i="9"/>
  <c r="GM152" i="9"/>
  <c r="FD26" i="9"/>
  <c r="GM59" i="9"/>
  <c r="H408" i="9"/>
  <c r="AX125" i="9"/>
  <c r="AO24" i="9"/>
  <c r="GB224" i="9"/>
  <c r="AX121" i="9"/>
  <c r="DW576" i="9"/>
  <c r="DW347" i="9"/>
  <c r="FZ76" i="9"/>
  <c r="CE258" i="9"/>
  <c r="BV375" i="9"/>
  <c r="H72" i="9"/>
  <c r="AZ144" i="9"/>
  <c r="F95" i="9"/>
  <c r="Q136" i="9"/>
  <c r="CR289" i="9"/>
  <c r="AD83" i="9"/>
  <c r="CR294" i="9"/>
  <c r="CP429" i="9"/>
  <c r="BV213" i="9"/>
  <c r="CG149" i="9"/>
  <c r="CR266" i="9"/>
  <c r="DY386" i="9"/>
  <c r="DC47" i="9"/>
  <c r="GK116" i="9"/>
  <c r="AX35" i="9"/>
  <c r="CR106" i="9"/>
  <c r="DA125" i="9"/>
  <c r="CG50" i="9"/>
  <c r="BV52" i="9"/>
  <c r="DN314" i="9"/>
  <c r="F283" i="9"/>
  <c r="CP340" i="9"/>
  <c r="H317" i="9"/>
  <c r="BV434" i="9"/>
  <c r="BK42" i="9"/>
  <c r="H293" i="9"/>
  <c r="F347" i="9"/>
  <c r="CR604" i="9"/>
  <c r="S117" i="9"/>
  <c r="AZ171" i="9"/>
  <c r="EJ64" i="9"/>
  <c r="CG33" i="9"/>
  <c r="ES264" i="9"/>
  <c r="CR397" i="9"/>
  <c r="DW29" i="9"/>
  <c r="CG32" i="9"/>
  <c r="DN300" i="9"/>
  <c r="DW499" i="9"/>
  <c r="H582" i="9"/>
  <c r="BT286" i="9"/>
  <c r="FZ177" i="9"/>
  <c r="S83" i="9"/>
  <c r="FZ106" i="9"/>
  <c r="F567" i="9"/>
  <c r="AM190" i="9"/>
  <c r="DY480" i="9"/>
  <c r="BT205" i="9"/>
  <c r="AB83" i="9"/>
  <c r="CR270" i="9"/>
  <c r="AM210" i="9"/>
  <c r="DN180" i="9"/>
  <c r="BT187" i="9"/>
  <c r="CR261" i="9"/>
  <c r="BV192" i="9"/>
  <c r="DY468" i="9"/>
  <c r="H157" i="9"/>
  <c r="BT169" i="9"/>
  <c r="AM384" i="9"/>
  <c r="CP54" i="9"/>
  <c r="BT149" i="9"/>
  <c r="AM206" i="9"/>
  <c r="CG147" i="9"/>
  <c r="AM84" i="9"/>
  <c r="BK205" i="9"/>
  <c r="F82" i="9"/>
  <c r="AM31" i="9"/>
  <c r="H295" i="9"/>
  <c r="GB47" i="9"/>
  <c r="BV143" i="9"/>
  <c r="BT119" i="9"/>
  <c r="DN50" i="9"/>
  <c r="AO148" i="9"/>
  <c r="CP86" i="9"/>
  <c r="BT210" i="9"/>
  <c r="DW200" i="9"/>
  <c r="DY70" i="9"/>
  <c r="FF215" i="9"/>
  <c r="CP471" i="9"/>
  <c r="CR186" i="9"/>
  <c r="DL332" i="9"/>
  <c r="FZ190" i="9"/>
  <c r="DY109" i="9"/>
  <c r="DW149" i="9"/>
  <c r="CP87" i="9"/>
  <c r="DA124" i="9"/>
  <c r="CR518" i="9"/>
  <c r="CP466" i="9"/>
  <c r="CP124" i="9"/>
  <c r="BI142" i="9"/>
  <c r="H191" i="9"/>
  <c r="F526" i="9"/>
  <c r="DC222" i="9"/>
  <c r="CR250" i="9"/>
  <c r="CE236" i="9"/>
  <c r="FO118" i="9"/>
  <c r="FO72" i="9"/>
  <c r="DW213" i="9"/>
  <c r="DW116" i="9"/>
  <c r="CR631" i="9"/>
  <c r="AM274" i="9"/>
  <c r="FZ94" i="9"/>
  <c r="BT258" i="9"/>
  <c r="CE167" i="9"/>
  <c r="DY131" i="9"/>
  <c r="BV209" i="9"/>
  <c r="CR314" i="9"/>
  <c r="DA203" i="9"/>
  <c r="FD240" i="9"/>
  <c r="F315" i="9"/>
  <c r="BT250" i="9"/>
  <c r="CR389" i="9"/>
  <c r="AO87" i="9"/>
  <c r="AZ27" i="9"/>
  <c r="DN321" i="9"/>
  <c r="CP263" i="9"/>
  <c r="DL74" i="9"/>
  <c r="DL42" i="9"/>
  <c r="DA193" i="9"/>
  <c r="CP474" i="9"/>
  <c r="EH32" i="9"/>
  <c r="H249" i="9"/>
  <c r="DW408" i="9"/>
  <c r="F58" i="9"/>
  <c r="BV179" i="9"/>
  <c r="BV190" i="9"/>
  <c r="CP49" i="9"/>
  <c r="F439" i="9"/>
  <c r="CP295" i="9"/>
  <c r="CG93" i="9"/>
  <c r="AM232" i="9"/>
  <c r="DL176" i="9"/>
  <c r="DL104" i="9"/>
  <c r="DY548" i="9"/>
  <c r="DW725" i="9"/>
  <c r="DY727" i="9"/>
  <c r="CP38" i="9"/>
  <c r="DA25" i="9"/>
  <c r="CR509" i="9"/>
  <c r="CP437" i="9"/>
  <c r="BV293" i="9"/>
  <c r="S130" i="9"/>
  <c r="AZ94" i="9"/>
  <c r="CR387" i="9"/>
  <c r="CR630" i="9"/>
  <c r="H82" i="9"/>
  <c r="BT35" i="9"/>
  <c r="EU267" i="9"/>
  <c r="DL28" i="9"/>
  <c r="AM263" i="9"/>
  <c r="AM64" i="9"/>
  <c r="ES234" i="9"/>
  <c r="H426" i="9"/>
  <c r="ES257" i="9"/>
  <c r="DN193" i="9"/>
  <c r="H61" i="9"/>
  <c r="F456" i="9"/>
  <c r="DA128" i="9"/>
  <c r="AO40" i="9"/>
  <c r="F41" i="9"/>
  <c r="BI148" i="9"/>
  <c r="F38" i="9"/>
  <c r="BK152" i="9"/>
  <c r="F263" i="9"/>
  <c r="CE96" i="9"/>
  <c r="Q163" i="9"/>
  <c r="F208" i="9"/>
  <c r="BV105" i="9"/>
  <c r="Q93" i="9"/>
  <c r="AM107" i="9"/>
  <c r="AO181" i="9"/>
  <c r="FF216" i="9"/>
  <c r="CR536" i="9"/>
  <c r="CP439" i="9"/>
  <c r="CG114" i="9"/>
  <c r="CP111" i="9"/>
  <c r="CP309" i="9"/>
  <c r="BV423" i="9"/>
  <c r="H577" i="9"/>
  <c r="CP458" i="9"/>
  <c r="F611" i="9"/>
  <c r="H477" i="9"/>
  <c r="H571" i="9"/>
  <c r="AX162" i="9"/>
  <c r="F562" i="9"/>
  <c r="BK170" i="9"/>
  <c r="AO193" i="9"/>
  <c r="BV379" i="9"/>
  <c r="DC110" i="9"/>
  <c r="AM399" i="9"/>
  <c r="DN274" i="9"/>
  <c r="Q244" i="9"/>
  <c r="AO121" i="9"/>
  <c r="ES129" i="9"/>
  <c r="CP472" i="9"/>
  <c r="CP210" i="9"/>
  <c r="BV336" i="9"/>
  <c r="F311" i="9"/>
  <c r="AB71" i="9"/>
  <c r="AO378" i="13"/>
  <c r="BV281" i="9"/>
  <c r="H129" i="9"/>
  <c r="AO373" i="9"/>
  <c r="AO348" i="9"/>
  <c r="CP83" i="9"/>
  <c r="AO153" i="13"/>
  <c r="AM81" i="9"/>
  <c r="DL75" i="9"/>
  <c r="CP383" i="9"/>
  <c r="AD51" i="9"/>
  <c r="DY497" i="9"/>
  <c r="CE156" i="9"/>
  <c r="EU216" i="9"/>
  <c r="AM351" i="9"/>
  <c r="BV340" i="9"/>
  <c r="BT144" i="9"/>
  <c r="F496" i="9"/>
  <c r="DN179" i="9"/>
  <c r="BK182" i="9"/>
  <c r="AZ70" i="9"/>
  <c r="AD64" i="9"/>
  <c r="S27" i="9"/>
  <c r="GK144" i="9"/>
  <c r="AM195" i="9"/>
  <c r="BK22" i="9"/>
  <c r="DC71" i="9"/>
  <c r="Q35" i="9"/>
  <c r="F378" i="9"/>
  <c r="F122" i="9"/>
  <c r="DN71" i="9"/>
  <c r="CP289" i="9"/>
  <c r="S137" i="9"/>
  <c r="AM281" i="9"/>
  <c r="CR78" i="9"/>
  <c r="ES233" i="9"/>
  <c r="S108" i="9"/>
  <c r="CP493" i="9"/>
  <c r="Q229" i="9"/>
  <c r="S97" i="9"/>
  <c r="DL169" i="9"/>
  <c r="F51" i="9"/>
  <c r="DL280" i="9"/>
  <c r="AO397" i="9"/>
  <c r="BV127" i="9"/>
  <c r="DN77" i="9"/>
  <c r="FO85" i="9"/>
  <c r="BI123" i="9"/>
  <c r="CP446" i="9"/>
  <c r="BT159" i="9"/>
  <c r="F111" i="9"/>
  <c r="AM208" i="9"/>
  <c r="DY118" i="9"/>
  <c r="CP339" i="9"/>
  <c r="BK100" i="9"/>
  <c r="AX96" i="9"/>
  <c r="CE205" i="9"/>
  <c r="EJ76" i="9"/>
  <c r="BK80" i="9"/>
  <c r="Q135" i="9"/>
  <c r="CE198" i="9"/>
  <c r="BV230" i="9"/>
  <c r="AM209" i="9"/>
  <c r="CP37" i="9"/>
  <c r="F371" i="9"/>
  <c r="H517" i="9"/>
  <c r="CP245" i="9"/>
  <c r="CR312" i="9"/>
  <c r="Q196" i="9"/>
  <c r="CR72" i="9"/>
  <c r="EU42" i="9"/>
  <c r="GM142" i="9"/>
  <c r="AO403" i="9"/>
  <c r="DW360" i="9"/>
  <c r="CP88" i="9"/>
  <c r="DL140" i="9"/>
  <c r="CE99" i="9"/>
  <c r="CR450" i="9"/>
  <c r="AM258" i="9"/>
  <c r="F410" i="9"/>
  <c r="BI130" i="9"/>
  <c r="CR439" i="9"/>
  <c r="AM301" i="9"/>
  <c r="Q77" i="9"/>
  <c r="BT170" i="9"/>
  <c r="DW617" i="9"/>
  <c r="DW658" i="9"/>
  <c r="H598" i="9"/>
  <c r="DL41" i="9"/>
  <c r="CG256" i="9"/>
  <c r="ES104" i="9"/>
  <c r="BV259" i="9"/>
  <c r="BV165" i="9"/>
  <c r="CE31" i="9"/>
  <c r="BV364" i="9"/>
  <c r="BK167" i="9"/>
  <c r="DN89" i="9"/>
  <c r="FF242" i="9"/>
  <c r="H74" i="9"/>
  <c r="AO172" i="9"/>
  <c r="H644" i="9"/>
  <c r="AO252" i="9"/>
  <c r="H322" i="9"/>
  <c r="AZ120" i="9"/>
  <c r="BI96" i="9"/>
  <c r="BV374" i="9"/>
  <c r="CP22" i="9"/>
  <c r="EU336" i="9"/>
  <c r="CR459" i="9"/>
  <c r="H627" i="9"/>
  <c r="DN319" i="9"/>
  <c r="H353" i="9"/>
  <c r="F582" i="9"/>
  <c r="AM226" i="9"/>
  <c r="F120" i="9"/>
  <c r="DY159" i="9"/>
  <c r="H208" i="9"/>
  <c r="S152" i="9"/>
  <c r="BV372" i="9"/>
  <c r="BT375" i="9"/>
  <c r="DA45" i="9"/>
  <c r="Q242" i="9"/>
  <c r="FQ162" i="9"/>
  <c r="DL123" i="9"/>
  <c r="CR452" i="9"/>
  <c r="CP411" i="9"/>
  <c r="DA95" i="9"/>
  <c r="DW352" i="9"/>
  <c r="DW312" i="9"/>
  <c r="EJ39" i="9"/>
  <c r="DC66" i="9"/>
  <c r="BV241" i="9"/>
  <c r="DY469" i="9"/>
  <c r="CP571" i="9"/>
  <c r="DW281" i="9"/>
  <c r="DY737" i="9"/>
  <c r="DN119" i="9"/>
  <c r="DC102" i="9"/>
  <c r="ES327" i="9"/>
  <c r="CP277" i="9"/>
  <c r="DA172" i="9"/>
  <c r="BV307" i="9"/>
  <c r="H31" i="9"/>
  <c r="AM405" i="9"/>
  <c r="CR444" i="9"/>
  <c r="DW447" i="9"/>
  <c r="AO137" i="9"/>
  <c r="CP425" i="9"/>
  <c r="AO349" i="9"/>
  <c r="Q116" i="9"/>
  <c r="BI57" i="9"/>
  <c r="AO108" i="9"/>
  <c r="BI108" i="9"/>
  <c r="FD203" i="9"/>
  <c r="AO62" i="9"/>
  <c r="DC137" i="9"/>
  <c r="CR255" i="9"/>
  <c r="EU230" i="9"/>
  <c r="ES113" i="9"/>
  <c r="DY566" i="9"/>
  <c r="CE141" i="9"/>
  <c r="CE66" i="9"/>
  <c r="AX168" i="9"/>
  <c r="BV235" i="9"/>
  <c r="Q213" i="9"/>
  <c r="CP292" i="9"/>
  <c r="FD165" i="9"/>
  <c r="BI209" i="9"/>
  <c r="CR299" i="9"/>
  <c r="H122" i="9"/>
  <c r="DC203" i="9"/>
  <c r="BV296" i="9"/>
  <c r="CR526" i="9"/>
  <c r="AZ134" i="9"/>
  <c r="CP556" i="9"/>
  <c r="CR431" i="9"/>
  <c r="F50" i="9"/>
  <c r="DL261" i="9"/>
  <c r="FD76" i="9"/>
  <c r="AX153" i="9"/>
  <c r="CE270" i="9"/>
  <c r="DL308" i="9"/>
  <c r="Q25" i="9"/>
  <c r="BI103" i="9"/>
  <c r="Q49" i="9"/>
  <c r="BT148" i="9"/>
  <c r="CP560" i="9"/>
  <c r="CP360" i="9"/>
  <c r="CR265" i="9"/>
  <c r="AM205" i="9"/>
  <c r="FF101" i="9"/>
  <c r="AM239" i="9"/>
  <c r="AM38" i="9"/>
  <c r="CP365" i="9"/>
  <c r="AM88" i="9"/>
  <c r="BT80" i="9"/>
  <c r="AM175" i="9"/>
  <c r="DA74" i="9"/>
  <c r="H27" i="9"/>
  <c r="Q200" i="9"/>
  <c r="F47" i="9"/>
  <c r="Q58" i="9"/>
  <c r="H558" i="9"/>
  <c r="DY325" i="9"/>
  <c r="AM374" i="9"/>
  <c r="AO109" i="9"/>
  <c r="DA169" i="9"/>
  <c r="Q113" i="9"/>
  <c r="DW144" i="9"/>
  <c r="BT267" i="9"/>
  <c r="CP65" i="9"/>
  <c r="BK159" i="9"/>
  <c r="H513" i="9"/>
  <c r="AB46" i="9"/>
  <c r="H481" i="9"/>
  <c r="AM109" i="9"/>
  <c r="DY291" i="9"/>
  <c r="AM373" i="9"/>
  <c r="CE49" i="9"/>
  <c r="BT192" i="9"/>
  <c r="AO371" i="9"/>
  <c r="F181" i="9"/>
  <c r="FF54" i="9"/>
  <c r="CR34" i="9"/>
  <c r="CR259" i="9"/>
  <c r="DA220" i="9"/>
  <c r="DY442" i="9"/>
  <c r="BI207" i="9"/>
  <c r="DC33" i="9"/>
  <c r="BT162" i="9"/>
  <c r="Q234" i="9"/>
  <c r="H211" i="9"/>
  <c r="DY709" i="9"/>
  <c r="F407" i="9"/>
  <c r="CG202" i="9"/>
  <c r="H248" i="9"/>
  <c r="CR107" i="9"/>
  <c r="DN265" i="9"/>
  <c r="H76" i="9"/>
  <c r="CG159" i="9"/>
  <c r="DN209" i="9"/>
  <c r="CE25" i="9"/>
  <c r="DY288" i="9"/>
  <c r="CR467" i="9"/>
  <c r="CR77" i="9"/>
  <c r="AO328" i="9"/>
  <c r="DW326" i="9"/>
  <c r="DW291" i="9"/>
  <c r="DA29" i="9"/>
  <c r="FQ92" i="9"/>
  <c r="CP586" i="9"/>
  <c r="FF113" i="9"/>
  <c r="AO231" i="9"/>
  <c r="DY376" i="9"/>
  <c r="BT278" i="9"/>
  <c r="CR515" i="9"/>
  <c r="BV219" i="9"/>
  <c r="H180" i="9"/>
  <c r="DN266" i="9"/>
  <c r="CP195" i="9"/>
  <c r="CR324" i="9"/>
  <c r="CE206" i="9"/>
  <c r="EU312" i="9"/>
  <c r="Q107" i="9"/>
  <c r="F589" i="9"/>
  <c r="CP496" i="9"/>
  <c r="GM133" i="9"/>
  <c r="F560" i="9"/>
  <c r="DL150" i="9"/>
  <c r="DC130" i="9"/>
  <c r="CG216" i="9"/>
  <c r="BT280" i="9"/>
  <c r="AO150" i="9"/>
  <c r="EU102" i="9"/>
  <c r="BT128" i="9"/>
  <c r="DY204" i="9"/>
  <c r="CR276" i="9"/>
  <c r="S164" i="9"/>
  <c r="DC109" i="9"/>
  <c r="CP82" i="9"/>
  <c r="BT33" i="9"/>
  <c r="Q254" i="9"/>
  <c r="AM78" i="9"/>
  <c r="CG61" i="9"/>
  <c r="DW165" i="9"/>
  <c r="Q223" i="9"/>
  <c r="FQ42" i="9"/>
  <c r="GB151" i="9"/>
  <c r="Q251" i="9"/>
  <c r="DW320" i="9"/>
  <c r="F491" i="9"/>
  <c r="AM66" i="9"/>
  <c r="DW353" i="9"/>
  <c r="S36" i="9"/>
  <c r="CG108" i="9"/>
  <c r="CP327" i="9"/>
  <c r="DW143" i="9"/>
  <c r="CP207" i="9"/>
  <c r="F203" i="9"/>
  <c r="CE124" i="9"/>
  <c r="BT350" i="9"/>
  <c r="CP174" i="9"/>
  <c r="BI134" i="9"/>
  <c r="CP203" i="9"/>
  <c r="AM270" i="9"/>
  <c r="AZ59" i="9"/>
  <c r="Q174" i="9"/>
  <c r="ES63" i="9"/>
  <c r="AX77" i="9"/>
  <c r="BK176" i="9"/>
  <c r="DY485" i="9"/>
  <c r="DY354" i="9"/>
  <c r="DW741" i="9"/>
  <c r="BV237" i="9"/>
  <c r="BK222" i="9"/>
  <c r="CR432" i="9"/>
  <c r="AO246" i="9"/>
  <c r="AO309" i="9"/>
  <c r="BV123" i="9"/>
  <c r="BV246" i="9"/>
  <c r="DA195" i="9"/>
  <c r="F342" i="9"/>
  <c r="CP485" i="9"/>
  <c r="FD34" i="9"/>
  <c r="CE233" i="9"/>
  <c r="CP156" i="9"/>
  <c r="GK115" i="9"/>
  <c r="DL212" i="9"/>
  <c r="BV276" i="9"/>
  <c r="DL70" i="9"/>
  <c r="DA189" i="9"/>
  <c r="DL251" i="9"/>
  <c r="AX166" i="9"/>
  <c r="CE238" i="9"/>
  <c r="F136" i="9"/>
  <c r="CR73" i="9"/>
  <c r="F168" i="9"/>
  <c r="DC38" i="9"/>
  <c r="AM74" i="9"/>
  <c r="AO835" i="13"/>
  <c r="DW303" i="9"/>
  <c r="S238" i="9"/>
  <c r="AM357" i="9"/>
  <c r="DY496" i="9"/>
  <c r="DN79" i="9"/>
  <c r="EJ80" i="9"/>
  <c r="CP138" i="9"/>
  <c r="Q162" i="9"/>
  <c r="EU124" i="9"/>
  <c r="DA183" i="9"/>
  <c r="CG265" i="9"/>
  <c r="BV416" i="9"/>
  <c r="DW361" i="9"/>
  <c r="FD136" i="9"/>
  <c r="CE48" i="9"/>
  <c r="DN276" i="9"/>
  <c r="EH59" i="9"/>
  <c r="H514" i="9"/>
  <c r="EH84" i="9"/>
  <c r="GM24" i="9"/>
  <c r="CE97" i="9"/>
  <c r="CP609" i="9"/>
  <c r="BV283" i="9"/>
  <c r="DN60" i="9"/>
  <c r="DN69" i="9"/>
  <c r="BT313" i="9"/>
  <c r="CR445" i="9"/>
  <c r="BT310" i="9"/>
  <c r="Q178" i="9"/>
  <c r="CG194" i="9"/>
  <c r="CR434" i="9"/>
  <c r="BT190" i="9"/>
  <c r="AX84" i="9"/>
  <c r="DY744" i="9"/>
  <c r="CR562" i="9"/>
  <c r="DY283" i="9"/>
  <c r="BT358" i="9"/>
  <c r="AO132" i="9"/>
  <c r="CE239" i="9"/>
  <c r="GB90" i="9"/>
  <c r="F139" i="9"/>
  <c r="BK246" i="9"/>
  <c r="ES232" i="9"/>
  <c r="H312" i="9"/>
  <c r="CG71" i="9"/>
  <c r="F211" i="9"/>
  <c r="FF35" i="9"/>
  <c r="DA207" i="9"/>
  <c r="FQ129" i="9"/>
  <c r="AM63" i="9"/>
  <c r="DY181" i="9"/>
  <c r="DN87" i="9"/>
  <c r="BT379" i="9"/>
  <c r="BT124" i="9"/>
  <c r="CR172" i="9"/>
  <c r="CP377" i="9"/>
  <c r="AM216" i="9"/>
  <c r="CP427" i="9"/>
  <c r="AZ128" i="9"/>
  <c r="EH109" i="9"/>
  <c r="CR114" i="9"/>
  <c r="AM143" i="9"/>
  <c r="AO410" i="9"/>
  <c r="AX150" i="9"/>
  <c r="Q68" i="9"/>
  <c r="AM204" i="9"/>
  <c r="AM53" i="9"/>
  <c r="BT351" i="9"/>
  <c r="GK91" i="9"/>
  <c r="DY112" i="9"/>
  <c r="S248" i="9"/>
  <c r="F145" i="9"/>
  <c r="DY148" i="9"/>
  <c r="CE149" i="9"/>
  <c r="CE179" i="9"/>
  <c r="BV197" i="9"/>
  <c r="AO199" i="9"/>
  <c r="BV290" i="9"/>
  <c r="GK47" i="9"/>
  <c r="DW562" i="9"/>
  <c r="F605" i="9"/>
  <c r="CP622" i="9"/>
  <c r="BT444" i="9"/>
  <c r="H205" i="9"/>
  <c r="AO134" i="9"/>
  <c r="EH58" i="9"/>
  <c r="H202" i="9"/>
  <c r="ES43" i="9"/>
  <c r="CP68" i="9"/>
  <c r="BT240" i="9"/>
  <c r="F426" i="9"/>
  <c r="CP320" i="9"/>
  <c r="DN273" i="9"/>
  <c r="EJ33" i="9"/>
  <c r="AM116" i="9"/>
  <c r="CP335" i="9"/>
  <c r="F239" i="9"/>
  <c r="AZ69" i="9"/>
  <c r="DN126" i="9"/>
  <c r="F512" i="9"/>
  <c r="F39" i="9"/>
  <c r="BK25" i="9"/>
  <c r="AO174" i="9"/>
  <c r="CE78" i="9"/>
  <c r="CR471" i="9"/>
  <c r="ES42" i="9"/>
  <c r="DN52" i="9"/>
  <c r="BK215" i="9"/>
  <c r="BT392" i="9"/>
  <c r="BT63" i="9"/>
  <c r="BI107" i="9"/>
  <c r="DW215" i="9"/>
  <c r="CR209" i="9"/>
  <c r="DY706" i="9"/>
  <c r="FF172" i="9"/>
  <c r="GM61" i="9"/>
  <c r="CE182" i="9"/>
  <c r="ES148" i="9"/>
  <c r="FF130" i="9"/>
  <c r="FQ138" i="9"/>
  <c r="BT50" i="9"/>
  <c r="DY233" i="9"/>
  <c r="DN309" i="9"/>
  <c r="DW720" i="9"/>
  <c r="CR329" i="9"/>
  <c r="CR60" i="9"/>
  <c r="CP191" i="9"/>
  <c r="CG63" i="9"/>
  <c r="DN210" i="9"/>
  <c r="CG102" i="9"/>
  <c r="BV126" i="9"/>
  <c r="CP28" i="9"/>
  <c r="FF103" i="9"/>
  <c r="BV432" i="9"/>
  <c r="BI32" i="9"/>
  <c r="DL148" i="9"/>
  <c r="DY633" i="9"/>
  <c r="F185" i="9"/>
  <c r="F155" i="9"/>
  <c r="DA78" i="9"/>
  <c r="AM391" i="9"/>
  <c r="CR403" i="9"/>
  <c r="BI208" i="9"/>
  <c r="BV114" i="9"/>
  <c r="BT327" i="9"/>
  <c r="CR239" i="9"/>
  <c r="GM45" i="9"/>
  <c r="DW599" i="9"/>
  <c r="BK206" i="9"/>
  <c r="CR304" i="9"/>
  <c r="BV119" i="9"/>
  <c r="GK80" i="9"/>
  <c r="CR423" i="9"/>
  <c r="CG36" i="9"/>
  <c r="BT443" i="9"/>
  <c r="DY634" i="9"/>
  <c r="AD76" i="9"/>
  <c r="H526" i="9"/>
  <c r="CP59" i="9"/>
  <c r="AM120" i="9"/>
  <c r="DW473" i="9"/>
  <c r="DA186" i="9"/>
  <c r="BT294" i="9"/>
  <c r="CR558" i="9"/>
  <c r="BT437" i="9"/>
  <c r="BT219" i="9"/>
  <c r="BV180" i="9"/>
  <c r="CE242" i="9"/>
  <c r="CR227" i="9"/>
  <c r="AD69" i="9"/>
  <c r="ES309" i="9"/>
  <c r="CE155" i="9"/>
  <c r="DW94" i="9"/>
  <c r="CG201" i="9"/>
  <c r="DW66" i="9"/>
  <c r="CR582" i="9"/>
  <c r="CR475" i="9"/>
  <c r="BI118" i="9"/>
  <c r="AZ152" i="9"/>
  <c r="H414" i="9"/>
  <c r="AZ158" i="9"/>
  <c r="CG225" i="9"/>
  <c r="BK111" i="9"/>
  <c r="BT318" i="9"/>
  <c r="S236" i="9"/>
  <c r="BT277" i="9"/>
  <c r="BV181" i="9"/>
  <c r="DN167" i="9"/>
  <c r="DY704" i="9"/>
  <c r="BT52" i="9"/>
  <c r="BV435" i="9"/>
  <c r="BK157" i="9"/>
  <c r="BV228" i="9"/>
  <c r="BT42" i="9"/>
  <c r="DA103" i="9"/>
  <c r="H489" i="9"/>
  <c r="BV415" i="9"/>
  <c r="BV141" i="9"/>
  <c r="S51" i="9"/>
  <c r="F103" i="9"/>
  <c r="BV367" i="9"/>
  <c r="BV249" i="9"/>
  <c r="AD30" i="9"/>
  <c r="BK67" i="9"/>
  <c r="AO30" i="9"/>
  <c r="DY660" i="9"/>
  <c r="F326" i="9"/>
  <c r="CP501" i="9"/>
  <c r="CP30" i="9"/>
  <c r="CR417" i="9"/>
  <c r="H280" i="9"/>
  <c r="DN324" i="9"/>
  <c r="BV305" i="9"/>
  <c r="BV365" i="9"/>
  <c r="CR346" i="9"/>
  <c r="EU89" i="9"/>
  <c r="AX62" i="9"/>
  <c r="DL166" i="9"/>
  <c r="EU55" i="9"/>
  <c r="DA210" i="9"/>
  <c r="GK141" i="9"/>
  <c r="BI28" i="9"/>
  <c r="DC131" i="9"/>
  <c r="DW366" i="9"/>
  <c r="CR53" i="9"/>
  <c r="EH25" i="9"/>
  <c r="BV162" i="9"/>
  <c r="DN219" i="9"/>
  <c r="CP280" i="9"/>
  <c r="DN184" i="9"/>
  <c r="CR38" i="9"/>
  <c r="DA163" i="9"/>
  <c r="DW153" i="9"/>
  <c r="CP114" i="9"/>
  <c r="H193" i="9"/>
  <c r="CP208" i="9"/>
  <c r="CE79" i="9"/>
  <c r="ES154" i="9"/>
  <c r="CE70" i="9"/>
  <c r="AO103" i="9"/>
  <c r="DW220" i="9"/>
  <c r="S191" i="9"/>
  <c r="DY346" i="9"/>
  <c r="AO256" i="9"/>
  <c r="F375" i="9"/>
  <c r="F587" i="9"/>
  <c r="EU149" i="9"/>
  <c r="DY213" i="9"/>
  <c r="AO111" i="9"/>
  <c r="BT138" i="9"/>
  <c r="GB227" i="9"/>
  <c r="DW341" i="9"/>
  <c r="EU325" i="9"/>
  <c r="DN202" i="9"/>
  <c r="BT419" i="9"/>
  <c r="AB28" i="9"/>
  <c r="H98" i="9"/>
  <c r="BV97" i="9"/>
  <c r="EH42" i="9"/>
  <c r="BI129" i="9"/>
  <c r="DN74" i="9"/>
  <c r="CR470" i="9"/>
  <c r="CP217" i="9"/>
  <c r="DL162" i="9"/>
  <c r="AO298" i="9"/>
  <c r="Q99" i="9"/>
  <c r="DL143" i="9"/>
  <c r="F517" i="9"/>
  <c r="Q30" i="9"/>
  <c r="BK195" i="9"/>
  <c r="DW101" i="9"/>
  <c r="H43" i="9"/>
  <c r="CP384" i="9"/>
  <c r="F119" i="9"/>
  <c r="Q231" i="9"/>
  <c r="DL61" i="9"/>
  <c r="BI133" i="9"/>
  <c r="EJ56" i="9"/>
  <c r="DY29" i="9"/>
  <c r="S32" i="9"/>
  <c r="Q137" i="9"/>
  <c r="BK225" i="9"/>
  <c r="CP620" i="9"/>
  <c r="AX52" i="9"/>
  <c r="CR548" i="9"/>
  <c r="AB31" i="9"/>
  <c r="BI232" i="9"/>
  <c r="BI26" i="9"/>
  <c r="H120" i="9"/>
  <c r="CR615" i="9"/>
  <c r="CP90" i="9"/>
  <c r="CR367" i="9"/>
  <c r="AZ33" i="9"/>
  <c r="CG252" i="9"/>
  <c r="BI177" i="9"/>
  <c r="DA37" i="9"/>
  <c r="CR364" i="9"/>
  <c r="GK43" i="9"/>
  <c r="DY92" i="9"/>
  <c r="CE81" i="9"/>
  <c r="DY53" i="9"/>
  <c r="CG126" i="9"/>
  <c r="EU68" i="9"/>
  <c r="CP306" i="9"/>
  <c r="BT182" i="9"/>
  <c r="S139" i="9"/>
  <c r="CG240" i="9"/>
  <c r="GB30" i="9"/>
  <c r="CP524" i="9"/>
  <c r="AZ73" i="9"/>
  <c r="AO315" i="9"/>
  <c r="CG235" i="9"/>
  <c r="CG197" i="9"/>
  <c r="AZ139" i="9"/>
  <c r="FZ183" i="9"/>
  <c r="CG200" i="9"/>
  <c r="DY243" i="9"/>
  <c r="CP139" i="9"/>
  <c r="AO93" i="9"/>
  <c r="H181" i="9"/>
  <c r="CR410" i="9"/>
  <c r="DW703" i="9"/>
  <c r="AZ60" i="9"/>
  <c r="BT292" i="9"/>
  <c r="AD92" i="9"/>
  <c r="H296" i="9"/>
  <c r="DY597" i="9"/>
  <c r="F585" i="9"/>
  <c r="CP164" i="9"/>
  <c r="F591" i="9"/>
  <c r="CR499" i="9"/>
  <c r="DC107" i="9"/>
  <c r="F232" i="9"/>
  <c r="DL165" i="9"/>
  <c r="AZ80" i="9"/>
  <c r="CR46" i="9"/>
  <c r="DW209" i="9"/>
  <c r="CP298" i="9"/>
  <c r="DW137" i="9"/>
  <c r="H234" i="9"/>
  <c r="BV289" i="9"/>
  <c r="ES28" i="9"/>
  <c r="AB72" i="9"/>
  <c r="AO112" i="9"/>
  <c r="CP455" i="9"/>
  <c r="FZ206" i="9"/>
  <c r="FO53" i="9"/>
  <c r="EU256" i="9"/>
  <c r="ES87" i="9"/>
  <c r="AZ72" i="9"/>
  <c r="EU231" i="9"/>
  <c r="CR316" i="9"/>
  <c r="FQ148" i="9"/>
  <c r="FO144" i="9"/>
  <c r="CR446" i="9"/>
  <c r="DW367" i="9"/>
  <c r="DC54" i="9"/>
  <c r="DN41" i="9"/>
  <c r="CP509" i="9"/>
  <c r="FZ165" i="9"/>
  <c r="CP135" i="9"/>
  <c r="AM174" i="9"/>
  <c r="AX80" i="9"/>
  <c r="H403" i="9"/>
  <c r="DY23" i="9"/>
  <c r="BV112" i="9"/>
  <c r="CR142" i="9"/>
  <c r="DY534" i="9"/>
  <c r="CR240" i="9"/>
  <c r="DL279" i="9"/>
  <c r="CR394" i="9"/>
  <c r="H227" i="9"/>
  <c r="DY521" i="9"/>
  <c r="CE59" i="9"/>
  <c r="BV183" i="9"/>
  <c r="CR404" i="9"/>
  <c r="CG47" i="9"/>
  <c r="AO384" i="9"/>
  <c r="DY702" i="9"/>
  <c r="F81" i="9"/>
  <c r="H141" i="9"/>
  <c r="DW117" i="9"/>
  <c r="BK181" i="9"/>
  <c r="AO834" i="13"/>
  <c r="DY32" i="9"/>
  <c r="CP108" i="9"/>
  <c r="BT254" i="9"/>
  <c r="BV224" i="9"/>
  <c r="DY126" i="9"/>
  <c r="BI163" i="9"/>
  <c r="DC151" i="9"/>
  <c r="EU64" i="9"/>
  <c r="BT95" i="9"/>
  <c r="CP154" i="9"/>
  <c r="ES310" i="9"/>
  <c r="BT269" i="9"/>
  <c r="AO308" i="9"/>
  <c r="Q142" i="9"/>
  <c r="Q33" i="9"/>
  <c r="S81" i="9"/>
  <c r="CE200" i="9"/>
  <c r="AO79" i="9"/>
  <c r="BK60" i="9"/>
  <c r="DY610" i="9"/>
  <c r="DL330" i="9"/>
  <c r="CP272" i="9"/>
  <c r="AO55" i="9"/>
  <c r="H336" i="9"/>
  <c r="Q75" i="9"/>
  <c r="DA66" i="9"/>
  <c r="EU138" i="9"/>
  <c r="DA144" i="9"/>
  <c r="AB56" i="9"/>
  <c r="EU133" i="9"/>
  <c r="AM302" i="9"/>
  <c r="AM100" i="9"/>
  <c r="AM91" i="9"/>
  <c r="DN206" i="9"/>
  <c r="CR88" i="9"/>
  <c r="BI145" i="9"/>
  <c r="H375" i="9"/>
  <c r="H197" i="9"/>
  <c r="CR580" i="9"/>
  <c r="F147" i="9"/>
  <c r="BI56" i="9"/>
  <c r="BK150" i="9"/>
  <c r="BV48" i="9"/>
  <c r="BV344" i="9"/>
  <c r="DY676" i="9"/>
  <c r="DN135" i="9"/>
  <c r="H395" i="9"/>
  <c r="CG160" i="9"/>
  <c r="DC227" i="9"/>
  <c r="AM176" i="9"/>
  <c r="S233" i="9"/>
  <c r="CR392" i="9"/>
  <c r="Q119" i="9"/>
  <c r="S203" i="9"/>
  <c r="AM161" i="9"/>
  <c r="FF190" i="9"/>
  <c r="AM290" i="9"/>
  <c r="EJ73" i="9"/>
  <c r="BI47" i="9"/>
  <c r="AD22" i="9"/>
  <c r="DY656" i="9"/>
  <c r="DA105" i="9"/>
  <c r="H510" i="9"/>
  <c r="BK241" i="9"/>
  <c r="CP522" i="9"/>
  <c r="DL116" i="9"/>
  <c r="CP594" i="9"/>
  <c r="F80" i="9"/>
  <c r="H199" i="9"/>
  <c r="GB159" i="9"/>
  <c r="DN105" i="9"/>
  <c r="F259" i="9"/>
  <c r="FQ98" i="9"/>
  <c r="DA227" i="9"/>
  <c r="EH101" i="9"/>
  <c r="CR361" i="9"/>
  <c r="H165" i="9"/>
  <c r="AM164" i="9"/>
  <c r="ES188" i="9"/>
  <c r="BT194" i="9"/>
  <c r="BT275" i="9"/>
  <c r="AM329" i="9"/>
  <c r="AX85" i="9"/>
  <c r="BI168" i="9"/>
  <c r="F487" i="9"/>
  <c r="CG168" i="9"/>
  <c r="BT341" i="9"/>
  <c r="DW415" i="9"/>
  <c r="AM309" i="9"/>
  <c r="CE208" i="9"/>
  <c r="BV95" i="9"/>
  <c r="DC217" i="9"/>
  <c r="CR584" i="9"/>
  <c r="EU233" i="9"/>
  <c r="DY362" i="9"/>
  <c r="H454" i="9"/>
  <c r="DW183" i="9"/>
  <c r="CG233" i="9"/>
  <c r="CP555" i="9"/>
  <c r="AZ105" i="9"/>
  <c r="DW157" i="9"/>
  <c r="DY51" i="9"/>
  <c r="BT324" i="9"/>
  <c r="AO92" i="9"/>
  <c r="DW737" i="9"/>
  <c r="CP23" i="9"/>
  <c r="FD138" i="9"/>
  <c r="CP487" i="9"/>
  <c r="AM267" i="9"/>
  <c r="F530" i="9"/>
  <c r="BK31" i="9"/>
  <c r="AO289" i="9"/>
  <c r="AM390" i="9"/>
  <c r="ES152" i="9"/>
  <c r="EU255" i="9"/>
  <c r="DY674" i="9"/>
  <c r="BT368" i="9"/>
  <c r="BT172" i="9"/>
  <c r="DW590" i="9"/>
  <c r="CP52" i="9"/>
  <c r="BT123" i="9"/>
  <c r="CR440" i="9"/>
  <c r="FD128" i="9"/>
  <c r="DW284" i="9"/>
  <c r="CP576" i="9"/>
  <c r="S29" i="9"/>
  <c r="AX129" i="9"/>
  <c r="BT48" i="9"/>
  <c r="Q250" i="9"/>
  <c r="BV245" i="9"/>
  <c r="EH61" i="9"/>
  <c r="AZ83" i="9"/>
  <c r="DY554" i="9"/>
  <c r="BV109" i="9"/>
  <c r="GK74" i="9"/>
  <c r="BI25" i="9"/>
  <c r="H348" i="9"/>
  <c r="CE75" i="9"/>
  <c r="CR130" i="9"/>
  <c r="BI192" i="9"/>
  <c r="CR464" i="9"/>
  <c r="AB39" i="9"/>
  <c r="BI100" i="9"/>
  <c r="BT117" i="9"/>
  <c r="CR511" i="9"/>
  <c r="CR335" i="9"/>
  <c r="AX32" i="9"/>
  <c r="DL312" i="9"/>
  <c r="DY569" i="9"/>
  <c r="AO185" i="9"/>
  <c r="F33" i="9"/>
  <c r="Q74" i="9"/>
  <c r="AZ78" i="9"/>
  <c r="H188" i="9"/>
  <c r="DY685" i="9"/>
  <c r="DL133" i="9"/>
  <c r="DY628" i="9"/>
  <c r="CR497" i="9"/>
  <c r="Q47" i="9"/>
  <c r="H586" i="9"/>
  <c r="H478" i="9"/>
  <c r="CE213" i="9"/>
  <c r="BT120" i="9"/>
  <c r="DY494" i="9"/>
  <c r="ES81" i="9"/>
  <c r="H400" i="9"/>
  <c r="AX31" i="9"/>
  <c r="DN243" i="9"/>
  <c r="CE191" i="9"/>
  <c r="CP438" i="9"/>
  <c r="Q117" i="9"/>
  <c r="H130" i="9"/>
  <c r="DY263" i="9"/>
  <c r="F30" i="9"/>
  <c r="AO212" i="9"/>
  <c r="BI203" i="9"/>
  <c r="S119" i="9"/>
  <c r="CR311" i="9"/>
  <c r="CR168" i="9"/>
  <c r="BT402" i="9"/>
  <c r="BK141" i="9"/>
  <c r="BI140" i="9"/>
  <c r="FO140" i="9"/>
  <c r="DW375" i="9"/>
  <c r="BV362" i="9"/>
  <c r="DA196" i="9"/>
  <c r="DL77" i="9"/>
  <c r="H115" i="9"/>
  <c r="CE171" i="9"/>
  <c r="AD78" i="9"/>
  <c r="AM368" i="9"/>
  <c r="CR175" i="9"/>
  <c r="CR505" i="9"/>
  <c r="AX151" i="9"/>
  <c r="AO294" i="9"/>
  <c r="DY381" i="9"/>
  <c r="FF90" i="9"/>
  <c r="FD148" i="9"/>
  <c r="CR436" i="9"/>
  <c r="BT307" i="9"/>
  <c r="GB102" i="9"/>
  <c r="AB38" i="9"/>
  <c r="DW619" i="9"/>
  <c r="BK64" i="9"/>
  <c r="CP236" i="9"/>
  <c r="H308" i="9"/>
  <c r="CP43" i="9"/>
  <c r="CE123" i="9"/>
  <c r="DW364" i="9"/>
  <c r="BT288" i="9"/>
  <c r="AO389" i="9"/>
  <c r="DC112" i="9"/>
  <c r="BK63" i="9"/>
  <c r="F264" i="9"/>
  <c r="H605" i="9"/>
  <c r="AX54" i="9"/>
  <c r="S169" i="9"/>
  <c r="CP223" i="9"/>
  <c r="F55" i="9"/>
  <c r="BK128" i="9"/>
  <c r="CE94" i="9"/>
  <c r="BV361" i="9"/>
  <c r="DL92" i="9"/>
  <c r="BI197" i="9"/>
  <c r="H73" i="9"/>
  <c r="Q233" i="9"/>
  <c r="AO83" i="9"/>
  <c r="CR58" i="9"/>
  <c r="DC197" i="9"/>
  <c r="H623" i="9"/>
  <c r="CR609" i="9"/>
  <c r="H371" i="9"/>
  <c r="CE42" i="9"/>
  <c r="BV389" i="9"/>
  <c r="H134" i="9"/>
  <c r="F564" i="9"/>
  <c r="CP141" i="9"/>
  <c r="CP211" i="9"/>
  <c r="BV279" i="9"/>
  <c r="DA114" i="9"/>
  <c r="BT53" i="9"/>
  <c r="H450" i="9"/>
  <c r="H315" i="9"/>
  <c r="H52" i="9"/>
  <c r="F160" i="9"/>
  <c r="CP303" i="9"/>
  <c r="CE55" i="9"/>
  <c r="F184" i="9"/>
  <c r="H46" i="9"/>
  <c r="BT297" i="9"/>
  <c r="BV47" i="9"/>
  <c r="BT445" i="9"/>
  <c r="FZ105" i="9"/>
  <c r="AZ55" i="9"/>
  <c r="AZ32" i="9"/>
  <c r="FO91" i="9"/>
  <c r="CR205" i="9"/>
  <c r="BT161" i="9"/>
  <c r="DY324" i="9"/>
  <c r="DW394" i="9"/>
  <c r="AO188" i="9"/>
  <c r="F146" i="9"/>
  <c r="AM371" i="9"/>
  <c r="F221" i="9"/>
  <c r="CG79" i="9"/>
  <c r="AO277" i="9"/>
  <c r="CP435" i="9"/>
  <c r="FQ131" i="9"/>
  <c r="F282" i="9"/>
  <c r="CE72" i="9"/>
  <c r="DC122" i="9"/>
  <c r="DW648" i="9"/>
  <c r="CP109" i="9"/>
  <c r="S227" i="9"/>
  <c r="CR121" i="9"/>
  <c r="H102" i="9"/>
  <c r="CP297" i="9"/>
  <c r="AO196" i="9"/>
  <c r="DN131" i="9"/>
  <c r="AO305" i="9"/>
  <c r="BV167" i="9"/>
  <c r="CP145" i="9"/>
  <c r="GK50" i="9"/>
  <c r="F195" i="9"/>
  <c r="H515" i="9"/>
  <c r="DY556" i="9"/>
  <c r="BI23" i="9"/>
  <c r="DY397" i="9"/>
  <c r="EH87" i="9"/>
  <c r="H555" i="9"/>
  <c r="DC183" i="9"/>
  <c r="CR407" i="9"/>
  <c r="CP498" i="9"/>
  <c r="DY404" i="9"/>
  <c r="DL318" i="9"/>
  <c r="BI223" i="9"/>
  <c r="F628" i="9"/>
  <c r="CR212" i="9"/>
  <c r="CP235" i="9"/>
  <c r="BI46" i="9"/>
  <c r="CP316" i="9"/>
  <c r="AO832" i="13"/>
  <c r="S133" i="9"/>
  <c r="DC82" i="9"/>
  <c r="BT173" i="9"/>
  <c r="DW293" i="9"/>
  <c r="DN190" i="9"/>
  <c r="BK194" i="9"/>
  <c r="AO235" i="9"/>
  <c r="BV178" i="9"/>
  <c r="H367" i="9"/>
  <c r="BV387" i="9"/>
  <c r="BI126" i="9"/>
  <c r="F545" i="9"/>
  <c r="EH49" i="9"/>
  <c r="DC136" i="9"/>
  <c r="H209" i="9"/>
  <c r="CG51" i="9"/>
  <c r="DY477" i="9"/>
  <c r="DW301" i="9"/>
  <c r="CE100" i="9"/>
  <c r="Q67" i="9"/>
  <c r="F565" i="9"/>
  <c r="BI149" i="9"/>
  <c r="CG193" i="9"/>
  <c r="CR414" i="9"/>
  <c r="CP502" i="9"/>
  <c r="FF217" i="9"/>
  <c r="DA162" i="9"/>
  <c r="BK62" i="9"/>
  <c r="AO151" i="13"/>
  <c r="F212" i="9"/>
  <c r="AO404" i="9"/>
  <c r="AO48" i="9"/>
  <c r="CP567" i="9"/>
  <c r="DW182" i="9"/>
  <c r="DN212" i="9"/>
  <c r="F149" i="9"/>
  <c r="F571" i="9"/>
  <c r="BI241" i="9"/>
  <c r="F223" i="9"/>
  <c r="AO380" i="13"/>
  <c r="F528" i="9"/>
  <c r="F553" i="9"/>
  <c r="F544" i="9"/>
  <c r="DL235" i="9"/>
  <c r="CR512" i="9"/>
  <c r="DC152" i="9"/>
  <c r="CP171" i="9"/>
  <c r="BV409" i="9"/>
  <c r="F443" i="9"/>
  <c r="Q258" i="9"/>
  <c r="BK92" i="9"/>
  <c r="DC230" i="9"/>
  <c r="DN331" i="9"/>
  <c r="BK168" i="9"/>
  <c r="DW53" i="9"/>
  <c r="AM257" i="9"/>
  <c r="EJ86" i="9"/>
  <c r="BK188" i="9"/>
  <c r="Q247" i="9"/>
  <c r="AX127" i="9"/>
  <c r="DW521" i="9"/>
  <c r="ES146" i="9"/>
  <c r="CP79" i="9"/>
  <c r="Q224" i="9"/>
  <c r="AM197" i="9"/>
  <c r="AZ137" i="9"/>
  <c r="FQ46" i="9"/>
  <c r="Q85" i="9"/>
  <c r="BT308" i="9"/>
  <c r="BK144" i="9"/>
  <c r="H236" i="9"/>
  <c r="BV144" i="9"/>
  <c r="AM194" i="9"/>
  <c r="DC134" i="9"/>
  <c r="BV34" i="9"/>
  <c r="AO831" i="13"/>
  <c r="AO326" i="9"/>
  <c r="CR39" i="9"/>
  <c r="F588" i="9"/>
  <c r="BV425" i="9"/>
  <c r="BK184" i="9"/>
  <c r="Q185" i="9"/>
  <c r="DW310" i="9"/>
  <c r="DN303" i="9"/>
  <c r="H116" i="9"/>
  <c r="F68" i="9"/>
  <c r="H144" i="9"/>
  <c r="CP170" i="9"/>
  <c r="DL88" i="9"/>
  <c r="Q63" i="9"/>
  <c r="F648" i="9"/>
  <c r="EH36" i="9"/>
  <c r="F270" i="9"/>
  <c r="F194" i="9"/>
  <c r="AO163" i="9"/>
  <c r="EH28" i="9"/>
  <c r="F640" i="9"/>
  <c r="AX90" i="9"/>
  <c r="F116" i="9"/>
  <c r="CP416" i="9"/>
  <c r="GB57" i="9"/>
  <c r="CR603" i="9"/>
  <c r="AM293" i="9"/>
  <c r="H106" i="9"/>
  <c r="AM296" i="9"/>
  <c r="CP324" i="9"/>
  <c r="BV53" i="9"/>
  <c r="Q227" i="9"/>
  <c r="BI172" i="9"/>
  <c r="CG38" i="9"/>
  <c r="H243" i="9"/>
  <c r="CR177" i="9"/>
  <c r="DW122" i="9"/>
  <c r="H373" i="9"/>
  <c r="AO211" i="9"/>
  <c r="CR400" i="9"/>
  <c r="H380" i="9"/>
  <c r="H366" i="9"/>
  <c r="H476" i="9"/>
  <c r="H497" i="9"/>
  <c r="F417" i="9"/>
  <c r="AO177" i="9"/>
  <c r="CP66" i="9"/>
  <c r="BK69" i="9"/>
  <c r="CE275" i="9"/>
  <c r="BK137" i="9"/>
  <c r="CP136" i="9"/>
  <c r="Q158" i="9"/>
  <c r="F106" i="9"/>
  <c r="CG171" i="9"/>
  <c r="BV133" i="9"/>
  <c r="H256" i="9"/>
  <c r="FQ101" i="9"/>
  <c r="DN267" i="9"/>
  <c r="AO107" i="9"/>
  <c r="DY375" i="9"/>
  <c r="CR507" i="9"/>
  <c r="BI141" i="9"/>
  <c r="BV159" i="9"/>
  <c r="BK123" i="9"/>
  <c r="AX134" i="9"/>
  <c r="BV255" i="9"/>
  <c r="DY637" i="9"/>
  <c r="BK39" i="9"/>
  <c r="Q130" i="9"/>
  <c r="DY518" i="9"/>
  <c r="F242" i="9"/>
  <c r="FF195" i="9"/>
  <c r="AM48" i="9"/>
  <c r="H529" i="9"/>
  <c r="CE256" i="9"/>
  <c r="DL277" i="9"/>
  <c r="CE174" i="9"/>
  <c r="AO206" i="9"/>
  <c r="H443" i="9"/>
  <c r="AM23" i="9"/>
  <c r="DW78" i="9"/>
  <c r="CP129" i="9"/>
  <c r="GB40" i="9"/>
  <c r="FZ225" i="9"/>
  <c r="CR81" i="9"/>
  <c r="H34" i="9"/>
  <c r="F317" i="9"/>
  <c r="DN323" i="9"/>
  <c r="DW689" i="9"/>
  <c r="CP209" i="9"/>
  <c r="CR422" i="9"/>
  <c r="Q232" i="9"/>
  <c r="AM155" i="9"/>
  <c r="DL164" i="9"/>
  <c r="BT65" i="9"/>
  <c r="DA117" i="9"/>
  <c r="H448" i="9"/>
  <c r="DN269" i="9"/>
  <c r="DY675" i="9"/>
  <c r="AO37" i="9"/>
  <c r="CP147" i="9"/>
  <c r="BI162" i="9"/>
  <c r="DW436" i="9"/>
  <c r="DC244" i="9"/>
  <c r="BT232" i="9"/>
  <c r="BK233" i="9"/>
  <c r="F469" i="9"/>
  <c r="AM346" i="9"/>
  <c r="S240" i="9"/>
  <c r="BK48" i="9"/>
  <c r="H137" i="9"/>
  <c r="F286" i="9"/>
  <c r="Q218" i="9"/>
  <c r="GK137" i="9"/>
  <c r="AX66" i="9"/>
  <c r="DY390" i="9"/>
  <c r="BV40" i="9"/>
  <c r="BV394" i="9"/>
  <c r="BI211" i="9"/>
  <c r="DY369" i="9"/>
  <c r="BV433" i="9"/>
  <c r="Q171" i="9"/>
  <c r="Q53" i="9"/>
  <c r="BV46" i="9"/>
  <c r="BT165" i="9"/>
  <c r="CR330" i="9"/>
  <c r="F88" i="9"/>
  <c r="AX98" i="9"/>
  <c r="H142" i="9"/>
  <c r="BT239" i="9"/>
  <c r="DA62" i="9"/>
  <c r="BK242" i="9"/>
  <c r="DA91" i="9"/>
  <c r="DA149" i="9"/>
  <c r="CE126" i="9"/>
  <c r="AZ95" i="9"/>
  <c r="CR228" i="9"/>
  <c r="AM291" i="9"/>
  <c r="H425" i="9"/>
  <c r="CP250" i="9"/>
  <c r="BT236" i="9"/>
  <c r="BV381" i="9"/>
  <c r="BV36" i="9"/>
  <c r="DW745" i="9"/>
  <c r="DL249" i="9"/>
  <c r="BV171" i="9"/>
  <c r="DW55" i="9"/>
  <c r="AD79" i="9"/>
  <c r="ES311" i="9"/>
  <c r="CR66" i="9"/>
  <c r="GM25" i="9"/>
  <c r="DN317" i="9"/>
  <c r="BI240" i="9"/>
  <c r="AM234" i="9"/>
  <c r="S163" i="9"/>
  <c r="GK29" i="9"/>
  <c r="AB30" i="9"/>
  <c r="BT411" i="9"/>
  <c r="DW592" i="9"/>
  <c r="BV156" i="9"/>
  <c r="AX42" i="9"/>
  <c r="CR463" i="9"/>
  <c r="CR160" i="9"/>
  <c r="FD124" i="9"/>
  <c r="CP201" i="9"/>
  <c r="BT151" i="9"/>
  <c r="DA174" i="9"/>
  <c r="BK61" i="9"/>
  <c r="BV357" i="9"/>
  <c r="EJ100" i="9"/>
  <c r="BT34" i="9"/>
  <c r="AO951" i="13"/>
  <c r="H29" i="9"/>
  <c r="DN166" i="9"/>
  <c r="AZ28" i="9"/>
  <c r="DN122" i="9"/>
  <c r="GK34" i="9"/>
  <c r="AO223" i="9"/>
  <c r="DA96" i="9"/>
  <c r="DY305" i="9"/>
  <c r="CR473" i="9"/>
  <c r="DW636" i="9"/>
  <c r="BT360" i="9"/>
  <c r="DW589" i="9"/>
  <c r="CP627" i="9"/>
  <c r="CG140" i="9"/>
  <c r="DY147" i="9"/>
  <c r="BK162" i="9"/>
  <c r="BI170" i="9"/>
  <c r="DW191" i="9"/>
  <c r="S89" i="9"/>
  <c r="H347" i="9"/>
  <c r="DC192" i="9"/>
  <c r="CP447" i="9"/>
  <c r="CE209" i="9"/>
  <c r="DN90" i="9"/>
  <c r="CR510" i="9"/>
  <c r="DY179" i="9"/>
  <c r="CR614" i="9"/>
  <c r="EU152" i="9"/>
  <c r="DL29" i="9"/>
  <c r="AZ133" i="9"/>
  <c r="FO73" i="9"/>
  <c r="DN222" i="9"/>
  <c r="FF69" i="9"/>
  <c r="AZ117" i="9"/>
  <c r="CP387" i="9"/>
  <c r="DA112" i="9"/>
  <c r="BT387" i="9"/>
  <c r="CG73" i="9"/>
  <c r="H364" i="9"/>
  <c r="F358" i="9"/>
  <c r="AO379" i="9"/>
  <c r="BT99" i="9"/>
  <c r="BT362" i="9"/>
  <c r="BI89" i="9"/>
  <c r="DL156" i="9"/>
  <c r="CP301" i="9"/>
  <c r="H570" i="9"/>
  <c r="CG56" i="9"/>
  <c r="DY340" i="9"/>
  <c r="H607" i="9"/>
  <c r="CP178" i="9"/>
  <c r="F599" i="9"/>
  <c r="CR157" i="9"/>
  <c r="BT332" i="9"/>
  <c r="BK76" i="9"/>
  <c r="F602" i="9"/>
  <c r="DA47" i="9"/>
  <c r="CE228" i="9"/>
  <c r="DA52" i="9"/>
  <c r="DA26" i="9"/>
  <c r="DW36" i="9"/>
  <c r="DN253" i="9"/>
  <c r="DW218" i="9"/>
  <c r="CP120" i="9"/>
  <c r="BV173" i="9"/>
  <c r="S34" i="9"/>
  <c r="F121" i="9"/>
  <c r="BV23" i="9"/>
  <c r="Q161" i="9"/>
  <c r="Q152" i="9"/>
  <c r="F524" i="9"/>
  <c r="AX132" i="9"/>
  <c r="DY645" i="9"/>
  <c r="H255" i="9"/>
  <c r="F138" i="9"/>
  <c r="BK81" i="9"/>
  <c r="AM103" i="9"/>
  <c r="DA23" i="9"/>
  <c r="AM400" i="9"/>
  <c r="H593" i="9"/>
  <c r="AX133" i="9"/>
  <c r="F65" i="9"/>
  <c r="H640" i="9"/>
  <c r="CP200" i="9"/>
  <c r="FF48" i="9"/>
  <c r="F615" i="9"/>
  <c r="CE38" i="9"/>
  <c r="H554" i="9"/>
  <c r="F102" i="9"/>
  <c r="CR194" i="9"/>
  <c r="BV85" i="9"/>
  <c r="H440" i="9"/>
  <c r="AZ170" i="9"/>
  <c r="AM273" i="9"/>
  <c r="S99" i="9"/>
  <c r="BV69" i="9"/>
  <c r="F609" i="9"/>
  <c r="DY106" i="9"/>
  <c r="H613" i="9"/>
  <c r="DW657" i="9"/>
  <c r="DC210" i="9"/>
  <c r="FD113" i="9"/>
  <c r="H438" i="9"/>
  <c r="FD215" i="9"/>
  <c r="CP543" i="9"/>
  <c r="DW57" i="9"/>
  <c r="AO249" i="9"/>
  <c r="AO292" i="9"/>
  <c r="BT438" i="9"/>
  <c r="ES52" i="9"/>
  <c r="CR406" i="9"/>
  <c r="Q41" i="9"/>
  <c r="F307" i="9"/>
  <c r="CP99" i="9"/>
  <c r="CG185" i="9"/>
  <c r="CP632" i="9"/>
  <c r="CR357" i="9"/>
  <c r="CR133" i="9"/>
  <c r="CE63" i="9"/>
  <c r="DY323" i="9"/>
  <c r="H465" i="9"/>
  <c r="H125" i="9"/>
  <c r="AM409" i="9"/>
  <c r="EU73" i="9"/>
  <c r="GK90" i="9"/>
  <c r="AM211" i="9"/>
  <c r="DN97" i="9"/>
  <c r="BI167" i="9"/>
  <c r="DY297" i="9"/>
  <c r="CP414" i="9"/>
  <c r="Q105" i="9"/>
  <c r="BI233" i="9"/>
  <c r="S121" i="9"/>
  <c r="DN241" i="9"/>
  <c r="Q52" i="9"/>
  <c r="AO217" i="9"/>
  <c r="AO99" i="9"/>
  <c r="BV240" i="9"/>
  <c r="S151" i="9"/>
  <c r="AM251" i="9"/>
  <c r="CG127" i="9"/>
  <c r="DC187" i="9"/>
  <c r="CR529" i="9"/>
  <c r="F368" i="9"/>
  <c r="CR173" i="9"/>
  <c r="H419" i="9"/>
  <c r="ES190" i="9"/>
  <c r="BV80" i="9"/>
  <c r="Q209" i="9"/>
  <c r="DW477" i="9"/>
  <c r="DN113" i="9"/>
  <c r="FD43" i="9"/>
  <c r="EU126" i="9"/>
  <c r="BV73" i="9"/>
  <c r="BI59" i="9"/>
  <c r="BI244" i="9"/>
  <c r="BK40" i="9"/>
  <c r="H428" i="9"/>
  <c r="H542" i="9"/>
  <c r="EU183" i="9"/>
  <c r="S67" i="9"/>
  <c r="H140" i="9"/>
  <c r="BT342" i="9"/>
  <c r="DL96" i="9"/>
  <c r="H486" i="9"/>
  <c r="Q127" i="9"/>
  <c r="AM82" i="9"/>
  <c r="F277" i="9"/>
  <c r="CP206" i="9"/>
  <c r="CR521" i="9"/>
  <c r="BT306" i="9"/>
  <c r="DY505" i="9"/>
  <c r="AO267" i="9"/>
  <c r="AM192" i="9"/>
  <c r="BT136" i="9"/>
  <c r="BI44" i="9"/>
  <c r="H242" i="9"/>
  <c r="CP24" i="9"/>
  <c r="CR110" i="9"/>
  <c r="AO306" i="9"/>
  <c r="DL263" i="9"/>
  <c r="BT44" i="9"/>
  <c r="AM160" i="9"/>
  <c r="DN296" i="9"/>
  <c r="S93" i="9"/>
  <c r="GK132" i="9"/>
  <c r="DW106" i="9"/>
  <c r="DL241" i="9"/>
  <c r="FF72" i="9"/>
  <c r="CG237" i="9"/>
  <c r="DL27" i="9"/>
  <c r="DA232" i="9"/>
  <c r="S258" i="9"/>
  <c r="F48" i="9"/>
  <c r="DA72" i="9"/>
  <c r="H309" i="9"/>
  <c r="DC147" i="9"/>
  <c r="AZ162" i="9"/>
  <c r="FF110" i="9"/>
  <c r="DL118" i="9"/>
  <c r="AD31" i="9"/>
  <c r="DW438" i="9"/>
  <c r="BT361" i="9"/>
  <c r="AD36" i="9"/>
  <c r="DY385" i="9"/>
  <c r="F529" i="9"/>
  <c r="DN172" i="9"/>
  <c r="F397" i="9"/>
  <c r="BV27" i="9"/>
  <c r="S107" i="9"/>
  <c r="CE164" i="9"/>
  <c r="AM366" i="9"/>
  <c r="CP573" i="9"/>
  <c r="F197" i="9"/>
  <c r="AO828" i="13"/>
  <c r="DN325" i="9"/>
  <c r="AM54" i="9"/>
  <c r="DL146" i="9"/>
  <c r="CG98" i="9"/>
  <c r="CR25" i="9"/>
  <c r="F436" i="9"/>
  <c r="AO161" i="9"/>
  <c r="AM372" i="9"/>
  <c r="S192" i="9"/>
  <c r="F158" i="9"/>
  <c r="CP564" i="9"/>
  <c r="FF124" i="9"/>
  <c r="AZ118" i="9"/>
  <c r="BV313" i="9"/>
  <c r="ES127" i="9"/>
  <c r="CP506" i="9"/>
  <c r="AO392" i="9"/>
  <c r="S92" i="9"/>
  <c r="Q164" i="9"/>
  <c r="CR284" i="9"/>
  <c r="AX23" i="9"/>
  <c r="CR91" i="9"/>
  <c r="CG65" i="9"/>
  <c r="Q239" i="9"/>
  <c r="H535" i="9"/>
  <c r="DA27" i="9"/>
  <c r="CP492" i="9"/>
  <c r="DY589" i="9"/>
  <c r="DY99" i="9"/>
  <c r="DN49" i="9"/>
  <c r="F85" i="9"/>
  <c r="S116" i="9"/>
  <c r="DW498" i="9"/>
  <c r="H70" i="9"/>
  <c r="BT103" i="9"/>
  <c r="H350" i="9"/>
  <c r="AO408" i="9"/>
  <c r="DY155" i="9"/>
  <c r="AM136" i="9"/>
  <c r="GK84" i="9"/>
  <c r="S216" i="9"/>
  <c r="DY536" i="9"/>
  <c r="AO60" i="9"/>
  <c r="BV142" i="9"/>
  <c r="DY75" i="9"/>
  <c r="CP283" i="9"/>
  <c r="DL73" i="9"/>
  <c r="F401" i="9"/>
  <c r="AM356" i="9"/>
  <c r="Q84" i="9"/>
  <c r="H147" i="9"/>
  <c r="BI30" i="9"/>
  <c r="AD89" i="9"/>
  <c r="AO152" i="9"/>
  <c r="CR337" i="9"/>
  <c r="H324" i="9"/>
  <c r="CG227" i="9"/>
  <c r="AD46" i="9"/>
  <c r="AX146" i="9"/>
  <c r="AZ123" i="9"/>
  <c r="H503" i="9"/>
  <c r="DY208" i="9"/>
  <c r="EH34" i="9"/>
  <c r="DY473" i="9"/>
  <c r="CR146" i="9"/>
  <c r="BV99" i="9"/>
  <c r="CR474" i="9"/>
  <c r="CR42" i="9"/>
  <c r="CP182" i="9"/>
  <c r="AM156" i="9"/>
  <c r="BT185" i="9"/>
  <c r="DN171" i="9"/>
  <c r="ES297" i="9"/>
  <c r="CP529" i="9"/>
  <c r="DY231" i="9"/>
  <c r="GM103" i="9"/>
  <c r="CP486" i="9"/>
  <c r="BK57" i="9"/>
  <c r="CE22" i="9"/>
  <c r="AM119" i="9"/>
  <c r="DW203" i="9"/>
  <c r="F576" i="9"/>
  <c r="S209" i="9"/>
  <c r="FQ31" i="9"/>
  <c r="BT57" i="9"/>
  <c r="AD63" i="9"/>
  <c r="CP484" i="9"/>
  <c r="F24" i="9"/>
  <c r="BK204" i="9"/>
  <c r="GB81" i="9"/>
  <c r="DC119" i="9"/>
  <c r="BV33" i="9"/>
  <c r="S100" i="9"/>
  <c r="CG254" i="9"/>
  <c r="DY56" i="9"/>
  <c r="DY392" i="9"/>
  <c r="DY371" i="9"/>
  <c r="BI238" i="9"/>
  <c r="S145" i="9"/>
  <c r="CR408" i="9"/>
  <c r="CG182" i="9"/>
  <c r="BI243" i="9"/>
  <c r="AM286" i="9"/>
  <c r="DL309" i="9"/>
  <c r="CP488" i="9"/>
  <c r="F467" i="9"/>
  <c r="CR451" i="9"/>
  <c r="F339" i="9"/>
  <c r="F380" i="9"/>
  <c r="DY187" i="9"/>
  <c r="CE263" i="9"/>
  <c r="BT255" i="9"/>
  <c r="CR70" i="9"/>
  <c r="BT150" i="9"/>
  <c r="H136" i="9"/>
  <c r="F167" i="9"/>
  <c r="DL199" i="9"/>
  <c r="F370" i="9"/>
  <c r="ES230" i="9"/>
  <c r="BI200" i="9"/>
  <c r="S197" i="9"/>
  <c r="CR381" i="9"/>
  <c r="BV273" i="9"/>
  <c r="CE218" i="9"/>
  <c r="EU66" i="9"/>
  <c r="BT405" i="9"/>
  <c r="AO76" i="9"/>
  <c r="DL34" i="9"/>
  <c r="DY267" i="9"/>
  <c r="BI231" i="9"/>
  <c r="H292" i="9"/>
  <c r="S94" i="9"/>
  <c r="CP366" i="9"/>
  <c r="AX51" i="9"/>
  <c r="DW583" i="9"/>
  <c r="BT129" i="9"/>
  <c r="CP424" i="9"/>
  <c r="DN287" i="9"/>
  <c r="DC22" i="9"/>
  <c r="BT82" i="9"/>
  <c r="AD94" i="9"/>
  <c r="CG167" i="9"/>
  <c r="ES191" i="9"/>
  <c r="CR315" i="9"/>
  <c r="BI121" i="9"/>
  <c r="F83" i="9"/>
  <c r="BK59" i="9"/>
  <c r="BK212" i="9"/>
  <c r="CG276" i="9"/>
  <c r="AM235" i="9"/>
  <c r="FO47" i="9"/>
  <c r="Q104" i="9"/>
  <c r="CR340" i="9"/>
  <c r="DA187" i="9"/>
  <c r="F379" i="9"/>
  <c r="DW389" i="9"/>
  <c r="BV239" i="9"/>
  <c r="BT131" i="9"/>
  <c r="H442" i="9"/>
  <c r="BT242" i="9"/>
  <c r="CR176" i="9"/>
  <c r="CE255" i="9"/>
  <c r="BV198" i="9"/>
  <c r="AD62" i="9"/>
  <c r="AZ138" i="9"/>
  <c r="AO405" i="9"/>
  <c r="BK239" i="9"/>
  <c r="DW665" i="9"/>
  <c r="S221" i="9"/>
  <c r="DA138" i="9"/>
  <c r="BV128" i="9"/>
  <c r="CG198" i="9"/>
  <c r="DL328" i="9"/>
  <c r="CR621" i="9"/>
  <c r="H85" i="9"/>
  <c r="BV428" i="9"/>
  <c r="BT343" i="9"/>
  <c r="H553" i="9"/>
  <c r="BK117" i="9"/>
  <c r="AO257" i="9"/>
  <c r="CE266" i="9"/>
  <c r="AM179" i="9"/>
  <c r="BT101" i="9"/>
  <c r="F523" i="9"/>
  <c r="DL107" i="9"/>
  <c r="CR553" i="9"/>
  <c r="EJ34" i="9"/>
  <c r="CR143" i="9"/>
  <c r="AZ109" i="9"/>
  <c r="AO46" i="9"/>
  <c r="H179" i="9"/>
  <c r="CP380" i="9"/>
  <c r="F478" i="9"/>
  <c r="BT317" i="9"/>
  <c r="F542" i="9"/>
  <c r="S49" i="9"/>
  <c r="DY119" i="9"/>
  <c r="FQ123" i="9"/>
  <c r="DC128" i="9"/>
  <c r="F319" i="9"/>
  <c r="CR596" i="9"/>
  <c r="CR543" i="9"/>
  <c r="DA40" i="9"/>
  <c r="CG263" i="9"/>
  <c r="CE145" i="9"/>
  <c r="DW612" i="9"/>
  <c r="BV199" i="9"/>
  <c r="BV210" i="9"/>
  <c r="EH70" i="9"/>
  <c r="AO288" i="9"/>
  <c r="FO164" i="9"/>
  <c r="EU163" i="9"/>
  <c r="DY246" i="9"/>
  <c r="CP542" i="9"/>
  <c r="CP230" i="9"/>
  <c r="BK213" i="9"/>
  <c r="Q66" i="9"/>
  <c r="GB129" i="9"/>
  <c r="BV172" i="9"/>
  <c r="CR606" i="9"/>
  <c r="CP192" i="9"/>
  <c r="GM118" i="9"/>
  <c r="F363" i="9"/>
  <c r="DY67" i="9"/>
  <c r="DN59" i="9"/>
  <c r="Q34" i="9"/>
  <c r="CR560" i="9"/>
  <c r="Q181" i="9"/>
  <c r="S149" i="9"/>
  <c r="DN244" i="9"/>
  <c r="AO169" i="9"/>
  <c r="AX53" i="9"/>
  <c r="AO241" i="9"/>
  <c r="CE273" i="9"/>
  <c r="BI171" i="9"/>
  <c r="AB53" i="9"/>
  <c r="Q73" i="9"/>
  <c r="H263" i="9"/>
  <c r="DW721" i="9"/>
  <c r="ES70" i="9"/>
  <c r="CR585" i="9"/>
  <c r="AM60" i="9"/>
  <c r="DY133" i="9"/>
  <c r="AO949" i="13"/>
  <c r="CG59" i="9"/>
  <c r="CP168" i="9"/>
  <c r="F354" i="9"/>
  <c r="CR437" i="9"/>
  <c r="AM283" i="9"/>
  <c r="BK43" i="9"/>
  <c r="S125" i="9"/>
  <c r="AM222" i="9"/>
  <c r="DY74" i="9"/>
  <c r="CP450" i="9"/>
  <c r="BV404" i="9"/>
  <c r="DC158" i="9"/>
  <c r="H131" i="9"/>
  <c r="F328" i="9"/>
  <c r="AO302" i="9"/>
  <c r="BV298" i="9"/>
  <c r="BT76" i="9"/>
  <c r="AX124" i="9"/>
  <c r="AM34" i="9"/>
  <c r="AO234" i="9"/>
  <c r="F440" i="9"/>
  <c r="CE29" i="9"/>
  <c r="BT121" i="9"/>
  <c r="DN37" i="9"/>
  <c r="CE276" i="9"/>
  <c r="F226" i="9"/>
  <c r="BV55" i="9"/>
  <c r="DY611" i="9"/>
  <c r="DA244" i="9"/>
  <c r="ES211" i="9"/>
  <c r="BV244" i="9"/>
  <c r="AD70" i="9"/>
  <c r="CG213" i="9"/>
  <c r="DN332" i="9"/>
  <c r="BT27" i="9"/>
  <c r="DL167" i="9"/>
  <c r="DL283" i="9"/>
  <c r="ES282" i="9"/>
  <c r="CP390" i="9"/>
  <c r="DN138" i="9"/>
  <c r="BT94" i="9"/>
  <c r="AO77" i="9"/>
  <c r="CG92" i="9"/>
  <c r="BV108" i="9"/>
  <c r="BT339" i="9"/>
  <c r="BV314" i="9"/>
  <c r="EH67" i="9"/>
  <c r="BT153" i="9"/>
  <c r="CR624" i="9"/>
  <c r="CG275" i="9"/>
  <c r="BV177" i="9"/>
  <c r="BT347" i="9"/>
  <c r="BV221" i="9"/>
  <c r="DY443" i="9"/>
  <c r="F485" i="9"/>
  <c r="DN208" i="9"/>
  <c r="CP554" i="9"/>
  <c r="BI176" i="9"/>
  <c r="F563" i="9"/>
  <c r="DY461" i="9"/>
  <c r="Q230" i="9"/>
  <c r="BT382" i="9"/>
  <c r="FF203" i="9"/>
  <c r="AO162" i="9"/>
  <c r="H588" i="9"/>
  <c r="DW231" i="9"/>
  <c r="FO74" i="9"/>
  <c r="CR347" i="9"/>
  <c r="GM32" i="9"/>
  <c r="DW456" i="9"/>
  <c r="AO374" i="9"/>
  <c r="BK72" i="9"/>
  <c r="H583" i="9"/>
  <c r="AM343" i="9"/>
  <c r="DN214" i="9"/>
  <c r="H250" i="9"/>
  <c r="Q201" i="9"/>
  <c r="CR508" i="9"/>
  <c r="AZ75" i="9"/>
  <c r="BI120" i="9"/>
  <c r="BK201" i="9"/>
  <c r="DL264" i="9"/>
  <c r="F297" i="9"/>
  <c r="DY484" i="9"/>
  <c r="CR280" i="9"/>
  <c r="DN35" i="9"/>
  <c r="AM217" i="9"/>
  <c r="DC77" i="9"/>
  <c r="S42" i="9"/>
  <c r="BI124" i="9"/>
  <c r="AO205" i="9"/>
  <c r="AO22" i="9"/>
  <c r="BT79" i="9"/>
  <c r="DY313" i="9"/>
  <c r="CG229" i="9"/>
  <c r="DL46" i="9"/>
  <c r="DN70" i="9"/>
  <c r="DC99" i="9"/>
  <c r="CP172" i="9"/>
  <c r="GK109" i="9"/>
  <c r="GM47" i="9"/>
  <c r="CP153" i="9"/>
  <c r="BV347" i="9"/>
  <c r="DW397" i="9"/>
  <c r="H567" i="9"/>
  <c r="CP629" i="9"/>
  <c r="S190" i="9"/>
  <c r="CP290" i="9"/>
  <c r="H527" i="9"/>
  <c r="AM94" i="9"/>
  <c r="DL51" i="9"/>
  <c r="CP464" i="9"/>
  <c r="DY366" i="9"/>
  <c r="DW680" i="9"/>
  <c r="AM333" i="9"/>
  <c r="DY191" i="9"/>
  <c r="H470" i="9"/>
  <c r="CR527" i="9"/>
  <c r="AX105" i="9"/>
  <c r="CP119" i="9"/>
  <c r="CG210" i="9"/>
  <c r="BV140" i="9"/>
  <c r="CP569" i="9"/>
  <c r="ES285" i="9"/>
  <c r="AB51" i="9"/>
  <c r="S187" i="9"/>
  <c r="BV351" i="9"/>
  <c r="H237" i="9"/>
  <c r="BT344" i="9"/>
  <c r="AZ30" i="9"/>
  <c r="AO356" i="9"/>
  <c r="F104" i="9"/>
  <c r="S156" i="9"/>
  <c r="CP499" i="9"/>
  <c r="GB51" i="9"/>
  <c r="AX148" i="9"/>
  <c r="CE134" i="9"/>
  <c r="CG152" i="9"/>
  <c r="AM277" i="9"/>
  <c r="BI161" i="9"/>
  <c r="S195" i="9"/>
  <c r="AM225" i="9"/>
  <c r="DA248" i="9"/>
  <c r="AZ31" i="9"/>
  <c r="F575" i="9"/>
  <c r="H461" i="9"/>
  <c r="AD81" i="9"/>
  <c r="H132" i="9"/>
  <c r="Q175" i="9"/>
  <c r="DY178" i="9"/>
  <c r="AO214" i="9"/>
  <c r="DY594" i="9"/>
  <c r="ES84" i="9"/>
  <c r="AM271" i="9"/>
  <c r="AX130" i="9"/>
  <c r="AZ113" i="9"/>
  <c r="CR162" i="9"/>
  <c r="DW99" i="9"/>
  <c r="S177" i="9"/>
  <c r="BV348" i="9"/>
  <c r="ES56" i="9"/>
  <c r="DW543" i="9"/>
  <c r="F272" i="9"/>
  <c r="EU319" i="9"/>
  <c r="Q173" i="9"/>
  <c r="GB194" i="9"/>
  <c r="ES161" i="9"/>
  <c r="FD110" i="9"/>
  <c r="DN285" i="9"/>
  <c r="H220" i="9"/>
  <c r="H224" i="9"/>
  <c r="DL282" i="9"/>
  <c r="DW710" i="9"/>
  <c r="BK145" i="9"/>
  <c r="CP93" i="9"/>
  <c r="AO242" i="9"/>
  <c r="BK160" i="9"/>
  <c r="DY434" i="9"/>
  <c r="CP371" i="9"/>
  <c r="DY261" i="9"/>
  <c r="S113" i="9"/>
  <c r="BI153" i="9"/>
  <c r="CP570" i="9"/>
  <c r="CR109" i="9"/>
  <c r="BT260" i="9"/>
  <c r="GB113" i="9"/>
  <c r="F613" i="9"/>
  <c r="F312" i="9"/>
  <c r="F345" i="9"/>
  <c r="BT118" i="9"/>
  <c r="F633" i="9"/>
  <c r="BT325" i="9"/>
  <c r="Q245" i="9"/>
  <c r="DN58" i="9"/>
  <c r="CE95" i="9"/>
  <c r="BI194" i="9"/>
  <c r="H49" i="9"/>
  <c r="CR149" i="9"/>
  <c r="F465" i="9"/>
  <c r="AZ124" i="9"/>
  <c r="FZ109" i="9"/>
  <c r="AD40" i="9"/>
  <c r="BK106" i="9"/>
  <c r="DY364" i="9"/>
  <c r="GB205" i="9"/>
  <c r="AD37" i="9"/>
  <c r="DW190" i="9"/>
  <c r="EU116" i="9"/>
  <c r="BV176" i="9"/>
  <c r="DN175" i="9"/>
  <c r="AM72" i="9"/>
  <c r="F107" i="9"/>
  <c r="AO102" i="9"/>
  <c r="AM59" i="9"/>
  <c r="DW90" i="9"/>
  <c r="BT155" i="9"/>
  <c r="CR472" i="9"/>
  <c r="DL71" i="9"/>
  <c r="AB61" i="9"/>
  <c r="AX100" i="9"/>
  <c r="CR625" i="9"/>
  <c r="AO113" i="9"/>
  <c r="CR495" i="9"/>
  <c r="H531" i="9"/>
  <c r="DL322" i="9"/>
  <c r="AO322" i="9"/>
  <c r="BI34" i="9"/>
  <c r="BV331" i="9"/>
  <c r="H599" i="9"/>
  <c r="S57" i="9"/>
  <c r="CP463" i="9"/>
  <c r="BT436" i="9"/>
  <c r="DW107" i="9"/>
  <c r="DL170" i="9"/>
  <c r="AO407" i="9"/>
  <c r="AM129" i="9"/>
  <c r="AO58" i="9"/>
  <c r="AD44" i="9"/>
  <c r="BT179" i="9"/>
  <c r="DW546" i="9"/>
  <c r="BI220" i="9"/>
  <c r="CR292" i="9"/>
  <c r="DC177" i="9"/>
  <c r="F360" i="9"/>
  <c r="CR201" i="9"/>
  <c r="GM64" i="9"/>
  <c r="DW561" i="9"/>
  <c r="AM76" i="9"/>
  <c r="S246" i="9"/>
  <c r="AM67" i="9"/>
  <c r="S70" i="9"/>
  <c r="BI184" i="9"/>
  <c r="AZ85" i="9"/>
  <c r="AB91" i="9"/>
  <c r="CE28" i="9"/>
  <c r="BI218" i="9"/>
  <c r="BI191" i="9"/>
  <c r="AX41" i="9"/>
  <c r="DA110" i="9"/>
  <c r="F435" i="9"/>
  <c r="DN263" i="9"/>
  <c r="CE234" i="9"/>
  <c r="F532" i="9"/>
  <c r="Q144" i="9"/>
  <c r="CE132" i="9"/>
  <c r="F152" i="9"/>
  <c r="CG97" i="9"/>
  <c r="CP433" i="9"/>
  <c r="BK127" i="9"/>
  <c r="S85" i="9"/>
  <c r="CE58" i="9"/>
  <c r="BI160" i="9"/>
  <c r="CP98" i="9"/>
  <c r="AO286" i="9"/>
  <c r="DW731" i="9"/>
  <c r="AX144" i="9"/>
  <c r="DY275" i="9"/>
  <c r="S115" i="9"/>
  <c r="DW45" i="9"/>
  <c r="F162" i="9"/>
  <c r="AM324" i="9"/>
  <c r="BV66" i="9"/>
  <c r="DW708" i="9"/>
  <c r="DL95" i="9"/>
  <c r="AO259" i="9"/>
  <c r="Q170" i="9"/>
  <c r="F154" i="9"/>
  <c r="CG58" i="9"/>
  <c r="F159" i="9"/>
  <c r="AO124" i="9"/>
  <c r="AZ114" i="9"/>
  <c r="AX22" i="9"/>
  <c r="BI217" i="9"/>
  <c r="DL257" i="9"/>
  <c r="CE98" i="9"/>
  <c r="CR338" i="9"/>
  <c r="BT413" i="9"/>
  <c r="CE77" i="9"/>
  <c r="DC87" i="9"/>
  <c r="Q24" i="9"/>
  <c r="CG27" i="9"/>
  <c r="Q28" i="9"/>
  <c r="CP606" i="9"/>
  <c r="DN195" i="9"/>
  <c r="BV318" i="9"/>
  <c r="DY681" i="9"/>
  <c r="BI128" i="9"/>
  <c r="AO312" i="9"/>
  <c r="S66" i="9"/>
  <c r="BT59" i="9"/>
  <c r="S138" i="9"/>
  <c r="CG173" i="9"/>
  <c r="CP374" i="9"/>
  <c r="AO236" i="9"/>
  <c r="BI201" i="9"/>
  <c r="F642" i="9"/>
  <c r="AM377" i="9"/>
  <c r="BI73" i="9"/>
  <c r="AM259" i="9"/>
  <c r="CE92" i="9"/>
  <c r="CR362" i="9"/>
  <c r="DN62" i="9"/>
  <c r="F643" i="9"/>
  <c r="AO117" i="9"/>
  <c r="BT356" i="9"/>
  <c r="AM261" i="9"/>
  <c r="H78" i="9"/>
  <c r="FF107" i="9"/>
  <c r="DW750" i="9"/>
  <c r="DC211" i="9"/>
  <c r="DY631" i="9"/>
  <c r="H612" i="9"/>
  <c r="EJ84" i="9"/>
  <c r="BT247" i="9"/>
  <c r="CP494" i="9"/>
  <c r="H589" i="9"/>
  <c r="CR581" i="9"/>
  <c r="CR22" i="9"/>
  <c r="H289" i="9"/>
  <c r="DY663" i="9"/>
  <c r="CP525" i="9"/>
  <c r="BV334" i="9"/>
  <c r="BT220" i="9"/>
  <c r="CE262" i="9"/>
  <c r="DW613" i="9"/>
  <c r="DW334" i="9"/>
  <c r="S182" i="9"/>
  <c r="S193" i="9"/>
  <c r="AO362" i="9"/>
  <c r="BV418" i="9"/>
  <c r="DY668" i="9"/>
  <c r="H600" i="9"/>
  <c r="CP70" i="9"/>
  <c r="DL299" i="9"/>
  <c r="S47" i="9"/>
  <c r="BI37" i="9"/>
  <c r="CE151" i="9"/>
  <c r="DC163" i="9"/>
  <c r="ES331" i="9"/>
  <c r="AX126" i="9"/>
  <c r="H154" i="9"/>
  <c r="DC140" i="9"/>
  <c r="CP293" i="9"/>
  <c r="ES112" i="9"/>
  <c r="CP483" i="9"/>
  <c r="DA70" i="9"/>
  <c r="DY186" i="9"/>
  <c r="AO338" i="9"/>
  <c r="CE51" i="9"/>
  <c r="EH93" i="9"/>
  <c r="Q42" i="9"/>
  <c r="CE37" i="9"/>
  <c r="AZ88" i="9"/>
  <c r="F213" i="9"/>
  <c r="CR254" i="9"/>
  <c r="AM233" i="9"/>
  <c r="CP469" i="9"/>
  <c r="F164" i="9"/>
  <c r="S241" i="9"/>
  <c r="H156" i="9"/>
  <c r="DW749" i="9"/>
  <c r="F156" i="9"/>
  <c r="F201" i="9"/>
  <c r="F135" i="9"/>
  <c r="AD23" i="9"/>
  <c r="DW235" i="9"/>
  <c r="DC189" i="9"/>
  <c r="F173" i="9"/>
  <c r="CP142" i="9"/>
  <c r="BV317" i="9"/>
  <c r="AZ92" i="9"/>
  <c r="H41" i="9"/>
  <c r="AM132" i="9"/>
  <c r="BK86" i="9"/>
  <c r="DN112" i="9"/>
  <c r="BI199" i="9"/>
  <c r="AX112" i="9"/>
  <c r="AX128" i="9"/>
  <c r="BK165" i="9"/>
  <c r="F504" i="9"/>
  <c r="H643" i="9"/>
  <c r="AM237" i="9"/>
  <c r="H604" i="9"/>
  <c r="CG132" i="9"/>
  <c r="DA194" i="9"/>
  <c r="AD88" i="9"/>
  <c r="AB40" i="9"/>
  <c r="F427" i="9"/>
  <c r="F350" i="9"/>
  <c r="CG122" i="9"/>
  <c r="DC64" i="9"/>
  <c r="BT262" i="9"/>
  <c r="CR136" i="9"/>
  <c r="AO333" i="9"/>
  <c r="DW686" i="9"/>
  <c r="H278" i="9"/>
  <c r="CR336" i="9"/>
  <c r="DC75" i="9"/>
  <c r="S63" i="9"/>
  <c r="H387" i="9"/>
  <c r="H268" i="9"/>
  <c r="AO65" i="9"/>
  <c r="CR63" i="9"/>
  <c r="DW315" i="9"/>
  <c r="DN291" i="9"/>
  <c r="CR554" i="9"/>
  <c r="F637" i="9"/>
  <c r="EU313" i="9"/>
  <c r="AZ46" i="9"/>
  <c r="F622" i="9"/>
  <c r="AM57" i="9"/>
  <c r="FF207" i="9"/>
  <c r="EJ60" i="9"/>
  <c r="FD62" i="9"/>
  <c r="BV166" i="9"/>
  <c r="DN311" i="9"/>
  <c r="DW313" i="9"/>
  <c r="AM241" i="9"/>
  <c r="AO357" i="9"/>
  <c r="AO335" i="9"/>
  <c r="CE60" i="9"/>
  <c r="DA61" i="9"/>
  <c r="DY177" i="9"/>
  <c r="F34" i="9"/>
  <c r="CE253" i="9"/>
  <c r="DY642" i="9"/>
  <c r="CG163" i="9"/>
  <c r="CG117" i="9"/>
  <c r="F522" i="9"/>
  <c r="BT265" i="9"/>
  <c r="H630" i="9"/>
  <c r="AO215" i="9"/>
  <c r="AO323" i="9"/>
  <c r="Q133" i="9"/>
  <c r="H641" i="9"/>
  <c r="CP251" i="9"/>
  <c r="AB87" i="9"/>
  <c r="DY315" i="9"/>
  <c r="AM300" i="9"/>
  <c r="BT184" i="9"/>
  <c r="BT431" i="9"/>
  <c r="Q249" i="9"/>
  <c r="F131" i="9"/>
  <c r="DC120" i="9"/>
  <c r="BV388" i="9"/>
  <c r="BV152" i="9"/>
  <c r="AX169" i="9"/>
  <c r="BT283" i="9"/>
  <c r="F132" i="9"/>
  <c r="Q123" i="9"/>
  <c r="F230" i="9"/>
  <c r="Q235" i="9"/>
  <c r="CP540" i="9"/>
  <c r="DC161" i="9"/>
  <c r="F390" i="9"/>
  <c r="CG199" i="9"/>
  <c r="DL173" i="9"/>
  <c r="AO168" i="9"/>
  <c r="DC181" i="9"/>
  <c r="S167" i="9"/>
  <c r="F117" i="9"/>
  <c r="H275" i="9"/>
  <c r="AM269" i="9"/>
  <c r="CR187" i="9"/>
  <c r="AX109" i="9"/>
  <c r="AD68" i="9"/>
  <c r="F472" i="9"/>
  <c r="AX118" i="9"/>
  <c r="BV309" i="9"/>
  <c r="CG23" i="9"/>
  <c r="CE65" i="9"/>
  <c r="S52" i="9"/>
  <c r="FF183" i="9"/>
  <c r="CR30" i="9"/>
  <c r="AO166" i="9"/>
  <c r="DY687" i="9"/>
  <c r="CP71" i="9"/>
  <c r="F207" i="9"/>
  <c r="DL33" i="9"/>
  <c r="H206" i="9"/>
  <c r="Q22" i="9"/>
  <c r="GK149" i="9"/>
  <c r="H566" i="9"/>
  <c r="BK223" i="9"/>
  <c r="DN104" i="9"/>
  <c r="H628" i="9"/>
  <c r="H473" i="9"/>
  <c r="AB45" i="9"/>
  <c r="AO332" i="9"/>
  <c r="AO253" i="9"/>
  <c r="BI40" i="9"/>
  <c r="Q210" i="9"/>
  <c r="BV368" i="9"/>
  <c r="H221" i="9"/>
  <c r="F515" i="9"/>
  <c r="CE202" i="9"/>
  <c r="BT322" i="9"/>
  <c r="BV154" i="9"/>
  <c r="DY210" i="9"/>
  <c r="F644" i="9"/>
  <c r="F422" i="9"/>
  <c r="AB80" i="9"/>
  <c r="DL67" i="9"/>
  <c r="BK136" i="9"/>
  <c r="BV79" i="9"/>
  <c r="DY135" i="9"/>
  <c r="AM386" i="9"/>
  <c r="BT112" i="9"/>
  <c r="Q198" i="9"/>
  <c r="Q257" i="9"/>
  <c r="BI97" i="9"/>
  <c r="S226" i="9"/>
  <c r="AO89" i="9"/>
  <c r="BV261" i="9"/>
  <c r="CR405" i="9"/>
  <c r="H339" i="9"/>
  <c r="AD90" i="9"/>
  <c r="AD82" i="9"/>
  <c r="EJ90" i="9"/>
  <c r="H45" i="9"/>
  <c r="F287" i="9"/>
  <c r="CR226" i="9"/>
  <c r="BV285" i="9"/>
  <c r="CR590" i="9"/>
  <c r="Q222" i="9"/>
  <c r="BK105" i="9"/>
  <c r="CR262" i="9"/>
  <c r="DN43" i="9"/>
  <c r="DL300" i="9"/>
  <c r="Q71" i="9"/>
  <c r="H241" i="9"/>
  <c r="AM311" i="9"/>
  <c r="F392" i="9"/>
  <c r="H592" i="9"/>
  <c r="CG242" i="9"/>
  <c r="CR551" i="9"/>
  <c r="F641" i="9"/>
  <c r="BT338" i="9"/>
  <c r="H176" i="9"/>
  <c r="BV161" i="9"/>
  <c r="AM24" i="9"/>
  <c r="AO187" i="9"/>
  <c r="EU215" i="9"/>
  <c r="BT378" i="9"/>
  <c r="DY625" i="9"/>
  <c r="CG57" i="9"/>
  <c r="AB88" i="9"/>
  <c r="CP510" i="9"/>
  <c r="H160" i="9"/>
  <c r="CR69" i="9"/>
  <c r="BI99" i="9"/>
  <c r="BK54" i="9"/>
  <c r="F621" i="9"/>
  <c r="DC196" i="9"/>
  <c r="H416" i="9"/>
  <c r="F66" i="9"/>
  <c r="F302" i="9"/>
  <c r="DN294" i="9"/>
  <c r="H265" i="9"/>
  <c r="BK119" i="9"/>
  <c r="CP618" i="9"/>
  <c r="AM147" i="9"/>
  <c r="H287" i="9"/>
  <c r="AX94" i="9"/>
  <c r="Q111" i="9"/>
  <c r="DA233" i="9"/>
  <c r="H261" i="9"/>
  <c r="H634" i="9"/>
  <c r="H352" i="9"/>
  <c r="AM169" i="9"/>
  <c r="BK121" i="9"/>
  <c r="F143" i="9"/>
  <c r="FF212" i="9"/>
  <c r="H168" i="9"/>
  <c r="F129" i="9"/>
  <c r="CP518" i="9"/>
  <c r="S123" i="9"/>
  <c r="H203" i="9"/>
  <c r="H439" i="9"/>
  <c r="DN205" i="9"/>
  <c r="H574" i="9"/>
  <c r="BV148" i="9"/>
  <c r="AM403" i="9"/>
  <c r="AO293" i="9"/>
  <c r="CP505" i="9"/>
  <c r="F447" i="9"/>
  <c r="AX131" i="9"/>
  <c r="F292" i="9"/>
  <c r="BT371" i="9"/>
  <c r="S228" i="9"/>
  <c r="H48" i="9"/>
  <c r="S45" i="9"/>
  <c r="DC51" i="9"/>
  <c r="H519" i="9"/>
  <c r="F373" i="9"/>
  <c r="DN223" i="9"/>
  <c r="BV125" i="9"/>
  <c r="BT212" i="9"/>
  <c r="BT193" i="9"/>
  <c r="CE107" i="9"/>
  <c r="H69" i="9"/>
  <c r="H360" i="9"/>
  <c r="H445" i="9"/>
  <c r="EJ106" i="9"/>
  <c r="DC238" i="9"/>
  <c r="AX39" i="9"/>
  <c r="H53" i="9"/>
  <c r="AX33" i="9"/>
  <c r="H164" i="9"/>
  <c r="BI68" i="9"/>
  <c r="AO391" i="9"/>
  <c r="AM320" i="9"/>
  <c r="AM288" i="9"/>
  <c r="AM149" i="9"/>
  <c r="H397" i="9"/>
  <c r="BI205" i="9"/>
  <c r="AB41" i="9"/>
  <c r="DW112" i="9"/>
  <c r="CG142" i="9"/>
  <c r="Q195" i="9"/>
  <c r="CP468" i="9"/>
  <c r="H402" i="9"/>
  <c r="DC61" i="9"/>
  <c r="DY113" i="9"/>
  <c r="CP133" i="9"/>
  <c r="DW160" i="9"/>
  <c r="CP321" i="9"/>
  <c r="AO336" i="9"/>
  <c r="F93" i="9"/>
  <c r="BV247" i="9"/>
  <c r="H276" i="9"/>
  <c r="BI219" i="9"/>
  <c r="H288" i="9"/>
  <c r="Q31" i="9"/>
  <c r="FQ167" i="9"/>
  <c r="DA199" i="9"/>
  <c r="F503" i="9"/>
  <c r="BK139" i="9"/>
  <c r="AM154" i="9"/>
  <c r="AO829" i="13"/>
  <c r="BV32" i="9"/>
  <c r="BK171" i="9"/>
  <c r="BV72" i="9"/>
  <c r="DC34" i="9"/>
  <c r="CE222" i="9"/>
  <c r="EU118" i="9"/>
  <c r="EU125" i="9"/>
  <c r="F414" i="9"/>
  <c r="EH72" i="9"/>
  <c r="BV129" i="9"/>
  <c r="S183" i="9"/>
  <c r="AB67" i="9"/>
  <c r="CR371" i="9"/>
  <c r="CG136" i="9"/>
  <c r="BI112" i="9"/>
  <c r="DA39" i="9"/>
  <c r="F606" i="9"/>
  <c r="GB164" i="9"/>
  <c r="BT331" i="9"/>
  <c r="CP362" i="9"/>
  <c r="BV442" i="9"/>
  <c r="CR571" i="9"/>
  <c r="DY114" i="9"/>
  <c r="AM146" i="9"/>
  <c r="BT51" i="9"/>
  <c r="ES204" i="9"/>
  <c r="AM243" i="9"/>
  <c r="BV248" i="9"/>
  <c r="F579" i="9"/>
  <c r="CR61" i="9"/>
  <c r="BI212" i="9"/>
  <c r="CE272" i="9"/>
  <c r="CG161" i="9"/>
  <c r="Q256" i="9"/>
  <c r="H427" i="9"/>
  <c r="F632" i="9"/>
  <c r="AX173" i="9"/>
  <c r="BI222" i="9"/>
  <c r="Q148" i="9"/>
  <c r="H456" i="9"/>
  <c r="BT246" i="9"/>
  <c r="H472" i="9"/>
  <c r="Q120" i="9"/>
  <c r="DW575" i="9"/>
  <c r="S23" i="9"/>
  <c r="AM26" i="9"/>
  <c r="AO209" i="9"/>
  <c r="AM87" i="9"/>
  <c r="AM365" i="9"/>
  <c r="F538" i="9"/>
  <c r="Q132" i="9"/>
  <c r="AO388" i="9"/>
  <c r="Q78" i="9"/>
  <c r="H549" i="9"/>
  <c r="BV203" i="9"/>
  <c r="CR283" i="9"/>
  <c r="Q184" i="9"/>
  <c r="AD38" i="9"/>
  <c r="CE201" i="9"/>
  <c r="AX95" i="9"/>
  <c r="BT31" i="9"/>
  <c r="AO230" i="9"/>
  <c r="FF89" i="9"/>
  <c r="CP533" i="9"/>
  <c r="AO244" i="9"/>
  <c r="AO269" i="9"/>
  <c r="F434" i="9"/>
  <c r="F480" i="9"/>
  <c r="S175" i="9"/>
  <c r="Q102" i="9"/>
  <c r="H103" i="9"/>
  <c r="AM250" i="9"/>
  <c r="F463" i="9"/>
  <c r="S86" i="9"/>
  <c r="S201" i="9"/>
  <c r="H119" i="9"/>
  <c r="AO247" i="9"/>
  <c r="GK135" i="9"/>
  <c r="H642" i="9"/>
  <c r="BT47" i="9"/>
  <c r="AO59" i="9"/>
  <c r="DC202" i="9"/>
  <c r="H86" i="9"/>
  <c r="F322" i="9"/>
  <c r="F90" i="9"/>
  <c r="S101" i="9"/>
  <c r="F285" i="9"/>
  <c r="H333" i="9"/>
  <c r="CE128" i="9"/>
  <c r="F519" i="9"/>
  <c r="CP364" i="9"/>
  <c r="BT314" i="9"/>
  <c r="H92" i="9"/>
  <c r="BT152" i="9"/>
  <c r="DL210" i="9"/>
  <c r="BT391" i="9"/>
  <c r="DL200" i="9"/>
  <c r="ES313" i="9"/>
  <c r="S161" i="9"/>
  <c r="CP74" i="9"/>
  <c r="ES65" i="9"/>
  <c r="AX63" i="9"/>
  <c r="DY710" i="9"/>
  <c r="DL306" i="9"/>
  <c r="ES119" i="9"/>
  <c r="F635" i="9"/>
  <c r="S131" i="9"/>
  <c r="AD91" i="9"/>
  <c r="BK89" i="9"/>
  <c r="AM198" i="9"/>
  <c r="CE160" i="9"/>
  <c r="FO79" i="9"/>
  <c r="CE248" i="9"/>
  <c r="EJ82" i="9"/>
  <c r="H201" i="9"/>
  <c r="CG153" i="9"/>
  <c r="BV28" i="9"/>
  <c r="BI164" i="9"/>
  <c r="BV306" i="9"/>
  <c r="CP221" i="9"/>
  <c r="CR274" i="9"/>
  <c r="DN100" i="9"/>
  <c r="DY165" i="9"/>
  <c r="AO173" i="9"/>
  <c r="CP347" i="9"/>
  <c r="CR178" i="9"/>
  <c r="AM394" i="9"/>
  <c r="H217" i="9"/>
  <c r="BI235" i="9"/>
  <c r="F274" i="9"/>
  <c r="DY166" i="9"/>
  <c r="BV189" i="9"/>
  <c r="AM128" i="9"/>
  <c r="DN68" i="9"/>
  <c r="ES228" i="9"/>
  <c r="H183" i="9"/>
  <c r="BT279" i="9"/>
  <c r="Q214" i="9"/>
  <c r="CP315" i="9"/>
  <c r="S124" i="9"/>
  <c r="AO836" i="13"/>
  <c r="CP507" i="9"/>
  <c r="CR197" i="9"/>
  <c r="CE131" i="9"/>
  <c r="EU78" i="9"/>
  <c r="DY69" i="9"/>
  <c r="EU294" i="9"/>
  <c r="Q86" i="9"/>
  <c r="F84" i="9"/>
  <c r="F598" i="9"/>
  <c r="DN117" i="9"/>
  <c r="H146" i="9"/>
  <c r="DL201" i="9"/>
  <c r="BT410" i="9"/>
  <c r="AZ71" i="9"/>
  <c r="BV110" i="9"/>
  <c r="S202" i="9"/>
  <c r="S178" i="9"/>
  <c r="DA49" i="9"/>
  <c r="AD86" i="9"/>
  <c r="CP62" i="9"/>
  <c r="AM339" i="9"/>
  <c r="F134" i="9"/>
  <c r="H87" i="9"/>
  <c r="AM189" i="9"/>
  <c r="CR537" i="9"/>
  <c r="CP342" i="9"/>
  <c r="S243" i="9"/>
  <c r="CP519" i="9"/>
  <c r="H105" i="9"/>
  <c r="Q219" i="9"/>
  <c r="FD205" i="9"/>
  <c r="BV212" i="9"/>
  <c r="BT398" i="9"/>
  <c r="AX143" i="9"/>
  <c r="H260" i="9"/>
  <c r="AB44" i="9"/>
  <c r="Q180" i="9"/>
  <c r="BK30" i="9"/>
  <c r="BK91" i="9"/>
  <c r="BV427" i="9"/>
  <c r="DN298" i="9"/>
  <c r="AB62" i="9"/>
  <c r="S61" i="9"/>
  <c r="DL141" i="9"/>
  <c r="F558" i="9"/>
  <c r="DW537" i="9"/>
  <c r="DY621" i="9"/>
  <c r="AO74" i="9"/>
  <c r="H468" i="9"/>
  <c r="CP441" i="9"/>
  <c r="CR589" i="9"/>
  <c r="DA121" i="9"/>
  <c r="AD59" i="9"/>
  <c r="AM294" i="9"/>
  <c r="CE246" i="9"/>
  <c r="AZ91" i="9"/>
  <c r="CP394" i="9"/>
  <c r="H620" i="9"/>
  <c r="BK35" i="9"/>
  <c r="DY492" i="9"/>
  <c r="AB79" i="9"/>
  <c r="AM360" i="9"/>
  <c r="H382" i="9"/>
  <c r="DA200" i="9"/>
  <c r="FZ172" i="9"/>
  <c r="FO130" i="9"/>
  <c r="BT224" i="9"/>
  <c r="BT266" i="9"/>
  <c r="AD32" i="9"/>
  <c r="CG111" i="9"/>
  <c r="F569" i="9"/>
  <c r="H575" i="9"/>
  <c r="BT335" i="9"/>
  <c r="BV202" i="9"/>
  <c r="AO216" i="9"/>
  <c r="F128" i="9"/>
  <c r="CR532" i="9"/>
  <c r="AM223" i="9"/>
  <c r="DY216" i="9"/>
  <c r="AO50" i="9"/>
  <c r="Q211" i="9"/>
  <c r="H378" i="9"/>
  <c r="S207" i="9"/>
  <c r="CR332" i="9"/>
  <c r="ES75" i="9"/>
  <c r="BT28" i="9"/>
  <c r="CE139" i="9"/>
  <c r="DN109" i="9"/>
  <c r="CR204" i="9"/>
  <c r="DY580" i="9"/>
  <c r="F275" i="9"/>
  <c r="EH96" i="9"/>
  <c r="H126" i="9"/>
  <c r="FF146" i="9"/>
  <c r="BT249" i="9"/>
  <c r="AM79" i="9"/>
  <c r="DY64" i="9"/>
  <c r="DY460" i="9"/>
  <c r="BT394" i="9"/>
  <c r="AM168" i="9"/>
  <c r="CR570" i="9"/>
  <c r="AD27" i="9"/>
  <c r="DA77" i="9"/>
  <c r="DY670" i="9"/>
  <c r="DL194" i="9"/>
  <c r="S77" i="9"/>
  <c r="DA246" i="9"/>
  <c r="BI106" i="9"/>
  <c r="AO32" i="9"/>
  <c r="DY157" i="9"/>
  <c r="DL262" i="9"/>
  <c r="BT60" i="9"/>
  <c r="DW262" i="9"/>
  <c r="CE84" i="9"/>
  <c r="F590" i="9"/>
  <c r="CP73" i="9"/>
  <c r="AM376" i="9"/>
  <c r="BI91" i="9"/>
  <c r="ES45" i="9"/>
  <c r="GM86" i="9"/>
  <c r="DC27" i="9"/>
  <c r="F394" i="9"/>
  <c r="BK232" i="9"/>
  <c r="FQ87" i="9"/>
  <c r="ES35" i="9"/>
  <c r="BV24" i="9"/>
  <c r="CE252" i="9"/>
  <c r="CR354" i="9"/>
  <c r="DL217" i="9"/>
  <c r="H369" i="9"/>
  <c r="AB59" i="9"/>
  <c r="F573" i="9"/>
  <c r="AO100" i="9"/>
  <c r="BV411" i="9"/>
  <c r="AX76" i="9"/>
  <c r="H433" i="9"/>
  <c r="CE250" i="9"/>
  <c r="F413" i="9"/>
  <c r="BV401" i="9"/>
  <c r="Q81" i="9"/>
  <c r="BT345" i="9"/>
  <c r="BI22" i="9"/>
  <c r="AX104" i="9"/>
  <c r="F243" i="9"/>
  <c r="AZ36" i="9"/>
  <c r="BV94" i="9"/>
  <c r="Q57" i="9"/>
  <c r="F187" i="9"/>
  <c r="Q27" i="9"/>
  <c r="AX45" i="9"/>
  <c r="CR458" i="9"/>
  <c r="CP368" i="9"/>
  <c r="BT439" i="9"/>
  <c r="AZ135" i="9"/>
  <c r="FD140" i="9"/>
  <c r="Q212" i="9"/>
  <c r="F133" i="9"/>
  <c r="H59" i="9"/>
  <c r="F444" i="9"/>
  <c r="AO75" i="9"/>
  <c r="F574" i="9"/>
  <c r="F595" i="9"/>
  <c r="CE260" i="9"/>
  <c r="H133" i="9"/>
  <c r="BT231" i="9"/>
  <c r="BT388" i="9"/>
  <c r="CR344" i="9"/>
  <c r="CG262" i="9"/>
  <c r="F551" i="9"/>
  <c r="BV277" i="9"/>
  <c r="CE90" i="9"/>
  <c r="BT106" i="9"/>
  <c r="CP157" i="9"/>
  <c r="DY394" i="9"/>
  <c r="BV91" i="9"/>
  <c r="BI228" i="9"/>
  <c r="BT88" i="9"/>
  <c r="CE87" i="9"/>
  <c r="CR358" i="9"/>
  <c r="CP578" i="9"/>
  <c r="AZ103" i="9"/>
  <c r="BT75" i="9"/>
  <c r="S159" i="9"/>
  <c r="H40" i="9"/>
  <c r="S219" i="9"/>
  <c r="S136" i="9"/>
  <c r="AO226" i="9"/>
  <c r="H522" i="9"/>
  <c r="AO80" i="9"/>
  <c r="DL216" i="9"/>
  <c r="BV378" i="9"/>
  <c r="DY141" i="9"/>
  <c r="F118" i="9"/>
  <c r="DN118" i="9"/>
  <c r="AO311" i="9"/>
  <c r="AM221" i="9"/>
  <c r="CR629" i="9"/>
  <c r="H246" i="9"/>
  <c r="AZ163" i="9"/>
  <c r="F344" i="9"/>
  <c r="F477" i="9"/>
  <c r="DA120" i="9"/>
  <c r="H33" i="9"/>
  <c r="AO198" i="9"/>
  <c r="BV354" i="9"/>
  <c r="CR185" i="9"/>
  <c r="CR353" i="9"/>
  <c r="BT168" i="9"/>
  <c r="CR419" i="9"/>
  <c r="CP631" i="9"/>
  <c r="F583" i="9"/>
  <c r="DW552" i="9"/>
  <c r="AM406" i="9"/>
  <c r="AM203" i="9"/>
  <c r="BV386" i="9"/>
  <c r="H213" i="9"/>
  <c r="AO49" i="9"/>
  <c r="CR263" i="9"/>
  <c r="CP603" i="9"/>
  <c r="DL226" i="9"/>
  <c r="DW131" i="9"/>
  <c r="FZ204" i="9"/>
  <c r="AO94" i="9"/>
  <c r="S184" i="9"/>
  <c r="BV135" i="9"/>
  <c r="F593" i="9"/>
  <c r="AX38" i="9"/>
  <c r="DA85" i="9"/>
  <c r="F539" i="9"/>
  <c r="Q150" i="9"/>
  <c r="DC116" i="9"/>
  <c r="AM242" i="9"/>
  <c r="FF109" i="9"/>
  <c r="BI139" i="9"/>
  <c r="DY237" i="9"/>
  <c r="CG109" i="9"/>
  <c r="F199" i="9"/>
  <c r="H525" i="9"/>
  <c r="BV116" i="9"/>
  <c r="AM248" i="9"/>
  <c r="DA123" i="9"/>
  <c r="BV393" i="9"/>
  <c r="AX34" i="9"/>
  <c r="BK78" i="9"/>
  <c r="CP497" i="9"/>
  <c r="EU322" i="9"/>
  <c r="FZ213" i="9"/>
  <c r="CP259" i="9"/>
  <c r="F432" i="9"/>
  <c r="BT77" i="9"/>
  <c r="DL260" i="9"/>
  <c r="CR282" i="9"/>
  <c r="BI75" i="9"/>
  <c r="BT214" i="9"/>
  <c r="BK191" i="9"/>
  <c r="DN101" i="9"/>
  <c r="S65" i="9"/>
  <c r="DA225" i="9"/>
  <c r="BV103" i="9"/>
  <c r="AD45" i="9"/>
  <c r="CR293" i="9"/>
  <c r="F324" i="9"/>
  <c r="Q138" i="9"/>
  <c r="CR84" i="9"/>
  <c r="AZ41" i="9"/>
  <c r="BK200" i="9"/>
  <c r="F29" i="9"/>
  <c r="CE150" i="9"/>
  <c r="AO191" i="9"/>
  <c r="Q141" i="9"/>
  <c r="F142" i="9"/>
  <c r="H118" i="9"/>
  <c r="AX78" i="9"/>
  <c r="DY519" i="9"/>
  <c r="BV343" i="9"/>
  <c r="F26" i="9"/>
  <c r="BT285" i="9"/>
  <c r="BV113" i="9"/>
  <c r="CR538" i="9"/>
  <c r="BV35" i="9"/>
  <c r="S200" i="9"/>
  <c r="AO265" i="9"/>
  <c r="S79" i="9"/>
  <c r="BV74" i="9"/>
  <c r="AZ119" i="9"/>
  <c r="H603" i="9"/>
  <c r="H65" i="9"/>
  <c r="F572" i="9"/>
  <c r="AO240" i="9"/>
  <c r="DW49" i="9"/>
  <c r="BI136" i="9"/>
  <c r="F507" i="9"/>
  <c r="BV445" i="9"/>
  <c r="Q124" i="9"/>
  <c r="H331" i="9"/>
  <c r="AX156" i="9"/>
  <c r="S90" i="9"/>
  <c r="CR456" i="9"/>
  <c r="BV429" i="9"/>
  <c r="BK199" i="9"/>
  <c r="AM137" i="9"/>
  <c r="S38" i="9"/>
  <c r="BI116" i="9"/>
  <c r="AZ39" i="9"/>
  <c r="F53" i="9"/>
  <c r="BV39" i="9"/>
  <c r="CE35" i="9"/>
  <c r="F577" i="9"/>
  <c r="AO313" i="9"/>
  <c r="F267" i="9"/>
  <c r="S118" i="9"/>
  <c r="Q131" i="9"/>
  <c r="AO25" i="9"/>
  <c r="CP261" i="9"/>
  <c r="DY169" i="9"/>
  <c r="DY154" i="9"/>
  <c r="BT385" i="9"/>
  <c r="CG34" i="9"/>
  <c r="DY125" i="9"/>
  <c r="F362" i="9"/>
  <c r="S69" i="9"/>
  <c r="AX152" i="9"/>
  <c r="H30" i="9"/>
  <c r="CR370" i="9"/>
  <c r="AM314" i="9"/>
  <c r="CP193" i="9"/>
  <c r="F100" i="9"/>
  <c r="H340" i="9"/>
  <c r="DL149" i="9"/>
  <c r="AO195" i="9"/>
  <c r="DW540" i="9"/>
  <c r="CG55" i="9"/>
  <c r="F217" i="9"/>
  <c r="F163" i="9"/>
  <c r="EU266" i="9"/>
  <c r="H538" i="9"/>
  <c r="DC216" i="9"/>
  <c r="CP405" i="9"/>
  <c r="H88" i="9"/>
  <c r="AX113" i="9"/>
  <c r="AO287" i="9"/>
  <c r="BV186" i="9"/>
  <c r="CR305" i="9"/>
  <c r="CR567" i="9"/>
  <c r="F97" i="9"/>
  <c r="H356" i="9"/>
  <c r="BK174" i="9"/>
  <c r="FO42" i="9"/>
  <c r="CP623" i="9"/>
  <c r="CR322" i="9"/>
  <c r="AO36" i="9"/>
  <c r="DL48" i="9"/>
  <c r="DW685" i="9"/>
  <c r="CP240" i="9"/>
  <c r="H194" i="9"/>
  <c r="DY306" i="9"/>
  <c r="FD60" i="9"/>
  <c r="S22" i="9"/>
  <c r="AO158" i="9"/>
  <c r="CR264" i="9"/>
  <c r="H618" i="9"/>
  <c r="EU166" i="9"/>
  <c r="CR555" i="9"/>
  <c r="H624" i="9"/>
  <c r="H96" i="9"/>
  <c r="CG220" i="9"/>
  <c r="AM32" i="9"/>
  <c r="CP436" i="9"/>
  <c r="F406" i="9"/>
  <c r="BK218" i="9"/>
  <c r="BI109" i="9"/>
  <c r="BK214" i="9"/>
  <c r="BT91" i="9"/>
  <c r="AM145" i="9"/>
  <c r="CG232" i="9"/>
  <c r="AO81" i="9"/>
  <c r="AM380" i="9"/>
  <c r="DN93" i="9"/>
  <c r="CR54" i="9"/>
  <c r="CR192" i="9"/>
  <c r="AD61" i="9"/>
  <c r="F361" i="9"/>
  <c r="AX88" i="9"/>
  <c r="AO160" i="9"/>
  <c r="H222" i="9"/>
  <c r="AB58" i="9"/>
  <c r="F649" i="9"/>
  <c r="FD159" i="9"/>
  <c r="GB195" i="9"/>
  <c r="AZ35" i="9"/>
  <c r="H235" i="9"/>
  <c r="AO120" i="9"/>
  <c r="BT425" i="9"/>
  <c r="H77" i="9"/>
  <c r="BK79" i="9"/>
  <c r="DY198" i="9"/>
  <c r="BV89" i="9"/>
  <c r="DC172" i="9"/>
  <c r="CR48" i="9"/>
  <c r="AD50" i="9"/>
  <c r="CE111" i="9"/>
  <c r="DN45" i="9"/>
  <c r="CR260" i="9"/>
  <c r="DW624" i="9"/>
  <c r="H451" i="9"/>
  <c r="DY98" i="9"/>
  <c r="H625" i="9"/>
  <c r="BV76" i="9"/>
  <c r="DA191" i="9"/>
  <c r="Q50" i="9"/>
  <c r="CP35" i="9"/>
  <c r="S256" i="9"/>
  <c r="BK75" i="9"/>
  <c r="F489" i="9"/>
  <c r="ES289" i="9"/>
  <c r="BT403" i="9"/>
  <c r="CP242" i="9"/>
  <c r="AX64" i="9"/>
  <c r="CG133" i="9"/>
  <c r="AO337" i="9"/>
  <c r="Q26" i="9"/>
  <c r="BK134" i="9"/>
  <c r="F578" i="9"/>
  <c r="GB181" i="9"/>
  <c r="DW666" i="9"/>
  <c r="CR461" i="9"/>
  <c r="CP404" i="9"/>
  <c r="BV68" i="9"/>
  <c r="BV77" i="9"/>
  <c r="CE173" i="9"/>
  <c r="DL325" i="9"/>
  <c r="CR433" i="9"/>
  <c r="CR587" i="9"/>
  <c r="AM388" i="9"/>
  <c r="H361" i="9"/>
  <c r="CP397" i="9"/>
  <c r="BT428" i="9"/>
  <c r="F290" i="9"/>
  <c r="EH48" i="9"/>
  <c r="BK190" i="9"/>
  <c r="F568" i="9"/>
  <c r="AD66" i="9"/>
  <c r="DY463" i="9"/>
  <c r="H113" i="9"/>
  <c r="H204" i="9"/>
  <c r="DC142" i="9"/>
  <c r="S142" i="9"/>
  <c r="CG239" i="9"/>
  <c r="DN199" i="9"/>
  <c r="CR465" i="9"/>
  <c r="H490" i="9"/>
  <c r="H95" i="9"/>
  <c r="CR572" i="9"/>
  <c r="EU83" i="9"/>
  <c r="DW597" i="9"/>
  <c r="CG78" i="9"/>
  <c r="BT355" i="9"/>
  <c r="DY304" i="9"/>
  <c r="CR356" i="9"/>
  <c r="H216" i="9"/>
  <c r="CP183" i="9"/>
  <c r="AO353" i="9"/>
  <c r="BI69" i="9"/>
  <c r="Q202" i="9"/>
  <c r="CR124" i="9"/>
  <c r="CP233" i="9"/>
  <c r="CG148" i="9"/>
  <c r="DY551" i="9"/>
  <c r="CP591" i="9"/>
  <c r="CR485" i="9"/>
  <c r="AM398" i="9"/>
  <c r="H207" i="9"/>
  <c r="F27" i="9"/>
  <c r="BV41" i="9"/>
  <c r="DN182" i="9"/>
  <c r="CP188" i="9"/>
  <c r="CP359" i="9"/>
  <c r="H595" i="9"/>
  <c r="DL89" i="9"/>
  <c r="Q187" i="9"/>
  <c r="F450" i="9"/>
  <c r="AM238" i="9"/>
  <c r="DY538" i="9"/>
  <c r="BI90" i="9"/>
  <c r="AM340" i="9"/>
  <c r="CP42" i="9"/>
  <c r="AM247" i="9"/>
  <c r="BT289" i="9"/>
  <c r="AO170" i="9"/>
  <c r="AB33" i="9"/>
  <c r="H335" i="9"/>
  <c r="BT234" i="9"/>
  <c r="DW306" i="9"/>
  <c r="DW307" i="9"/>
  <c r="AB66" i="9"/>
  <c r="Q122" i="9"/>
  <c r="F200" i="9"/>
  <c r="Q94" i="9"/>
  <c r="AO285" i="9"/>
  <c r="S242" i="9"/>
  <c r="CR327" i="9"/>
  <c r="CG191" i="9"/>
  <c r="Q166" i="9"/>
  <c r="BK244" i="9"/>
  <c r="BT135" i="9"/>
  <c r="BV424" i="9"/>
  <c r="F488" i="9"/>
  <c r="Q205" i="9"/>
  <c r="H482" i="9"/>
  <c r="DC32" i="9"/>
  <c r="DL132" i="9"/>
  <c r="DL265" i="9"/>
  <c r="AZ150" i="9"/>
  <c r="BT90" i="9"/>
  <c r="H386" i="9"/>
  <c r="CE271" i="9"/>
  <c r="AZ156" i="9"/>
  <c r="BI247" i="9"/>
  <c r="F251" i="9"/>
  <c r="BI60" i="9"/>
  <c r="H362" i="9"/>
  <c r="BK85" i="9"/>
  <c r="F454" i="9"/>
  <c r="AM178" i="9"/>
  <c r="H124" i="9"/>
  <c r="Q121" i="9"/>
  <c r="H66" i="9"/>
  <c r="H128" i="9"/>
  <c r="AO396" i="9"/>
  <c r="EU301" i="9"/>
  <c r="DY189" i="9"/>
  <c r="DL327" i="9"/>
  <c r="BT216" i="9"/>
  <c r="F321" i="9"/>
  <c r="GM94" i="9"/>
  <c r="BV262" i="9"/>
  <c r="S196" i="9"/>
  <c r="AM387" i="9"/>
  <c r="DY300" i="9"/>
  <c r="CG54" i="9"/>
  <c r="H523" i="9"/>
  <c r="BK220" i="9"/>
  <c r="Q190" i="9"/>
  <c r="ES60" i="9"/>
  <c r="DW621" i="9"/>
  <c r="AB48" i="9"/>
  <c r="DY236" i="9"/>
  <c r="AO52" i="9"/>
  <c r="BI102" i="9"/>
  <c r="DY603" i="9"/>
  <c r="F179" i="9"/>
  <c r="F296" i="9"/>
  <c r="DW188" i="9"/>
  <c r="DY331" i="9"/>
  <c r="DL323" i="9"/>
  <c r="AO380" i="9"/>
  <c r="AX91" i="9"/>
  <c r="AB23" i="9"/>
  <c r="DY510" i="9"/>
  <c r="EU186" i="9"/>
  <c r="AM25" i="9"/>
  <c r="BK36" i="9"/>
  <c r="F43" i="9"/>
  <c r="AO283" i="9"/>
  <c r="AO105" i="9"/>
  <c r="BI63" i="9"/>
  <c r="H42" i="9"/>
  <c r="AZ81" i="9"/>
  <c r="CR199" i="9"/>
  <c r="CE41" i="9"/>
  <c r="CG212" i="9"/>
  <c r="DN26" i="9"/>
  <c r="DY184" i="9"/>
  <c r="H596" i="9"/>
  <c r="CG209" i="9"/>
  <c r="F470" i="9"/>
  <c r="BI237" i="9"/>
  <c r="H111" i="9"/>
  <c r="CR219" i="9"/>
  <c r="BV106" i="9"/>
  <c r="H337" i="9"/>
  <c r="F516" i="9"/>
  <c r="BK74" i="9"/>
  <c r="BT303" i="9"/>
  <c r="BT370" i="9"/>
  <c r="DY528" i="9"/>
  <c r="AM316" i="9"/>
  <c r="H198" i="9"/>
  <c r="AX69" i="9"/>
  <c r="AX107" i="9"/>
  <c r="CR372" i="9"/>
  <c r="BT55" i="9"/>
  <c r="AX155" i="9"/>
  <c r="CP354" i="9"/>
  <c r="H152" i="9"/>
  <c r="H170" i="9"/>
  <c r="CP514" i="9"/>
  <c r="AO165" i="9"/>
  <c r="AO86" i="9"/>
  <c r="BT186" i="9"/>
  <c r="H83" i="9"/>
  <c r="AO56" i="9"/>
  <c r="CE177" i="9"/>
  <c r="H579" i="9"/>
  <c r="CR279" i="9"/>
  <c r="BV98" i="9"/>
  <c r="Q115" i="9"/>
  <c r="DY95" i="9"/>
  <c r="F433" i="9"/>
  <c r="BV269" i="9"/>
  <c r="H36" i="9"/>
  <c r="AO133" i="9"/>
  <c r="AO156" i="9"/>
  <c r="BV220" i="9"/>
  <c r="H524" i="9"/>
  <c r="H60" i="9"/>
  <c r="DC159" i="9"/>
  <c r="S55" i="9"/>
  <c r="AD60" i="9"/>
  <c r="Q56" i="9"/>
  <c r="DY592" i="9"/>
  <c r="FQ156" i="9"/>
  <c r="AO352" i="9"/>
  <c r="CE249" i="9"/>
  <c r="BV226" i="9"/>
  <c r="BK237" i="9"/>
  <c r="BT408" i="9"/>
  <c r="BK198" i="9"/>
  <c r="CG179" i="9"/>
  <c r="S96" i="9"/>
  <c r="DY235" i="9"/>
  <c r="F241" i="9"/>
  <c r="F441" i="9"/>
  <c r="EU35" i="9"/>
  <c r="AO207" i="9"/>
  <c r="H232" i="9"/>
  <c r="F455" i="9"/>
  <c r="H512" i="9"/>
  <c r="AO202" i="9"/>
  <c r="BT230" i="9"/>
  <c r="DL230" i="9"/>
  <c r="DY741" i="9"/>
  <c r="AM306" i="9"/>
  <c r="AM196" i="9"/>
  <c r="BK90" i="9"/>
  <c r="ES115" i="9"/>
  <c r="BK33" i="9"/>
  <c r="DW469" i="9"/>
  <c r="AO304" i="9"/>
  <c r="AM40" i="9"/>
  <c r="AO364" i="9"/>
  <c r="AZ65" i="9"/>
  <c r="CG241" i="9"/>
  <c r="S91" i="9"/>
  <c r="H303" i="9"/>
  <c r="AM297" i="9"/>
  <c r="DL307" i="9"/>
  <c r="CR183" i="9"/>
  <c r="F165" i="9"/>
  <c r="CR343" i="9"/>
  <c r="CR531" i="9"/>
  <c r="BV184" i="9"/>
  <c r="CG236" i="9"/>
  <c r="AM285" i="9"/>
  <c r="AO345" i="9"/>
  <c r="DY560" i="9"/>
  <c r="CP595" i="9"/>
  <c r="DW270" i="9"/>
  <c r="F268" i="9"/>
  <c r="F295" i="9"/>
  <c r="AD41" i="9"/>
  <c r="CP89" i="9"/>
  <c r="AO354" i="9"/>
  <c r="BK49" i="9"/>
  <c r="CP409" i="9"/>
  <c r="CP331" i="9"/>
  <c r="AO279" i="9"/>
  <c r="AZ165" i="9"/>
  <c r="FD231" i="9"/>
  <c r="F639" i="9"/>
  <c r="BT415" i="9"/>
  <c r="DC139" i="9"/>
  <c r="BI29" i="9"/>
  <c r="H467" i="9"/>
  <c r="H619" i="9"/>
  <c r="DN242" i="9"/>
  <c r="CR546" i="9"/>
  <c r="F547" i="9"/>
  <c r="CR342" i="9"/>
  <c r="DY192" i="9"/>
  <c r="AO301" i="9"/>
  <c r="BI76" i="9"/>
  <c r="AM410" i="9"/>
  <c r="BI158" i="9"/>
  <c r="AO96" i="9"/>
  <c r="BV346" i="9"/>
  <c r="DY34" i="9"/>
  <c r="BV111" i="9"/>
  <c r="BK107" i="9"/>
  <c r="AD25" i="9"/>
  <c r="CG195" i="9"/>
  <c r="AD47" i="9"/>
  <c r="F79" i="9"/>
  <c r="AX139" i="9"/>
  <c r="F531" i="9"/>
  <c r="AO255" i="9"/>
  <c r="FZ142" i="9"/>
  <c r="AX58" i="9"/>
  <c r="CG188" i="9"/>
  <c r="Q194" i="9"/>
  <c r="DW169" i="9"/>
  <c r="BK118" i="9"/>
  <c r="AB76" i="9"/>
  <c r="H145" i="9"/>
  <c r="CP179" i="9"/>
  <c r="BT372" i="9"/>
  <c r="S144" i="9"/>
  <c r="AO958" i="13"/>
  <c r="CP547" i="9"/>
  <c r="H437" i="9"/>
  <c r="CE109" i="9"/>
  <c r="H323" i="9"/>
  <c r="S166" i="9"/>
  <c r="BI31" i="9"/>
  <c r="BT206" i="9"/>
  <c r="AO28" i="9"/>
  <c r="BI45" i="9"/>
  <c r="AX141" i="9"/>
  <c r="AM86" i="9"/>
  <c r="CP566" i="9"/>
  <c r="AZ24" i="9"/>
  <c r="BV218" i="9"/>
  <c r="BV104" i="9"/>
  <c r="DY502" i="9"/>
  <c r="AX167" i="9"/>
  <c r="F253" i="9"/>
  <c r="BV87" i="9"/>
  <c r="DL204" i="9"/>
  <c r="F581" i="9"/>
  <c r="AO176" i="9"/>
  <c r="BV64" i="9"/>
  <c r="H581" i="9"/>
  <c r="H240" i="9"/>
  <c r="H572" i="9"/>
  <c r="H460" i="9"/>
  <c r="DN260" i="9"/>
  <c r="CE56" i="9"/>
  <c r="S181" i="9"/>
  <c r="H184" i="9"/>
  <c r="S162" i="9"/>
  <c r="CE232" i="9"/>
  <c r="EJ25" i="9"/>
  <c r="EU82" i="9"/>
  <c r="BV408" i="9"/>
  <c r="H192" i="9"/>
  <c r="CP36" i="9"/>
  <c r="BT160" i="9"/>
  <c r="CP434" i="9"/>
  <c r="DL206" i="9"/>
  <c r="CE102" i="9"/>
  <c r="BK142" i="9"/>
  <c r="CG272" i="9"/>
  <c r="AZ57" i="9"/>
  <c r="BV439" i="9"/>
  <c r="Q112" i="9"/>
  <c r="F452" i="9"/>
  <c r="AO201" i="9"/>
  <c r="ES195" i="9"/>
  <c r="F349" i="9"/>
  <c r="CP84" i="9"/>
  <c r="AO358" i="9"/>
  <c r="FZ77" i="9"/>
  <c r="BK28" i="9"/>
  <c r="S235" i="9"/>
  <c r="AM185" i="9"/>
  <c r="AO180" i="9"/>
  <c r="Q215" i="9"/>
  <c r="CR144" i="9"/>
  <c r="BV311" i="9"/>
  <c r="CP268" i="9"/>
  <c r="AD34" i="9"/>
  <c r="S37" i="9"/>
  <c r="AO31" i="9"/>
  <c r="CE215" i="9"/>
  <c r="DC247" i="9"/>
  <c r="CG40" i="9"/>
  <c r="CR216" i="9"/>
  <c r="AM183" i="9"/>
  <c r="AB60" i="9"/>
  <c r="AO64" i="9"/>
  <c r="F310" i="9"/>
  <c r="BT201" i="9"/>
  <c r="F419" i="9"/>
  <c r="AO218" i="9"/>
  <c r="F601" i="9"/>
  <c r="S220" i="9"/>
  <c r="F244" i="9"/>
  <c r="BI246" i="9"/>
  <c r="CP167" i="9"/>
  <c r="CG228" i="9"/>
  <c r="S232" i="9"/>
  <c r="BV160" i="9"/>
  <c r="F646" i="9"/>
  <c r="BV60" i="9"/>
  <c r="AM359" i="9"/>
  <c r="BK120" i="9"/>
  <c r="F222" i="9"/>
  <c r="DL220" i="9"/>
  <c r="Q79" i="9"/>
  <c r="H446" i="9"/>
  <c r="H528" i="9"/>
  <c r="S234" i="9"/>
  <c r="AM43" i="9"/>
  <c r="AX68" i="9"/>
  <c r="AM141" i="9"/>
  <c r="BI242" i="9"/>
  <c r="DL124" i="9"/>
  <c r="AO179" i="9"/>
  <c r="AM41" i="9"/>
  <c r="AX73" i="9"/>
  <c r="DY294" i="9"/>
  <c r="AM227" i="9"/>
  <c r="H479" i="9"/>
  <c r="F64" i="9"/>
  <c r="DC241" i="9"/>
  <c r="AM58" i="9"/>
  <c r="CP577" i="9"/>
  <c r="Q188" i="9"/>
  <c r="DY576" i="9"/>
  <c r="H334" i="9"/>
  <c r="F130" i="9"/>
  <c r="S58" i="9"/>
  <c r="F237" i="9"/>
  <c r="AX59" i="9"/>
  <c r="BV215" i="9"/>
  <c r="H229" i="9"/>
  <c r="H270" i="9"/>
  <c r="S146" i="9"/>
  <c r="BV446" i="9"/>
  <c r="F257" i="9"/>
  <c r="BV196" i="9"/>
  <c r="CR352" i="9"/>
  <c r="AM279" i="9"/>
  <c r="AO106" i="9"/>
  <c r="F430" i="9"/>
  <c r="GB170" i="9"/>
  <c r="F78" i="9"/>
  <c r="F280" i="9"/>
  <c r="H435" i="9"/>
  <c r="H79" i="9"/>
  <c r="BT139" i="9"/>
  <c r="DN312" i="9"/>
  <c r="S30" i="9"/>
  <c r="AM254" i="9"/>
  <c r="AB78" i="9"/>
  <c r="H637" i="9"/>
  <c r="F481" i="9"/>
  <c r="F645" i="9"/>
  <c r="H388" i="9"/>
  <c r="S206" i="9"/>
  <c r="Q155" i="9"/>
  <c r="Q95" i="9"/>
  <c r="F453" i="9"/>
  <c r="BI93" i="9"/>
  <c r="H100" i="9"/>
  <c r="AD87" i="9"/>
  <c r="H28" i="9"/>
  <c r="ES268" i="9"/>
  <c r="Q203" i="9"/>
  <c r="Q204" i="9"/>
  <c r="F171" i="9"/>
  <c r="S255" i="9"/>
  <c r="F73" i="9"/>
  <c r="DN159" i="9"/>
  <c r="F273" i="9"/>
  <c r="F634" i="9"/>
  <c r="BK23" i="9"/>
  <c r="BV82" i="9"/>
  <c r="F278" i="9"/>
  <c r="DC106" i="9"/>
  <c r="AB74" i="9"/>
  <c r="DC235" i="9"/>
  <c r="BI65" i="9"/>
  <c r="F288" i="9"/>
  <c r="BI183" i="9"/>
  <c r="BT166" i="9"/>
  <c r="EU106" i="9"/>
  <c r="F227" i="9"/>
  <c r="BI39" i="9"/>
  <c r="F510" i="9"/>
  <c r="CR126" i="9"/>
  <c r="AO224" i="9"/>
  <c r="BV147" i="9"/>
  <c r="S245" i="9"/>
  <c r="H394" i="9"/>
  <c r="F352" i="9"/>
  <c r="AZ40" i="9"/>
  <c r="AZ173" i="9"/>
  <c r="H342" i="9"/>
  <c r="DC162" i="9"/>
  <c r="BI50" i="9"/>
  <c r="DC83" i="9"/>
  <c r="H273" i="9"/>
  <c r="EU271" i="9"/>
  <c r="DA60" i="9"/>
  <c r="AO261" i="9"/>
  <c r="H99" i="9"/>
  <c r="F527" i="9"/>
  <c r="AZ104" i="9"/>
  <c r="AO282" i="9"/>
  <c r="F459" i="9"/>
  <c r="BV206" i="9"/>
  <c r="H228" i="9"/>
  <c r="AM142" i="9"/>
  <c r="BI147" i="9"/>
  <c r="DY398" i="9"/>
  <c r="F614" i="9"/>
  <c r="AM138" i="9"/>
  <c r="CR223" i="9"/>
  <c r="F624" i="9"/>
  <c r="BT62" i="9"/>
  <c r="BV304" i="9"/>
  <c r="BV207" i="9"/>
  <c r="FQ33" i="9"/>
  <c r="H409" i="9"/>
  <c r="DC214" i="9"/>
  <c r="H230" i="9"/>
  <c r="DW335" i="9"/>
  <c r="AM202" i="9"/>
  <c r="AX86" i="9"/>
  <c r="F218" i="9"/>
  <c r="DY66" i="9"/>
  <c r="AZ77" i="9"/>
  <c r="AO395" i="9"/>
  <c r="AB64" i="9"/>
  <c r="CP311" i="9"/>
  <c r="BV250" i="9"/>
  <c r="BI155" i="9"/>
  <c r="F279" i="9"/>
  <c r="H384" i="9"/>
  <c r="CE40" i="9"/>
  <c r="BI105" i="9"/>
  <c r="AO327" i="9"/>
  <c r="EH90" i="9"/>
  <c r="CE88" i="9"/>
  <c r="BK197" i="9"/>
  <c r="AM404" i="9"/>
  <c r="F137" i="9"/>
  <c r="H166" i="9"/>
  <c r="AM89" i="9"/>
  <c r="BK114" i="9"/>
  <c r="BI150" i="9"/>
  <c r="F262" i="9"/>
  <c r="Q51" i="9"/>
  <c r="S59" i="9"/>
  <c r="H649" i="9"/>
  <c r="DW712" i="9"/>
  <c r="BV300" i="9"/>
  <c r="BV380" i="9"/>
  <c r="AB75" i="9"/>
  <c r="AX136" i="9"/>
  <c r="BK55" i="9"/>
  <c r="F625" i="9"/>
  <c r="BT178" i="9"/>
  <c r="CR547" i="9"/>
  <c r="BI54" i="9"/>
  <c r="F484" i="9"/>
  <c r="GK76" i="9"/>
  <c r="F533" i="9"/>
  <c r="Q54" i="9"/>
  <c r="AO368" i="9"/>
  <c r="F550" i="9"/>
  <c r="H376" i="9"/>
  <c r="AM381" i="9"/>
  <c r="AD58" i="9"/>
  <c r="BT367" i="9"/>
  <c r="CR120" i="9"/>
  <c r="BT302" i="9"/>
  <c r="CP580" i="9"/>
  <c r="S143" i="9"/>
  <c r="Q101" i="9"/>
  <c r="H97" i="9"/>
  <c r="H349" i="9"/>
  <c r="F151" i="9"/>
  <c r="AM354" i="9"/>
  <c r="AO350" i="9"/>
  <c r="BK230" i="9"/>
  <c r="F561" i="9"/>
  <c r="H320" i="9"/>
  <c r="BV266" i="9"/>
  <c r="AZ87" i="9"/>
  <c r="AO862" i="13"/>
  <c r="F486" i="9"/>
  <c r="CE69" i="9"/>
  <c r="CG82" i="9"/>
  <c r="CP162" i="9"/>
  <c r="H80" i="9"/>
  <c r="AZ131" i="9"/>
  <c r="H606" i="9"/>
  <c r="AO152" i="13"/>
  <c r="BT291" i="9"/>
  <c r="CP32" i="9"/>
  <c r="BV410" i="9"/>
  <c r="CR333" i="9"/>
  <c r="BV120" i="9"/>
  <c r="AO375" i="9"/>
  <c r="DN98" i="9"/>
  <c r="BT126" i="9"/>
  <c r="BV323" i="9"/>
  <c r="DY420" i="9"/>
  <c r="Q168" i="9"/>
  <c r="H573" i="9"/>
  <c r="BT426" i="9"/>
  <c r="AB65" i="9"/>
  <c r="F204" i="9"/>
  <c r="BT134" i="9"/>
  <c r="AZ45" i="9"/>
  <c r="F630" i="9"/>
  <c r="AD49" i="9"/>
  <c r="CR122" i="9"/>
  <c r="F54" i="9"/>
  <c r="CR563" i="9"/>
  <c r="BK179" i="9"/>
  <c r="H447" i="9"/>
  <c r="AM379" i="9"/>
  <c r="DY403" i="9"/>
  <c r="S112" i="9"/>
  <c r="S105" i="9"/>
  <c r="AM236" i="9"/>
  <c r="Q38" i="9"/>
  <c r="F256" i="9"/>
  <c r="Q118" i="9"/>
  <c r="BI119" i="9"/>
  <c r="AM348" i="9"/>
  <c r="AO126" i="9"/>
  <c r="AZ116" i="9"/>
  <c r="DW382" i="9"/>
  <c r="BV390" i="9"/>
  <c r="BT209" i="9"/>
  <c r="F124" i="9"/>
  <c r="DN305" i="9"/>
  <c r="DW103" i="9"/>
  <c r="AO140" i="9"/>
  <c r="BI55" i="9"/>
  <c r="AM46" i="9"/>
  <c r="S109" i="9"/>
  <c r="H251" i="9"/>
  <c r="CR496" i="9"/>
  <c r="AM121" i="9"/>
  <c r="BK83" i="9"/>
  <c r="AM153" i="9"/>
  <c r="DW196" i="9"/>
  <c r="CG77" i="9"/>
  <c r="CP313" i="9"/>
  <c r="Q114" i="9"/>
  <c r="BT304" i="9"/>
  <c r="CP96" i="9"/>
  <c r="CR51" i="9"/>
  <c r="CG156" i="9"/>
  <c r="BV193" i="9"/>
  <c r="BT167" i="9"/>
  <c r="CR386" i="9"/>
  <c r="F306" i="9"/>
  <c r="DN161" i="9"/>
  <c r="Q40" i="9"/>
  <c r="H301" i="9"/>
  <c r="F473" i="9"/>
  <c r="CR96" i="9"/>
  <c r="AM200" i="9"/>
  <c r="DY423" i="9"/>
  <c r="BT420" i="9"/>
  <c r="S188" i="9"/>
  <c r="CP252" i="9"/>
  <c r="BI189" i="9"/>
  <c r="BT113" i="9"/>
  <c r="F521" i="9"/>
  <c r="AM218" i="9"/>
  <c r="AX103" i="9"/>
  <c r="CR57" i="9"/>
  <c r="H271" i="9"/>
  <c r="AO401" i="9"/>
  <c r="AB37" i="9"/>
  <c r="BV284" i="9"/>
  <c r="F127" i="9"/>
  <c r="CG226" i="9"/>
  <c r="S120" i="9"/>
  <c r="CP456" i="9"/>
  <c r="AM114" i="9"/>
  <c r="S135" i="9"/>
  <c r="CP402" i="9"/>
  <c r="F549" i="9"/>
  <c r="DW251" i="9"/>
  <c r="AO402" i="9"/>
  <c r="F220" i="9"/>
  <c r="DL193" i="9"/>
  <c r="BT399" i="9"/>
  <c r="BT102" i="9"/>
  <c r="DL155" i="9"/>
  <c r="AB68" i="9"/>
  <c r="BT43" i="9"/>
  <c r="BV38" i="9"/>
  <c r="CP401" i="9"/>
  <c r="AM214" i="9"/>
  <c r="BV216" i="9"/>
  <c r="BT66" i="9"/>
  <c r="DA160" i="9"/>
  <c r="DA129" i="9"/>
  <c r="AZ106" i="9"/>
  <c r="BV231" i="9"/>
  <c r="F468" i="9"/>
  <c r="CR523" i="9"/>
  <c r="CR28" i="9"/>
  <c r="CE207" i="9"/>
  <c r="H436" i="9"/>
  <c r="CP379" i="9"/>
  <c r="BI180" i="9"/>
  <c r="BT374" i="9"/>
  <c r="F341" i="9"/>
  <c r="AX26" i="9"/>
  <c r="CE235" i="9"/>
  <c r="F387" i="9"/>
  <c r="H500" i="9"/>
  <c r="H401" i="9"/>
  <c r="S60" i="9"/>
  <c r="AM148" i="9"/>
  <c r="CR198" i="9"/>
  <c r="AO54" i="9"/>
  <c r="BV332" i="9"/>
  <c r="F461" i="9"/>
  <c r="S76" i="9"/>
  <c r="CE118" i="9"/>
  <c r="F331" i="9"/>
  <c r="AO386" i="9"/>
  <c r="F236" i="9"/>
  <c r="S53" i="9"/>
  <c r="DY415" i="9"/>
  <c r="AO248" i="9"/>
  <c r="CP224" i="9"/>
  <c r="AO393" i="9"/>
  <c r="F631" i="9"/>
  <c r="F374" i="9"/>
  <c r="DW274" i="9"/>
  <c r="F418" i="9"/>
  <c r="AX92" i="9"/>
  <c r="S150" i="9"/>
  <c r="FO35" i="9"/>
  <c r="AM135" i="9"/>
  <c r="AM105" i="9"/>
  <c r="CP489" i="9"/>
  <c r="AO29" i="9"/>
  <c r="DW127" i="9"/>
  <c r="CG84" i="9"/>
  <c r="CE180" i="9"/>
  <c r="DL55" i="9"/>
  <c r="Q69" i="9"/>
  <c r="F215" i="9"/>
  <c r="DA185" i="9"/>
  <c r="DY513" i="9"/>
  <c r="BT100" i="9"/>
  <c r="BV325" i="9"/>
  <c r="Q221" i="9"/>
  <c r="DN235" i="9"/>
  <c r="F616" i="9"/>
  <c r="AO950" i="13"/>
  <c r="H411" i="9"/>
  <c r="BK87" i="9"/>
  <c r="AM292" i="9"/>
  <c r="DY350" i="9"/>
  <c r="AX47" i="9"/>
  <c r="DN103" i="9"/>
  <c r="H474" i="9"/>
  <c r="AM280" i="9"/>
  <c r="BV124" i="9"/>
  <c r="H51" i="9"/>
  <c r="S172" i="9"/>
  <c r="DN65" i="9"/>
  <c r="F612" i="9"/>
  <c r="DW451" i="9"/>
  <c r="DA240" i="9"/>
  <c r="H393" i="9"/>
  <c r="BT376" i="9"/>
  <c r="AM191" i="9"/>
  <c r="F276" i="9"/>
  <c r="H601" i="9"/>
  <c r="BT133" i="9"/>
  <c r="F566" i="9"/>
  <c r="BT256" i="9"/>
  <c r="DY574" i="9"/>
  <c r="CR424" i="9"/>
  <c r="F250" i="9"/>
  <c r="BV430" i="9"/>
  <c r="F333" i="9"/>
  <c r="F431" i="9"/>
  <c r="AM375" i="9"/>
  <c r="AO229" i="9"/>
  <c r="H94" i="9"/>
  <c r="BT24" i="9"/>
  <c r="AD65" i="9"/>
  <c r="CR605" i="9"/>
  <c r="AM110" i="9"/>
  <c r="AO957" i="13"/>
  <c r="AX140" i="9"/>
  <c r="CR348" i="9"/>
  <c r="DC113" i="9"/>
  <c r="DA59" i="9"/>
  <c r="CE178" i="9"/>
  <c r="AO167" i="9"/>
  <c r="BK177" i="9"/>
  <c r="F626" i="9"/>
  <c r="F425" i="9"/>
  <c r="DW177" i="9"/>
  <c r="BT334" i="9"/>
  <c r="AZ90" i="9"/>
  <c r="CP579" i="9"/>
  <c r="AM193" i="9"/>
  <c r="EU265" i="9"/>
  <c r="H441" i="9"/>
  <c r="BV63" i="9"/>
  <c r="AO159" i="9"/>
  <c r="CR249" i="9"/>
  <c r="AM361" i="9"/>
  <c r="CP504" i="9"/>
  <c r="AM336" i="9"/>
  <c r="DC37" i="9"/>
  <c r="AM182" i="9"/>
  <c r="BT395" i="9"/>
  <c r="F334" i="9"/>
  <c r="H469" i="9"/>
  <c r="F172" i="9"/>
  <c r="Q237" i="9"/>
  <c r="F402" i="9"/>
  <c r="CE212" i="9"/>
  <c r="DA202" i="9"/>
  <c r="AB52" i="9"/>
  <c r="BT204" i="9"/>
  <c r="Q98" i="9"/>
  <c r="CP231" i="9"/>
  <c r="H311" i="9"/>
  <c r="F303" i="9"/>
  <c r="BV78" i="9"/>
  <c r="F376" i="9"/>
  <c r="AM213" i="9"/>
  <c r="AM370" i="9"/>
  <c r="CP415" i="9"/>
  <c r="BI179" i="9"/>
  <c r="CR132" i="9"/>
  <c r="F49" i="9"/>
  <c r="AO45" i="9"/>
  <c r="BK99" i="9"/>
  <c r="CE257" i="9"/>
  <c r="H407" i="9"/>
  <c r="BI67" i="9"/>
  <c r="DC199" i="9"/>
  <c r="Q228" i="9"/>
  <c r="F536" i="9"/>
  <c r="F320" i="9"/>
  <c r="S158" i="9"/>
  <c r="F518" i="9"/>
  <c r="F623" i="9"/>
  <c r="H585" i="9"/>
  <c r="F495" i="9"/>
  <c r="CR478" i="9"/>
  <c r="AO23" i="9"/>
  <c r="F189" i="9"/>
  <c r="S40" i="9"/>
  <c r="F148" i="9"/>
  <c r="AZ142" i="9"/>
  <c r="BV88" i="9"/>
  <c r="BT146" i="9"/>
  <c r="H390" i="9"/>
  <c r="CP26" i="9"/>
  <c r="BI229" i="9"/>
  <c r="BT245" i="9"/>
  <c r="AX158" i="9"/>
  <c r="AO334" i="9"/>
  <c r="BV350" i="9"/>
  <c r="H285" i="9"/>
  <c r="H550" i="9"/>
  <c r="CR300" i="9"/>
  <c r="AM199" i="9"/>
  <c r="H557" i="9"/>
  <c r="CR334" i="9"/>
  <c r="BT329" i="9"/>
  <c r="CR517" i="9"/>
  <c r="AO84" i="9"/>
  <c r="BV50" i="9"/>
  <c r="BK209" i="9"/>
  <c r="CR409" i="9"/>
  <c r="DC115" i="9"/>
  <c r="CR224" i="9"/>
  <c r="F393" i="9"/>
  <c r="AO53" i="9"/>
  <c r="F266" i="9"/>
  <c r="H163" i="9"/>
  <c r="S160" i="9"/>
  <c r="DL246" i="9"/>
  <c r="CP530" i="9"/>
  <c r="FZ107" i="9"/>
  <c r="H357" i="9"/>
  <c r="BK224" i="9"/>
  <c r="CR598" i="9"/>
  <c r="AO69" i="9"/>
  <c r="AX37" i="9"/>
  <c r="F89" i="9"/>
  <c r="CP399" i="9"/>
  <c r="DA84" i="9"/>
  <c r="H508" i="9"/>
  <c r="CG196" i="9"/>
  <c r="AM118" i="9"/>
  <c r="AM383" i="9"/>
  <c r="F209" i="9"/>
  <c r="BI193" i="9"/>
  <c r="DW607" i="9"/>
  <c r="AD35" i="9"/>
  <c r="DY163" i="9"/>
  <c r="H39" i="9"/>
  <c r="DA161" i="9"/>
  <c r="Q208" i="9"/>
  <c r="AM37" i="9"/>
  <c r="AB32" i="9"/>
  <c r="Q61" i="9"/>
  <c r="H423" i="9"/>
  <c r="BT197" i="9"/>
  <c r="AM77" i="9"/>
  <c r="CG100" i="9"/>
  <c r="BK219" i="9"/>
  <c r="F75" i="9"/>
  <c r="H509" i="9"/>
  <c r="AZ121" i="9"/>
  <c r="S56" i="9"/>
  <c r="AM96" i="9"/>
  <c r="CR369" i="9"/>
  <c r="CG128" i="9"/>
  <c r="FQ65" i="9"/>
  <c r="EU91" i="9"/>
  <c r="H389" i="9"/>
  <c r="H195" i="9"/>
  <c r="CP300" i="9"/>
  <c r="DN228" i="9"/>
  <c r="CR290" i="9"/>
  <c r="DY639" i="9"/>
  <c r="CR111" i="9"/>
  <c r="BK24" i="9"/>
  <c r="CE154" i="9"/>
  <c r="F449" i="9"/>
  <c r="BT418" i="9"/>
  <c r="F265" i="9"/>
  <c r="AX102" i="9"/>
  <c r="F70" i="9"/>
  <c r="AM397" i="9"/>
  <c r="CP304" i="9"/>
  <c r="BI224" i="9"/>
  <c r="DY238" i="9"/>
  <c r="DC97" i="9"/>
  <c r="S64" i="9"/>
  <c r="EU160" i="9"/>
  <c r="AM151" i="9"/>
  <c r="AO863" i="13"/>
  <c r="H560" i="9"/>
  <c r="F509" i="9"/>
  <c r="CR383" i="9"/>
  <c r="F246" i="9"/>
  <c r="CP94" i="9"/>
  <c r="AM335" i="9"/>
  <c r="DA53" i="9"/>
  <c r="CP553" i="9"/>
  <c r="S84" i="9"/>
  <c r="BV122" i="9"/>
  <c r="BT284" i="9"/>
  <c r="GB137" i="9"/>
  <c r="H138" i="9"/>
  <c r="DW560" i="9"/>
  <c r="AO136" i="9"/>
  <c r="DN86" i="9"/>
  <c r="AM172" i="9"/>
  <c r="CE163" i="9"/>
  <c r="BT215" i="9"/>
  <c r="BV254" i="9"/>
  <c r="AD57" i="9"/>
  <c r="BI186" i="9"/>
  <c r="F492" i="9"/>
  <c r="BI86" i="9"/>
  <c r="S33" i="9"/>
  <c r="S244" i="9"/>
  <c r="AD26" i="9"/>
  <c r="CR129" i="9"/>
  <c r="AM75" i="9"/>
  <c r="CP563" i="9"/>
  <c r="S251" i="9"/>
  <c r="AO70" i="9"/>
  <c r="S249" i="9"/>
  <c r="DN151" i="9"/>
  <c r="DA65" i="9"/>
  <c r="BT271" i="9"/>
  <c r="BI114" i="9"/>
  <c r="CP538" i="9"/>
  <c r="CP393" i="9"/>
  <c r="F188" i="9"/>
  <c r="AO278" i="9"/>
  <c r="BI151" i="9"/>
  <c r="F462" i="9"/>
  <c r="CP610" i="9"/>
  <c r="CG245" i="9"/>
  <c r="GK113" i="9"/>
  <c r="DA54" i="9"/>
  <c r="F600" i="9"/>
  <c r="F193" i="9"/>
  <c r="BV342" i="9"/>
  <c r="CR608" i="9"/>
  <c r="DL223" i="9"/>
  <c r="CR425" i="9"/>
  <c r="DY429" i="9"/>
  <c r="AM310" i="9"/>
  <c r="AO88" i="9"/>
  <c r="S229" i="9"/>
  <c r="FZ86" i="9"/>
  <c r="BT406" i="9"/>
  <c r="BI234" i="9"/>
  <c r="CR210" i="9"/>
  <c r="DW520" i="9"/>
  <c r="AM152" i="9"/>
  <c r="H546" i="9"/>
  <c r="CP137" i="9"/>
  <c r="AB84" i="9"/>
  <c r="H610" i="9"/>
  <c r="F474" i="9"/>
  <c r="CE240" i="9"/>
  <c r="AO197" i="9"/>
  <c r="CR550" i="9"/>
  <c r="F87" i="9"/>
  <c r="AO365" i="9"/>
  <c r="CE54" i="9"/>
  <c r="CE52" i="9"/>
  <c r="AZ157" i="9"/>
  <c r="BI122" i="9"/>
  <c r="AM252" i="9"/>
  <c r="F35" i="9"/>
  <c r="AO947" i="13"/>
  <c r="CG268" i="9"/>
  <c r="CR513" i="9"/>
  <c r="BI188" i="9"/>
  <c r="F400" i="9"/>
  <c r="F115" i="9"/>
  <c r="S247" i="9"/>
  <c r="CR549" i="9"/>
  <c r="CG99" i="9"/>
  <c r="F59" i="9"/>
  <c r="AM36" i="9"/>
  <c r="AM112" i="9"/>
  <c r="AZ146" i="9"/>
  <c r="H321" i="9"/>
  <c r="F335" i="9"/>
  <c r="F240" i="9"/>
  <c r="AO400" i="9"/>
  <c r="F23" i="9"/>
  <c r="BT195" i="9"/>
  <c r="DY39" i="9"/>
  <c r="GB200" i="9"/>
  <c r="F505" i="9"/>
  <c r="AZ149" i="9"/>
  <c r="H506" i="9"/>
  <c r="F174" i="9"/>
  <c r="H135" i="9"/>
  <c r="Q236" i="9"/>
  <c r="H110" i="9"/>
  <c r="H464" i="9"/>
  <c r="AO104" i="9"/>
  <c r="BT336" i="9"/>
  <c r="Q62" i="9"/>
  <c r="AX75" i="9"/>
  <c r="BT37" i="9"/>
  <c r="DW158" i="9"/>
  <c r="H214" i="9"/>
  <c r="F113" i="9"/>
  <c r="S185" i="9"/>
  <c r="CP284" i="9"/>
  <c r="BT72" i="9"/>
  <c r="CP452" i="9"/>
  <c r="AD56" i="9"/>
  <c r="Q44" i="9"/>
  <c r="F28" i="9"/>
  <c r="AM157" i="9"/>
  <c r="FF143" i="9"/>
  <c r="F196" i="9"/>
  <c r="CR428" i="9"/>
  <c r="AZ44" i="9"/>
  <c r="H354" i="9"/>
  <c r="BT222" i="9"/>
  <c r="F301" i="9"/>
  <c r="F377" i="9"/>
  <c r="F382" i="9"/>
  <c r="CR103" i="9"/>
  <c r="CP559" i="9"/>
  <c r="DN275" i="9"/>
  <c r="BK156" i="9"/>
  <c r="Q206" i="9"/>
  <c r="F340" i="9"/>
  <c r="Q197" i="9"/>
  <c r="AM295" i="9"/>
  <c r="H483" i="9"/>
  <c r="CP75" i="9"/>
  <c r="Q182" i="9"/>
  <c r="CR98" i="9"/>
  <c r="AO225" i="9"/>
  <c r="DA36" i="9"/>
  <c r="CE86" i="9"/>
  <c r="BT223" i="9"/>
  <c r="AO139" i="9"/>
  <c r="CR385" i="9"/>
  <c r="AM268" i="9"/>
  <c r="CR181" i="9"/>
  <c r="H541" i="9"/>
  <c r="FQ114" i="9"/>
  <c r="AO339" i="9"/>
  <c r="Q225" i="9"/>
  <c r="BK147" i="9"/>
  <c r="F219" i="9"/>
  <c r="F71" i="9"/>
  <c r="AX147" i="9"/>
  <c r="F366" i="9"/>
  <c r="H381" i="9"/>
  <c r="F304" i="9"/>
  <c r="ES51" i="9"/>
  <c r="CP348" i="9"/>
  <c r="AO91" i="9"/>
  <c r="DN66" i="9"/>
  <c r="DW627" i="9"/>
  <c r="BT422" i="9"/>
  <c r="CG170" i="9"/>
  <c r="AM256" i="9"/>
  <c r="AB57" i="9"/>
  <c r="AM123" i="9"/>
  <c r="H143" i="9"/>
  <c r="CP584" i="9"/>
  <c r="CP475" i="9"/>
  <c r="AB50" i="9"/>
  <c r="DN27" i="9"/>
  <c r="AX142" i="9"/>
  <c r="H488" i="9"/>
  <c r="S231" i="9"/>
  <c r="DW123" i="9"/>
  <c r="CR169" i="9"/>
  <c r="CP326" i="9"/>
  <c r="H284" i="9"/>
  <c r="AZ96" i="9"/>
  <c r="BT432" i="9"/>
  <c r="DY287" i="9"/>
  <c r="DA142" i="9"/>
  <c r="H358" i="9"/>
  <c r="FO110" i="9"/>
  <c r="AM124" i="9"/>
  <c r="H629" i="9"/>
  <c r="AO300" i="9"/>
  <c r="AM117" i="9"/>
  <c r="AZ34" i="9"/>
  <c r="S148" i="9"/>
  <c r="AB35" i="9"/>
  <c r="AB25" i="9"/>
  <c r="H187" i="9"/>
  <c r="CP356" i="9"/>
  <c r="AM139" i="9"/>
  <c r="H536" i="9"/>
  <c r="EU206" i="9"/>
  <c r="AO260" i="9"/>
  <c r="S165" i="9"/>
  <c r="CG29" i="9"/>
  <c r="Q106" i="9"/>
  <c r="S170" i="9"/>
  <c r="AM47" i="9"/>
  <c r="DY271" i="9"/>
  <c r="F389" i="9"/>
  <c r="EH23" i="9"/>
  <c r="H370" i="9"/>
  <c r="BT225" i="9"/>
  <c r="H210" i="9"/>
  <c r="AX43" i="9"/>
  <c r="CE267" i="9"/>
  <c r="AO1036" i="13"/>
  <c r="H32" i="9"/>
  <c r="H396" i="9"/>
  <c r="AM51" i="9"/>
  <c r="H172" i="9"/>
  <c r="AM392" i="9"/>
  <c r="Q87" i="9"/>
  <c r="Q100" i="9"/>
  <c r="BV208" i="9"/>
  <c r="BK129" i="9"/>
  <c r="H597" i="9"/>
  <c r="AM308" i="9"/>
  <c r="DC89" i="9"/>
  <c r="F369" i="9"/>
  <c r="H516" i="9"/>
  <c r="AZ64" i="9"/>
  <c r="BT251" i="9"/>
  <c r="BK155" i="9"/>
  <c r="BV319" i="9"/>
  <c r="BI144" i="9"/>
  <c r="F476" i="9"/>
  <c r="BV438" i="9"/>
  <c r="H507" i="9"/>
  <c r="F460" i="9"/>
  <c r="H272" i="9"/>
  <c r="DW239" i="9"/>
  <c r="BT207" i="9"/>
  <c r="AD80" i="9"/>
  <c r="BI85" i="9"/>
  <c r="CR246" i="9"/>
  <c r="DW64" i="9"/>
  <c r="AZ51" i="9"/>
  <c r="AX36" i="9"/>
  <c r="AZ56" i="9"/>
  <c r="CE224" i="9"/>
  <c r="F101" i="9"/>
  <c r="AM278" i="9"/>
  <c r="CR269" i="9"/>
  <c r="CG105" i="9"/>
  <c r="CG22" i="9"/>
  <c r="BK103" i="9"/>
  <c r="F629" i="9"/>
  <c r="AO182" i="9"/>
  <c r="F508" i="9"/>
  <c r="H314" i="9"/>
  <c r="AO125" i="9"/>
  <c r="F388" i="9"/>
  <c r="DY699" i="9"/>
  <c r="CR449" i="9"/>
  <c r="AX46" i="9"/>
  <c r="BV115" i="9"/>
  <c r="H245" i="9"/>
  <c r="S237" i="9"/>
  <c r="H462" i="9"/>
  <c r="S78" i="9"/>
  <c r="CG116" i="9"/>
  <c r="CP279" i="9"/>
  <c r="DN268" i="9"/>
  <c r="CR138" i="9"/>
  <c r="H444" i="9"/>
  <c r="AZ97" i="9"/>
  <c r="H537" i="9"/>
  <c r="H259" i="9"/>
  <c r="AO143" i="9"/>
  <c r="DA89" i="9"/>
  <c r="DN233" i="9"/>
  <c r="F351" i="9"/>
  <c r="CR613" i="9"/>
  <c r="H153" i="9"/>
  <c r="F604" i="9"/>
  <c r="CR184" i="9"/>
  <c r="S103" i="9"/>
  <c r="H162" i="9"/>
  <c r="BV274" i="9"/>
  <c r="S168" i="9"/>
  <c r="AM289" i="9"/>
  <c r="H346" i="9"/>
  <c r="CP453" i="9"/>
  <c r="H368" i="9"/>
  <c r="H459" i="9"/>
  <c r="AM144" i="9"/>
  <c r="S127" i="9"/>
  <c r="DY587" i="9"/>
  <c r="BT97" i="9"/>
  <c r="H35" i="9"/>
  <c r="BV42" i="9"/>
  <c r="F336" i="9"/>
  <c r="F337" i="9"/>
  <c r="AD77" i="9"/>
  <c r="S140" i="9"/>
  <c r="Q226" i="9"/>
  <c r="CR391" i="9"/>
  <c r="BI79" i="9"/>
  <c r="DA106" i="9"/>
  <c r="F32" i="9"/>
  <c r="CR296" i="9"/>
  <c r="AO340" i="9"/>
  <c r="BV303" i="9"/>
  <c r="BV225" i="9"/>
  <c r="AM134" i="9"/>
  <c r="H430" i="9"/>
  <c r="Q207" i="9"/>
  <c r="H306" i="9"/>
  <c r="CR426" i="9"/>
  <c r="H495" i="9"/>
  <c r="CG219" i="9"/>
  <c r="AO78" i="9"/>
  <c r="DY421" i="9"/>
  <c r="CR493" i="9"/>
  <c r="AO47" i="9"/>
  <c r="AO341" i="9"/>
  <c r="DL232" i="9"/>
  <c r="CP149" i="9"/>
  <c r="GM79" i="9"/>
  <c r="S87" i="9"/>
  <c r="H247" i="9"/>
  <c r="DL136" i="9"/>
  <c r="CG70" i="9"/>
  <c r="CR483" i="9"/>
  <c r="H405" i="9"/>
  <c r="DN270" i="9"/>
  <c r="Q82" i="9"/>
  <c r="GB119" i="9"/>
  <c r="AM98" i="9"/>
  <c r="BV376" i="9"/>
  <c r="F316" i="9"/>
  <c r="BI125" i="9"/>
  <c r="AM163" i="9"/>
  <c r="AO114" i="9"/>
  <c r="DL186" i="9"/>
  <c r="CR310" i="9"/>
  <c r="AO171" i="9"/>
  <c r="F636" i="9"/>
  <c r="F72" i="9"/>
  <c r="CP271" i="9"/>
  <c r="GK114" i="9"/>
  <c r="BV326" i="9"/>
  <c r="Q46" i="9"/>
  <c r="CE30" i="9"/>
  <c r="CR438" i="9"/>
  <c r="F348" i="9"/>
  <c r="BI204" i="9"/>
  <c r="H63" i="9"/>
  <c r="BT125" i="9"/>
  <c r="Q179" i="9"/>
  <c r="AB93" i="9"/>
  <c r="H332" i="9"/>
  <c r="CE83" i="9"/>
  <c r="EU310" i="9"/>
  <c r="BV222" i="9"/>
  <c r="H391" i="9"/>
  <c r="CR398" i="9"/>
  <c r="CE193" i="9"/>
  <c r="AO186" i="9"/>
  <c r="BT40" i="9"/>
  <c r="DC43" i="9"/>
  <c r="F499" i="9"/>
  <c r="H434" i="9"/>
  <c r="H169" i="9"/>
  <c r="BI225" i="9"/>
  <c r="F396" i="9"/>
  <c r="F233" i="9"/>
  <c r="DY567" i="9"/>
  <c r="FZ125" i="9"/>
  <c r="H90" i="9"/>
  <c r="F381" i="9"/>
  <c r="H511" i="9"/>
  <c r="BV83" i="9"/>
  <c r="F255" i="9"/>
  <c r="F238" i="9"/>
  <c r="DA115" i="9"/>
  <c r="BT78" i="9"/>
  <c r="EU296" i="9"/>
  <c r="BV260" i="9"/>
  <c r="AO221" i="9"/>
  <c r="AM215" i="9"/>
  <c r="AO72" i="9"/>
  <c r="AM126" i="9"/>
  <c r="H238" i="9"/>
  <c r="F126" i="9"/>
  <c r="BK65" i="9"/>
  <c r="H226" i="9"/>
  <c r="AD52" i="9"/>
  <c r="AB94" i="9"/>
  <c r="H415" i="9"/>
  <c r="BV310" i="9"/>
  <c r="BI72" i="9"/>
  <c r="CR533" i="9"/>
  <c r="AO346" i="9"/>
  <c r="AM332" i="9"/>
  <c r="BI195" i="9"/>
  <c r="AM347" i="9"/>
  <c r="AZ66" i="9"/>
  <c r="CR564" i="9"/>
  <c r="H491" i="9"/>
  <c r="BI110" i="9"/>
  <c r="H177" i="9"/>
  <c r="AO243" i="9"/>
  <c r="AM133" i="9"/>
  <c r="AM265" i="9"/>
  <c r="BT156" i="9"/>
  <c r="AM325" i="9"/>
  <c r="AO27" i="9"/>
  <c r="H484" i="9"/>
  <c r="DY311" i="9"/>
  <c r="H107" i="9"/>
  <c r="F421" i="9"/>
  <c r="H530" i="9"/>
  <c r="CR586" i="9"/>
  <c r="AX56" i="9"/>
  <c r="F448" i="9"/>
  <c r="Q96" i="9"/>
  <c r="CP249" i="9"/>
  <c r="BI42" i="9"/>
  <c r="S212" i="9"/>
  <c r="BT430" i="9"/>
  <c r="DY86" i="9"/>
  <c r="AM73" i="9"/>
  <c r="DY290" i="9"/>
  <c r="CG49" i="9"/>
  <c r="Q177" i="9"/>
  <c r="FO143" i="9"/>
  <c r="CR271" i="9"/>
  <c r="CP218" i="9"/>
  <c r="AX164" i="9"/>
  <c r="H594" i="9"/>
  <c r="F175" i="9"/>
  <c r="H351" i="9"/>
  <c r="Q90" i="9"/>
  <c r="DN328" i="9"/>
  <c r="H316" i="9"/>
  <c r="EJ68" i="9"/>
  <c r="EH38" i="9"/>
  <c r="AM350" i="9"/>
  <c r="CR520" i="9"/>
  <c r="AX74" i="9"/>
  <c r="F74" i="9"/>
  <c r="H286" i="9"/>
  <c r="CG106" i="9"/>
  <c r="BI198" i="9"/>
  <c r="CR331" i="9"/>
  <c r="BT98" i="9"/>
  <c r="BK236" i="9"/>
  <c r="DA150" i="9"/>
  <c r="CP166" i="9"/>
  <c r="AZ84" i="9"/>
  <c r="CG208" i="9"/>
  <c r="AO409" i="9"/>
  <c r="CP100" i="9"/>
  <c r="H26" i="9"/>
  <c r="BI175" i="9"/>
  <c r="AX170" i="9"/>
  <c r="H559" i="9"/>
  <c r="S24" i="9"/>
  <c r="AX110" i="9"/>
  <c r="AM62" i="9"/>
  <c r="H452" i="9"/>
  <c r="AO138" i="9"/>
  <c r="AD48" i="9"/>
  <c r="ES302" i="9"/>
  <c r="S73" i="9"/>
  <c r="DN44" i="9"/>
  <c r="F356" i="9"/>
  <c r="CE204" i="9"/>
  <c r="F416" i="9"/>
  <c r="AO57" i="9"/>
  <c r="H626" i="9"/>
  <c r="H645" i="9"/>
  <c r="F409" i="9"/>
  <c r="BV252" i="9"/>
  <c r="AB42" i="9"/>
  <c r="BV45" i="9"/>
  <c r="AO39" i="9"/>
  <c r="H281" i="9"/>
  <c r="F180" i="9"/>
  <c r="BI66" i="9"/>
  <c r="Q167" i="9"/>
  <c r="H590" i="9"/>
  <c r="CR401" i="9"/>
  <c r="DL202" i="9"/>
  <c r="F110" i="9"/>
  <c r="H298" i="9"/>
  <c r="H453" i="9"/>
  <c r="AZ143" i="9"/>
  <c r="DC44" i="9"/>
  <c r="H432" i="9"/>
  <c r="DA69" i="9"/>
  <c r="H548" i="9"/>
  <c r="CP144" i="9"/>
  <c r="Q125" i="9"/>
  <c r="AZ79" i="9"/>
  <c r="DY372" i="9"/>
  <c r="ES305" i="9"/>
  <c r="BK58" i="9"/>
  <c r="AO204" i="9"/>
  <c r="AM255" i="9"/>
  <c r="CR174" i="9"/>
  <c r="DW161" i="9"/>
  <c r="CE93" i="9"/>
  <c r="BT263" i="9"/>
  <c r="CP57" i="9"/>
  <c r="F260" i="9"/>
  <c r="AM220" i="9"/>
  <c r="H647" i="9"/>
  <c r="AD73" i="9"/>
  <c r="CR195" i="9"/>
  <c r="F442" i="9"/>
  <c r="H533" i="9"/>
  <c r="AZ141" i="9"/>
  <c r="H392" i="9"/>
  <c r="AO213" i="9"/>
  <c r="AO377" i="9"/>
  <c r="S46" i="9"/>
  <c r="BT180" i="9"/>
  <c r="CE265" i="9"/>
  <c r="BT352" i="9"/>
  <c r="H252" i="9"/>
  <c r="H534" i="9"/>
  <c r="H632" i="9"/>
  <c r="H424" i="9"/>
  <c r="H365" i="9"/>
  <c r="FD166" i="9"/>
  <c r="S157" i="9"/>
  <c r="BI227" i="9"/>
  <c r="DN301" i="9"/>
  <c r="DL208" i="9"/>
  <c r="AB85" i="9"/>
  <c r="CR617" i="9"/>
  <c r="CP406" i="9"/>
  <c r="DW180" i="9"/>
  <c r="F294" i="9"/>
  <c r="H44" i="9"/>
  <c r="Q83" i="9"/>
  <c r="BT32" i="9"/>
  <c r="AO347" i="9"/>
  <c r="BV256" i="9"/>
  <c r="CG134" i="9"/>
  <c r="DC215" i="9"/>
  <c r="F346" i="9"/>
  <c r="F224" i="9"/>
  <c r="DW681" i="9"/>
  <c r="BV136" i="9"/>
  <c r="AM187" i="9"/>
  <c r="H25" i="9"/>
  <c r="DL228" i="9"/>
  <c r="F191" i="9"/>
  <c r="Q39" i="9"/>
  <c r="AX67" i="9"/>
  <c r="AM80" i="9"/>
  <c r="BV200" i="9"/>
  <c r="GB222" i="9"/>
  <c r="Q37" i="9"/>
  <c r="BT227" i="9"/>
  <c r="AO222" i="9"/>
  <c r="Q151" i="9"/>
  <c r="DN220" i="9"/>
  <c r="AZ129" i="9"/>
  <c r="AM95" i="9"/>
  <c r="CE170" i="9"/>
  <c r="S224" i="9"/>
  <c r="H50" i="9"/>
  <c r="H587" i="9"/>
  <c r="CR313" i="9"/>
  <c r="AD29" i="9"/>
  <c r="S44" i="9"/>
  <c r="CR153" i="9"/>
  <c r="DC117" i="9"/>
  <c r="F150" i="9"/>
  <c r="CG137" i="9"/>
  <c r="CE230" i="9"/>
  <c r="EU227" i="9"/>
  <c r="AM30" i="9"/>
  <c r="CR235" i="9"/>
  <c r="AO26" i="9"/>
  <c r="AO90" i="9"/>
  <c r="F261" i="9"/>
  <c r="AO146" i="9"/>
  <c r="AO144" i="9"/>
  <c r="AM127" i="9"/>
  <c r="DY171" i="9"/>
  <c r="BK133" i="9"/>
  <c r="F125" i="9"/>
  <c r="AO379" i="13"/>
  <c r="H498" i="9"/>
  <c r="AO377" i="13"/>
  <c r="H305" i="9"/>
  <c r="CP346" i="9"/>
  <c r="AX60" i="9"/>
  <c r="H561" i="9"/>
  <c r="Q92" i="9"/>
  <c r="Q159" i="9"/>
  <c r="H544" i="9"/>
  <c r="AM407" i="9"/>
  <c r="DN281" i="9"/>
  <c r="BK70" i="9"/>
  <c r="F494" i="9"/>
  <c r="AO382" i="9"/>
  <c r="H89" i="9"/>
  <c r="H501" i="9"/>
  <c r="F423" i="9"/>
  <c r="H431" i="9"/>
  <c r="F177" i="9"/>
  <c r="FF174" i="9"/>
  <c r="AM382" i="9"/>
  <c r="H344" i="9"/>
  <c r="AZ42" i="9"/>
  <c r="AO273" i="9"/>
  <c r="S257" i="9"/>
  <c r="AM140" i="9"/>
  <c r="Q145" i="9"/>
  <c r="F144" i="9"/>
  <c r="AO266" i="9"/>
  <c r="AM33" i="9"/>
  <c r="CE67" i="9"/>
  <c r="BV441" i="9"/>
  <c r="BK153" i="9"/>
  <c r="H196" i="9"/>
  <c r="AO129" i="9"/>
  <c r="BT244" i="9"/>
  <c r="Q183" i="9"/>
  <c r="BK95" i="9"/>
  <c r="BT203" i="9"/>
  <c r="AM158" i="9"/>
  <c r="H174" i="9"/>
  <c r="BI71" i="9"/>
  <c r="CG96" i="9"/>
  <c r="EU235" i="9"/>
  <c r="CP369" i="9"/>
  <c r="BK183" i="9"/>
  <c r="AO157" i="9"/>
  <c r="AM276" i="9"/>
  <c r="DN224" i="9"/>
  <c r="H413" i="9"/>
  <c r="BK210" i="9"/>
  <c r="CR559" i="9"/>
  <c r="AX93" i="9"/>
  <c r="AO238" i="9"/>
  <c r="CP495" i="9"/>
  <c r="F451" i="9"/>
  <c r="FF243" i="9"/>
  <c r="BK29" i="9"/>
  <c r="S104" i="9"/>
  <c r="H576" i="9"/>
  <c r="BT366" i="9"/>
  <c r="Q186" i="9"/>
  <c r="AO71" i="9"/>
  <c r="AO85" i="9"/>
  <c r="FO28" i="9"/>
  <c r="BV335" i="9"/>
  <c r="CP541" i="9"/>
  <c r="F513" i="9"/>
  <c r="BT298" i="9"/>
  <c r="DL91" i="9"/>
  <c r="Q147" i="9"/>
  <c r="AO385" i="9"/>
  <c r="BV185" i="9"/>
  <c r="F580" i="9"/>
  <c r="CG261" i="9"/>
  <c r="DY516" i="9"/>
  <c r="DN76" i="9"/>
  <c r="BK50" i="9"/>
  <c r="Q143" i="9"/>
  <c r="CP229" i="9"/>
  <c r="F445" i="9"/>
  <c r="F60" i="9"/>
  <c r="AX57" i="9"/>
  <c r="FZ41" i="9"/>
  <c r="CP574" i="9"/>
  <c r="BT300" i="9"/>
  <c r="BT143" i="9"/>
  <c r="F412" i="9"/>
  <c r="F186" i="9"/>
  <c r="S80" i="9"/>
  <c r="CG31" i="9"/>
  <c r="BV324" i="9"/>
  <c r="F44" i="9"/>
  <c r="DY60" i="9"/>
  <c r="H636" i="9"/>
  <c r="AM97" i="9"/>
  <c r="H262" i="9"/>
  <c r="H294" i="9"/>
  <c r="AM305" i="9"/>
  <c r="F62" i="9"/>
  <c r="DY328" i="9"/>
  <c r="DN246" i="9"/>
  <c r="CP219" i="9"/>
  <c r="H543" i="9"/>
  <c r="CE108" i="9"/>
  <c r="CR466" i="9"/>
  <c r="AB82" i="9"/>
  <c r="AZ38" i="9"/>
  <c r="AM307" i="9"/>
  <c r="AO67" i="9"/>
  <c r="H410" i="9"/>
  <c r="Q149" i="9"/>
  <c r="DN304" i="9"/>
  <c r="BK138" i="9"/>
  <c r="AM35" i="9"/>
  <c r="H617" i="9"/>
  <c r="H385" i="9"/>
  <c r="F514" i="9"/>
  <c r="AM65" i="9"/>
  <c r="CP187" i="9"/>
  <c r="CR37" i="9"/>
  <c r="CE229" i="9"/>
  <c r="H563" i="9"/>
  <c r="F67" i="9"/>
  <c r="H178" i="9"/>
  <c r="H155" i="9"/>
  <c r="Q153" i="9"/>
  <c r="AM342" i="9"/>
  <c r="S217" i="9"/>
  <c r="Q108" i="9"/>
  <c r="H310" i="9"/>
  <c r="AO331" i="9"/>
  <c r="AO319" i="9"/>
  <c r="F308" i="9"/>
  <c r="H254" i="9"/>
  <c r="AO251" i="9"/>
  <c r="AO344" i="9"/>
  <c r="F429" i="9"/>
  <c r="AM358" i="9"/>
  <c r="F490" i="9"/>
  <c r="S199" i="9"/>
  <c r="AM184" i="9"/>
  <c r="CE105" i="9"/>
  <c r="BT404" i="9"/>
  <c r="AB86" i="9"/>
  <c r="CE46" i="9"/>
  <c r="AX108" i="9"/>
  <c r="DC49" i="9"/>
  <c r="H475" i="9"/>
  <c r="BV233" i="9"/>
  <c r="F318" i="9"/>
  <c r="F305" i="9"/>
  <c r="S176" i="9"/>
  <c r="AO325" i="9"/>
  <c r="Q253" i="9"/>
  <c r="CR384" i="9"/>
  <c r="DA136" i="9"/>
  <c r="H398" i="9"/>
  <c r="BI78" i="9"/>
  <c r="AX50" i="9"/>
  <c r="DC135" i="9"/>
  <c r="H329" i="9"/>
  <c r="DA42" i="9"/>
  <c r="AO135" i="9"/>
  <c r="CG174" i="9"/>
  <c r="FQ128" i="9"/>
  <c r="S25" i="9"/>
  <c r="H173" i="9"/>
  <c r="BV407" i="9"/>
  <c r="F438" i="9"/>
  <c r="H257" i="9"/>
  <c r="AB29" i="9"/>
  <c r="F501" i="9"/>
  <c r="AO130" i="9"/>
  <c r="BV403" i="9"/>
  <c r="S102" i="9"/>
  <c r="F298" i="9"/>
  <c r="H244" i="9"/>
  <c r="F603" i="9"/>
  <c r="BT290" i="9"/>
  <c r="BV282" i="9"/>
  <c r="CR243" i="9"/>
  <c r="CP31" i="9"/>
  <c r="F594" i="9"/>
  <c r="F109" i="9"/>
  <c r="CP216" i="9"/>
  <c r="H633" i="9"/>
  <c r="CP55" i="9"/>
  <c r="AO151" i="9"/>
  <c r="S95" i="9"/>
  <c r="CR241" i="9"/>
  <c r="BI245" i="9"/>
  <c r="CR575" i="9"/>
  <c r="DW684" i="9"/>
  <c r="BV308" i="9"/>
  <c r="CR230" i="9"/>
  <c r="H277" i="9"/>
  <c r="CR365" i="9"/>
  <c r="BV382" i="9"/>
  <c r="DL296" i="9"/>
  <c r="AD28" i="9"/>
  <c r="DY466" i="9"/>
  <c r="F123" i="9"/>
  <c r="AX49" i="9"/>
  <c r="H218" i="9"/>
  <c r="AM102" i="9"/>
  <c r="AX161" i="9"/>
  <c r="F607" i="9"/>
  <c r="F548" i="9"/>
  <c r="AZ155" i="9"/>
  <c r="AZ47" i="9"/>
  <c r="F153" i="9"/>
  <c r="AZ115" i="9"/>
  <c r="AX27" i="9"/>
  <c r="H455" i="9"/>
  <c r="F540" i="9"/>
  <c r="DN302" i="9"/>
  <c r="BT189" i="9"/>
  <c r="CP244" i="9"/>
  <c r="AD67" i="9"/>
  <c r="AD42" i="9"/>
  <c r="BT270" i="9"/>
  <c r="CR268" i="9"/>
  <c r="CE82" i="9"/>
  <c r="CR52" i="9"/>
  <c r="BI64" i="9"/>
  <c r="H159" i="9"/>
  <c r="H318" i="9"/>
  <c r="BK229" i="9"/>
  <c r="H363" i="9"/>
  <c r="AO184" i="9"/>
  <c r="H505" i="9"/>
  <c r="F36" i="9"/>
  <c r="AO95" i="9"/>
  <c r="F338" i="9"/>
  <c r="AO330" i="9"/>
  <c r="AM113" i="9"/>
  <c r="H341" i="9"/>
  <c r="CP605" i="9"/>
  <c r="BT56" i="9"/>
  <c r="H182" i="9"/>
  <c r="DN114" i="9"/>
  <c r="BK73" i="9"/>
  <c r="F325" i="9"/>
  <c r="DW502" i="9"/>
  <c r="H190" i="9"/>
  <c r="H547" i="9"/>
  <c r="CR105" i="9"/>
  <c r="CP121" i="9"/>
  <c r="H406" i="9"/>
  <c r="F502" i="9"/>
  <c r="CR285" i="9"/>
  <c r="AO33" i="9"/>
  <c r="H580" i="9"/>
  <c r="F291" i="9"/>
  <c r="F359" i="9"/>
  <c r="F309" i="9"/>
  <c r="AZ140" i="9"/>
  <c r="AO228" i="9"/>
  <c r="F327" i="9"/>
  <c r="F475" i="9"/>
  <c r="BK178" i="9"/>
  <c r="BK34" i="9"/>
  <c r="S179" i="9"/>
  <c r="H518" i="9"/>
  <c r="AO329" i="9"/>
  <c r="H328" i="9"/>
  <c r="F37" i="9"/>
  <c r="BV29" i="9"/>
  <c r="Q146" i="9"/>
  <c r="DL159" i="9"/>
  <c r="S254" i="9"/>
  <c r="AX81" i="9"/>
  <c r="F205" i="9"/>
  <c r="F31" i="9"/>
  <c r="BT309" i="9"/>
  <c r="AB27" i="9"/>
  <c r="H139" i="9"/>
  <c r="H231" i="9"/>
  <c r="BV440" i="9"/>
  <c r="AO383" i="9"/>
  <c r="DL81" i="9"/>
  <c r="CG257" i="9"/>
  <c r="H648" i="9"/>
  <c r="Q217" i="9"/>
  <c r="BV102" i="9"/>
  <c r="AD74" i="9"/>
  <c r="F584" i="9"/>
  <c r="CP163" i="9"/>
  <c r="H81" i="9"/>
  <c r="H532" i="9"/>
  <c r="CP597" i="9"/>
  <c r="S110" i="9"/>
  <c r="CR540" i="9"/>
  <c r="DC224" i="9"/>
  <c r="H274" i="9"/>
  <c r="CR145" i="9"/>
  <c r="Q134" i="9"/>
  <c r="CE162" i="9"/>
  <c r="BI174" i="9"/>
  <c r="H611" i="9"/>
  <c r="DW343" i="9"/>
  <c r="F245" i="9"/>
  <c r="BK185" i="9"/>
  <c r="AO394" i="9"/>
  <c r="CR622" i="9"/>
  <c r="S88" i="9"/>
  <c r="AM122" i="9"/>
  <c r="F620" i="9"/>
  <c r="H114" i="9"/>
  <c r="AO310" i="9"/>
  <c r="BK132" i="9"/>
  <c r="DC53" i="9"/>
  <c r="H635" i="9"/>
  <c r="AZ132" i="9"/>
  <c r="AB26" i="9"/>
  <c r="S43" i="9"/>
  <c r="CR626" i="9"/>
  <c r="DA46" i="9"/>
  <c r="H562" i="9"/>
  <c r="AZ153" i="9"/>
  <c r="H108" i="9"/>
  <c r="H404" i="9"/>
  <c r="EH57" i="9"/>
  <c r="H319" i="9"/>
  <c r="DY149" i="9"/>
  <c r="H622" i="9"/>
  <c r="H343" i="9"/>
  <c r="F229" i="9"/>
  <c r="AM180" i="9"/>
  <c r="DA231" i="9"/>
  <c r="CG243" i="9"/>
  <c r="AZ82" i="9"/>
  <c r="F535" i="9"/>
  <c r="AO342" i="9"/>
  <c r="AD93" i="9"/>
  <c r="S54" i="9"/>
  <c r="H123" i="9"/>
  <c r="DC111" i="9"/>
  <c r="H545" i="9"/>
  <c r="F355" i="9"/>
  <c r="AB54" i="9"/>
  <c r="BV134" i="9"/>
  <c r="ES90" i="9"/>
  <c r="CP33" i="9"/>
  <c r="AX160" i="9"/>
  <c r="AZ25" i="9"/>
  <c r="S215" i="9"/>
  <c r="DN144" i="9"/>
  <c r="AM115" i="9"/>
  <c r="BT92" i="9"/>
  <c r="AM408" i="9"/>
  <c r="BT241" i="9"/>
  <c r="DW89" i="9"/>
  <c r="H345" i="9"/>
  <c r="BK47" i="9"/>
  <c r="F586" i="9"/>
  <c r="H175" i="9"/>
  <c r="AZ100" i="9"/>
  <c r="BV175" i="9"/>
  <c r="CP512" i="9"/>
  <c r="Q157" i="9"/>
  <c r="F420" i="9"/>
  <c r="F493" i="9"/>
  <c r="BV341" i="9"/>
  <c r="F597" i="9"/>
  <c r="H304" i="9"/>
  <c r="BV373" i="9"/>
  <c r="F608" i="9"/>
  <c r="AO194" i="9"/>
  <c r="AM299" i="9"/>
  <c r="CP64" i="9"/>
  <c r="F183" i="9"/>
  <c r="BT435" i="9"/>
  <c r="BT259" i="9"/>
  <c r="H200" i="9"/>
  <c r="CG231" i="9"/>
  <c r="AO324" i="9"/>
  <c r="BT321" i="9"/>
  <c r="EU176" i="9"/>
  <c r="DL178" i="9"/>
  <c r="H420" i="9"/>
  <c r="AM363" i="9"/>
  <c r="AZ86" i="9"/>
  <c r="ES278" i="9"/>
  <c r="BT337" i="9"/>
  <c r="CE197" i="9"/>
  <c r="DW237" i="9"/>
  <c r="F543" i="9"/>
  <c r="GK52" i="9"/>
  <c r="DW27" i="9"/>
  <c r="ES103" i="9"/>
  <c r="BI52" i="9"/>
  <c r="AO66" i="9"/>
  <c r="AX120" i="9"/>
  <c r="H93" i="9"/>
  <c r="F557" i="9"/>
  <c r="BI49" i="9"/>
  <c r="F45" i="9"/>
  <c r="BK82" i="9"/>
  <c r="F141" i="9"/>
  <c r="CR32" i="9"/>
  <c r="CR416" i="9"/>
  <c r="AD54" i="9"/>
  <c r="BK149" i="9"/>
  <c r="BT390" i="9"/>
  <c r="CR41" i="9"/>
  <c r="BV163" i="9"/>
  <c r="DW254" i="9"/>
  <c r="CR221" i="9"/>
  <c r="F190" i="9"/>
  <c r="DA93" i="9"/>
  <c r="S213" i="9"/>
  <c r="DN215" i="9"/>
  <c r="CG180" i="9"/>
  <c r="BT380" i="9"/>
  <c r="BV71" i="9"/>
  <c r="DL298" i="9"/>
  <c r="BV316" i="9"/>
  <c r="BV292" i="9"/>
  <c r="CE153" i="9"/>
  <c r="BT272" i="9"/>
  <c r="F372" i="9"/>
  <c r="AM284" i="9"/>
  <c r="AO128" i="9"/>
  <c r="DW435" i="9"/>
  <c r="AZ99" i="9"/>
  <c r="AZ53" i="9"/>
  <c r="F364" i="9"/>
  <c r="BK216" i="9"/>
  <c r="BV81" i="9"/>
  <c r="AM338" i="9"/>
  <c r="CG141" i="9"/>
  <c r="AZ102" i="9"/>
  <c r="AM253" i="9"/>
  <c r="BT36" i="9"/>
  <c r="AZ89" i="9"/>
  <c r="BT363" i="9"/>
  <c r="AO154" i="9"/>
  <c r="BT301" i="9"/>
  <c r="S28" i="9"/>
  <c r="AZ136" i="9"/>
  <c r="CR339" i="9"/>
  <c r="F479" i="9"/>
  <c r="BK151" i="9"/>
  <c r="H422" i="9"/>
  <c r="DC171" i="9"/>
  <c r="DY262" i="9"/>
  <c r="F329" i="9"/>
  <c r="AO123" i="9"/>
  <c r="BT114" i="9"/>
  <c r="S126" i="9"/>
  <c r="AB90" i="9"/>
  <c r="CR599" i="9"/>
  <c r="DW345" i="9"/>
  <c r="H54" i="9"/>
  <c r="AX111" i="9"/>
  <c r="AO232" i="9"/>
  <c r="AO366" i="9"/>
  <c r="BI157" i="9"/>
  <c r="CG253" i="9"/>
  <c r="AO219" i="9"/>
  <c r="CP198" i="9"/>
  <c r="AZ159" i="9"/>
  <c r="AM39" i="9"/>
  <c r="H212" i="9"/>
  <c r="DA44" i="9"/>
  <c r="Q89" i="9"/>
  <c r="H457" i="9"/>
  <c r="DC144" i="9"/>
  <c r="F57" i="9"/>
  <c r="CP431" i="9"/>
  <c r="CR108" i="9"/>
  <c r="S141" i="9"/>
  <c r="F300" i="9"/>
  <c r="BI213" i="9"/>
  <c r="F63" i="9"/>
  <c r="AX40" i="9"/>
  <c r="CG183" i="9"/>
  <c r="CP110" i="9"/>
  <c r="BI82" i="9"/>
  <c r="DY227" i="9"/>
  <c r="Q220" i="9"/>
  <c r="AM337" i="9"/>
  <c r="AZ172" i="9"/>
  <c r="H621" i="9"/>
  <c r="BK189" i="9"/>
  <c r="BT196" i="9"/>
  <c r="CR359" i="9"/>
  <c r="F170" i="9"/>
  <c r="Q160" i="9"/>
  <c r="AO360" i="9"/>
  <c r="CR402" i="9"/>
  <c r="F525" i="9"/>
  <c r="F166" i="9"/>
  <c r="ES209" i="9"/>
  <c r="AO34" i="9"/>
  <c r="F252" i="9"/>
  <c r="F99" i="9"/>
  <c r="FD111" i="9"/>
  <c r="F520" i="9"/>
  <c r="BT71" i="9"/>
  <c r="H494" i="9"/>
  <c r="DA68" i="9"/>
  <c r="BV65" i="9"/>
  <c r="DL188" i="9"/>
  <c r="DL286" i="9"/>
  <c r="AM330" i="9"/>
  <c r="H24" i="9"/>
  <c r="AO101" i="9"/>
  <c r="H302" i="9"/>
  <c r="CP232" i="9"/>
  <c r="BV291" i="9"/>
  <c r="BK211" i="9"/>
  <c r="CP398" i="9"/>
  <c r="F617" i="9"/>
  <c r="S230" i="9"/>
  <c r="F140" i="9"/>
  <c r="F231" i="9"/>
  <c r="CR541" i="9"/>
  <c r="BT440" i="9"/>
  <c r="AO147" i="9"/>
  <c r="CP418" i="9"/>
  <c r="CR430" i="9"/>
  <c r="BV229" i="9"/>
  <c r="Q243" i="9"/>
  <c r="CR182" i="9"/>
  <c r="AM328" i="9"/>
  <c r="DY351" i="9"/>
  <c r="AM303" i="9"/>
  <c r="AM319" i="9"/>
  <c r="GM96" i="9"/>
  <c r="H615" i="9"/>
  <c r="CP546" i="9"/>
  <c r="BV360" i="9"/>
  <c r="CG255" i="9"/>
  <c r="DC213" i="9"/>
  <c r="DA64" i="9"/>
  <c r="F437" i="9"/>
  <c r="AZ130" i="9"/>
  <c r="CP440" i="9"/>
  <c r="AO318" i="9"/>
  <c r="AB34" i="9"/>
  <c r="DY713" i="9"/>
  <c r="FO151" i="9"/>
  <c r="S204" i="9"/>
  <c r="BV299" i="9"/>
  <c r="EJ37" i="9"/>
  <c r="AO296" i="9"/>
  <c r="AX138" i="9"/>
  <c r="FF100" i="9"/>
  <c r="CR167" i="9"/>
  <c r="H417" i="9"/>
  <c r="H569" i="9"/>
  <c r="BV26" i="9"/>
  <c r="AM85" i="9"/>
  <c r="H269" i="9"/>
  <c r="BV217" i="9"/>
  <c r="DY570" i="9"/>
  <c r="CR64" i="9"/>
  <c r="CE74" i="9"/>
  <c r="BT414" i="9"/>
  <c r="F534" i="9"/>
  <c r="BI196" i="9"/>
  <c r="F92" i="9"/>
  <c r="BT423" i="9"/>
  <c r="AZ108" i="9"/>
  <c r="CP25" i="9"/>
  <c r="DW411" i="9"/>
  <c r="CR501" i="9"/>
  <c r="DC126" i="9"/>
  <c r="DW257" i="9"/>
  <c r="AM181" i="9"/>
  <c r="AO208" i="9"/>
  <c r="AB81" i="9"/>
  <c r="CE27" i="9"/>
  <c r="BI117" i="9"/>
  <c r="Q36" i="9"/>
  <c r="AM396" i="9"/>
  <c r="DY453" i="9"/>
  <c r="H355" i="9"/>
  <c r="H399" i="9"/>
  <c r="AO376" i="13"/>
  <c r="AM170" i="9"/>
  <c r="DW660" i="9"/>
  <c r="CG214" i="9"/>
  <c r="DN200" i="9"/>
  <c r="S74" i="9"/>
  <c r="AM244" i="9"/>
  <c r="BT142" i="9"/>
  <c r="AD84" i="9"/>
  <c r="DC150" i="9"/>
  <c r="CR561" i="9"/>
  <c r="F471" i="9"/>
  <c r="F500" i="9"/>
  <c r="AO153" i="9"/>
  <c r="AM364" i="9"/>
  <c r="AZ54" i="9"/>
  <c r="BT70" i="9"/>
  <c r="BI166" i="9"/>
  <c r="DW642" i="9"/>
  <c r="AM275" i="9"/>
  <c r="Q29" i="9"/>
  <c r="H75" i="9"/>
  <c r="BT109" i="9"/>
  <c r="BK235" i="9"/>
  <c r="GK134" i="9"/>
  <c r="F228" i="9"/>
  <c r="BI159" i="9"/>
  <c r="AO274" i="9"/>
  <c r="F254" i="9"/>
  <c r="BV286" i="9"/>
  <c r="AO183" i="9"/>
  <c r="F357" i="9"/>
  <c r="S129" i="9"/>
  <c r="AX145" i="9"/>
  <c r="BT316" i="9"/>
  <c r="CP516" i="9"/>
  <c r="S223" i="9"/>
  <c r="CG43" i="9"/>
  <c r="AO68" i="9"/>
  <c r="AO98" i="9"/>
  <c r="H47" i="9"/>
  <c r="CR287" i="9"/>
  <c r="CE169" i="9"/>
  <c r="H383" i="9"/>
  <c r="AO307" i="9"/>
  <c r="Q88" i="9"/>
  <c r="CP125" i="9"/>
  <c r="BT46" i="9"/>
  <c r="H264" i="9"/>
  <c r="FD147" i="9"/>
  <c r="AO63" i="9"/>
  <c r="AM93" i="9"/>
  <c r="H149" i="9"/>
  <c r="Q248" i="9"/>
  <c r="AZ26" i="9"/>
  <c r="AO245" i="9"/>
  <c r="H421" i="9"/>
  <c r="AZ58" i="9"/>
  <c r="BV353" i="9"/>
  <c r="S189" i="9"/>
  <c r="CG48" i="9"/>
  <c r="DA90" i="9"/>
  <c r="AM313" i="9"/>
  <c r="DY730" i="9"/>
  <c r="BT264" i="9"/>
  <c r="ES50" i="9"/>
  <c r="H646" i="9"/>
  <c r="Q43" i="9"/>
  <c r="AM266" i="9"/>
  <c r="AO299" i="9"/>
  <c r="Q64" i="9"/>
  <c r="BT104" i="9"/>
  <c r="H551" i="9"/>
  <c r="F313" i="9"/>
  <c r="F552" i="9"/>
  <c r="BV436" i="9"/>
  <c r="F446" i="9"/>
  <c r="BV174" i="9"/>
  <c r="DA24" i="9"/>
  <c r="F511" i="9"/>
  <c r="F77" i="9"/>
  <c r="BV31" i="9"/>
  <c r="CP423" i="9"/>
  <c r="F112" i="9"/>
  <c r="H418" i="9"/>
  <c r="FQ144" i="9"/>
  <c r="AM385" i="9"/>
  <c r="CR125" i="9"/>
  <c r="BT64" i="9"/>
  <c r="AM298" i="9"/>
  <c r="F25" i="9"/>
  <c r="BT29" i="9"/>
  <c r="AM260" i="9"/>
  <c r="AM69" i="9"/>
  <c r="BV257" i="9"/>
  <c r="CP95" i="9"/>
  <c r="F497" i="9"/>
  <c r="BT171" i="9"/>
  <c r="H58" i="9"/>
  <c r="CG260" i="9"/>
  <c r="F537" i="9"/>
  <c r="BK44" i="9"/>
  <c r="AZ161" i="9"/>
  <c r="BT320" i="9"/>
  <c r="F541" i="9"/>
  <c r="BK143" i="9"/>
  <c r="DY258" i="9"/>
  <c r="AO61" i="9"/>
  <c r="H564" i="9"/>
  <c r="H283" i="9"/>
  <c r="F458" i="9"/>
  <c r="BV268" i="9"/>
  <c r="AM55" i="9"/>
  <c r="H68" i="9"/>
  <c r="BV131" i="9"/>
  <c r="AM159" i="9"/>
  <c r="H325" i="9"/>
  <c r="CR634" i="9"/>
  <c r="AM349" i="9"/>
  <c r="H109" i="9"/>
  <c r="DN247" i="9"/>
  <c r="BV384" i="9"/>
  <c r="H253" i="9"/>
  <c r="H91" i="9"/>
  <c r="H150" i="9"/>
  <c r="CG90" i="9"/>
  <c r="DA135" i="9"/>
  <c r="BT261" i="9"/>
  <c r="CR101" i="9"/>
  <c r="BK102" i="9"/>
  <c r="H279" i="9"/>
  <c r="S147" i="9"/>
  <c r="DY399" i="9"/>
  <c r="F202" i="9"/>
  <c r="H520" i="9"/>
  <c r="H313" i="9"/>
  <c r="H225" i="9"/>
  <c r="CP333" i="9"/>
  <c r="BI62" i="9"/>
  <c r="EU44" i="9"/>
  <c r="F424" i="9"/>
  <c r="CE115" i="9"/>
  <c r="BI154" i="9"/>
  <c r="AO372" i="9"/>
  <c r="CP355" i="9"/>
  <c r="CG166" i="9"/>
  <c r="F293" i="9"/>
  <c r="DY164" i="9"/>
  <c r="AM353" i="9"/>
  <c r="F627" i="9"/>
  <c r="AO948" i="13"/>
  <c r="BV369" i="9"/>
  <c r="F96" i="9"/>
  <c r="F314" i="9"/>
  <c r="DY188" i="9"/>
  <c r="Q97" i="9"/>
  <c r="CP420" i="9"/>
  <c r="AO268" i="9"/>
  <c r="F596" i="9"/>
  <c r="DL68" i="9"/>
  <c r="S180" i="9"/>
  <c r="DA141" i="9"/>
  <c r="H429" i="9"/>
  <c r="AO73" i="9"/>
  <c r="AM230" i="9"/>
  <c r="DW452" i="9"/>
  <c r="DA215" i="9"/>
  <c r="DC55" i="9"/>
  <c r="DL237" i="9"/>
  <c r="AO149" i="9"/>
  <c r="AO35" i="9"/>
  <c r="AO118" i="9"/>
  <c r="CE130" i="9"/>
  <c r="CR92" i="9"/>
  <c r="F546" i="9"/>
  <c r="DN254" i="9"/>
  <c r="BV422" i="9"/>
  <c r="AZ110" i="9"/>
  <c r="CR399" i="9"/>
  <c r="H616" i="9"/>
  <c r="CP275" i="9"/>
  <c r="DY450" i="9"/>
  <c r="AM162" i="9"/>
  <c r="AM264" i="9"/>
  <c r="DN116" i="9"/>
  <c r="AO355" i="9"/>
  <c r="DY247" i="9"/>
  <c r="CR441" i="9"/>
  <c r="BI137" i="9"/>
  <c r="BI187" i="9"/>
  <c r="BI51" i="9"/>
  <c r="CR79" i="9"/>
  <c r="CP302" i="9"/>
  <c r="H55" i="9"/>
  <c r="F556" i="9"/>
  <c r="CG91" i="9"/>
  <c r="Q110" i="9"/>
  <c r="AD75" i="9"/>
  <c r="H300" i="9"/>
  <c r="CR524" i="9"/>
  <c r="ES267" i="9"/>
  <c r="DC46" i="9"/>
  <c r="AO359" i="9"/>
  <c r="CP286" i="9"/>
  <c r="BK164" i="9"/>
  <c r="CR118" i="9"/>
  <c r="BT396" i="9"/>
  <c r="BV399" i="9"/>
  <c r="F367" i="9"/>
  <c r="F464" i="9"/>
  <c r="AO263" i="9"/>
  <c r="BK84" i="9"/>
  <c r="F466" i="9"/>
  <c r="F405" i="9"/>
  <c r="CG26" i="9"/>
  <c r="AO250" i="9"/>
  <c r="F206" i="9"/>
  <c r="F415" i="9"/>
  <c r="CP238" i="9"/>
  <c r="Q192" i="9"/>
  <c r="AO254" i="9"/>
  <c r="CG259" i="9"/>
  <c r="S26" i="9"/>
  <c r="H186" i="9"/>
  <c r="BK112" i="9"/>
  <c r="BT346" i="9"/>
  <c r="H267" i="9"/>
  <c r="AO203" i="9"/>
  <c r="AX65" i="9"/>
  <c r="BT381" i="9"/>
  <c r="BI178" i="9"/>
  <c r="DN221" i="9"/>
  <c r="F269" i="9"/>
  <c r="BI146" i="9"/>
  <c r="AM130" i="9"/>
  <c r="BV412" i="9"/>
  <c r="F249" i="9"/>
  <c r="CP373" i="9"/>
  <c r="CP400" i="9"/>
  <c r="F281" i="9"/>
  <c r="AO833" i="13"/>
  <c r="CR627" i="9"/>
  <c r="S186" i="9"/>
  <c r="BT417" i="9"/>
  <c r="BT421" i="9"/>
  <c r="S41" i="9"/>
  <c r="GB190" i="9"/>
  <c r="F428" i="9"/>
  <c r="F365" i="9"/>
  <c r="F483" i="9"/>
  <c r="H556" i="9"/>
  <c r="CE36" i="9"/>
  <c r="F86" i="9"/>
  <c r="BV358" i="9"/>
  <c r="Q255" i="9"/>
  <c r="H71" i="9"/>
  <c r="AM90" i="9"/>
  <c r="H578" i="9"/>
  <c r="AO189" i="9"/>
  <c r="BK38" i="9"/>
  <c r="H215" i="9"/>
  <c r="F647" i="9"/>
  <c r="Q80" i="9"/>
  <c r="DY575" i="9"/>
  <c r="AX89" i="9"/>
  <c r="AB77" i="9"/>
  <c r="CP592" i="9"/>
  <c r="DN313" i="9"/>
  <c r="H485" i="9"/>
  <c r="S218" i="9"/>
  <c r="H614" i="9"/>
  <c r="F383" i="9"/>
  <c r="CG270" i="9"/>
  <c r="H67" i="9"/>
  <c r="CR115" i="9"/>
  <c r="S239" i="9"/>
  <c r="BT233" i="9"/>
  <c r="S198" i="9"/>
  <c r="H258" i="9"/>
  <c r="BK126" i="9"/>
  <c r="AM352" i="9"/>
  <c r="BV398" i="9"/>
  <c r="BT252" i="9"/>
  <c r="F258" i="9"/>
  <c r="AD85" i="9"/>
  <c r="S134" i="9"/>
  <c r="DN51" i="9"/>
  <c r="S48" i="9"/>
  <c r="H266" i="9"/>
  <c r="H458" i="9"/>
  <c r="F404" i="9"/>
  <c r="Q45" i="9"/>
  <c r="BT333" i="9"/>
  <c r="AO192" i="9"/>
  <c r="H121" i="9"/>
  <c r="AO830" i="13"/>
  <c r="CR231" i="9"/>
  <c r="BV405" i="9"/>
  <c r="BT93" i="9"/>
  <c r="DW150" i="9"/>
  <c r="AM45" i="9"/>
  <c r="CP470" i="9"/>
  <c r="BT373" i="9"/>
  <c r="BI53" i="9"/>
  <c r="H326" i="9"/>
  <c r="H22" i="9"/>
  <c r="AO284" i="9"/>
  <c r="AM326" i="9"/>
  <c r="CE85" i="9"/>
  <c r="CP345" i="9"/>
  <c r="H307" i="9"/>
  <c r="F91" i="9"/>
  <c r="CR413" i="9"/>
  <c r="AD71" i="9"/>
  <c r="DC209" i="9"/>
  <c r="F403" i="9"/>
  <c r="AB36" i="9"/>
  <c r="BV139" i="9"/>
  <c r="AM345" i="9"/>
  <c r="CQ271" i="9" l="1"/>
  <c r="AN142" i="9"/>
  <c r="GL52" i="9"/>
  <c r="G175" i="9"/>
  <c r="DB135" i="9"/>
  <c r="G495" i="9"/>
  <c r="G417" i="9"/>
  <c r="G489" i="9"/>
  <c r="AN45" i="9"/>
  <c r="DM178" i="9"/>
  <c r="BU195" i="9"/>
  <c r="G224" i="9"/>
  <c r="G617" i="9"/>
  <c r="AC76" i="9"/>
  <c r="AN133" i="9"/>
  <c r="CQ538" i="9"/>
  <c r="BJ85" i="9"/>
  <c r="DX607" i="9"/>
  <c r="BU230" i="9"/>
  <c r="DB200" i="9"/>
  <c r="CF67" i="9"/>
  <c r="GA125" i="9"/>
  <c r="CF74" i="9"/>
  <c r="BU133" i="9"/>
  <c r="GL135" i="9"/>
  <c r="G551" i="9"/>
  <c r="G405" i="9"/>
  <c r="DB68" i="9"/>
  <c r="AC68" i="9"/>
  <c r="AY40" i="9"/>
  <c r="BU189" i="9"/>
  <c r="G218" i="9"/>
  <c r="CQ416" i="9"/>
  <c r="G558" i="9"/>
  <c r="G518" i="9"/>
  <c r="AN338" i="9"/>
  <c r="CF201" i="9"/>
  <c r="CQ456" i="9"/>
  <c r="AY142" i="9"/>
  <c r="AN276" i="9"/>
  <c r="AN89" i="9"/>
  <c r="G514" i="9"/>
  <c r="DM200" i="9"/>
  <c r="DB53" i="9"/>
  <c r="R247" i="9"/>
  <c r="AN336" i="9"/>
  <c r="BJ54" i="9"/>
  <c r="AN141" i="9"/>
  <c r="R222" i="9"/>
  <c r="AN253" i="9"/>
  <c r="BJ119" i="9"/>
  <c r="BJ114" i="9"/>
  <c r="AN152" i="9"/>
  <c r="AC29" i="9"/>
  <c r="R111" i="9"/>
  <c r="BJ49" i="9"/>
  <c r="G588" i="9"/>
  <c r="AY45" i="9"/>
  <c r="R97" i="9"/>
  <c r="G364" i="9"/>
  <c r="AC65" i="9"/>
  <c r="AC90" i="9"/>
  <c r="AN364" i="9"/>
  <c r="BU378" i="9"/>
  <c r="G473" i="9"/>
  <c r="R56" i="9"/>
  <c r="CQ342" i="9"/>
  <c r="CQ579" i="9"/>
  <c r="G447" i="9"/>
  <c r="AN349" i="9"/>
  <c r="G492" i="9"/>
  <c r="R147" i="9"/>
  <c r="G254" i="9"/>
  <c r="AN170" i="9"/>
  <c r="BU426" i="9"/>
  <c r="CQ440" i="9"/>
  <c r="G72" i="9"/>
  <c r="AY118" i="9"/>
  <c r="G373" i="9"/>
  <c r="AC75" i="9"/>
  <c r="DB115" i="9"/>
  <c r="G130" i="9"/>
  <c r="R167" i="9"/>
  <c r="DB185" i="9"/>
  <c r="DM159" i="9"/>
  <c r="G135" i="9"/>
  <c r="G278" i="9"/>
  <c r="CF193" i="9"/>
  <c r="G23" i="9"/>
  <c r="AY156" i="9"/>
  <c r="R182" i="9"/>
  <c r="BU46" i="9"/>
  <c r="G320" i="9"/>
  <c r="BJ193" i="9"/>
  <c r="AC84" i="9"/>
  <c r="BU156" i="9"/>
  <c r="G608" i="9"/>
  <c r="AY147" i="9"/>
  <c r="G113" i="9"/>
  <c r="DM136" i="9"/>
  <c r="G116" i="9"/>
  <c r="G629" i="9"/>
  <c r="AC33" i="9"/>
  <c r="CQ518" i="9"/>
  <c r="AN96" i="9"/>
  <c r="AY86" i="9"/>
  <c r="CF212" i="9"/>
  <c r="DM141" i="9"/>
  <c r="DM188" i="9"/>
  <c r="G37" i="9"/>
  <c r="CF163" i="9"/>
  <c r="G601" i="9"/>
  <c r="AN47" i="9"/>
  <c r="G280" i="9"/>
  <c r="G172" i="9"/>
  <c r="AY108" i="9"/>
  <c r="G269" i="9"/>
  <c r="G57" i="9"/>
  <c r="BU36" i="9"/>
  <c r="CQ121" i="9"/>
  <c r="R98" i="9"/>
  <c r="AY68" i="9"/>
  <c r="G438" i="9"/>
  <c r="AN237" i="9"/>
  <c r="BU285" i="9"/>
  <c r="G327" i="9"/>
  <c r="CQ25" i="9"/>
  <c r="AY94" i="9"/>
  <c r="BU391" i="9"/>
  <c r="CQ275" i="9"/>
  <c r="CF69" i="9"/>
  <c r="CQ566" i="9"/>
  <c r="R27" i="9"/>
  <c r="G494" i="9"/>
  <c r="G451" i="9"/>
  <c r="G493" i="9"/>
  <c r="AN39" i="9"/>
  <c r="AY161" i="9"/>
  <c r="AN218" i="9"/>
  <c r="ET195" i="9"/>
  <c r="G383" i="9"/>
  <c r="R205" i="9"/>
  <c r="R148" i="9"/>
  <c r="G153" i="9"/>
  <c r="G533" i="9"/>
  <c r="BU304" i="9"/>
  <c r="G141" i="9"/>
  <c r="G636" i="9"/>
  <c r="AN292" i="9"/>
  <c r="CQ261" i="9"/>
  <c r="BU252" i="9"/>
  <c r="G472" i="9"/>
  <c r="CQ541" i="9"/>
  <c r="BJ66" i="9"/>
  <c r="R100" i="9"/>
  <c r="BU222" i="9"/>
  <c r="G201" i="9"/>
  <c r="DB69" i="9"/>
  <c r="R203" i="9"/>
  <c r="DX169" i="9"/>
  <c r="AN288" i="9"/>
  <c r="BU207" i="9"/>
  <c r="G209" i="9"/>
  <c r="G62" i="9"/>
  <c r="AY90" i="9"/>
  <c r="G449" i="9"/>
  <c r="CF180" i="9"/>
  <c r="BU186" i="9"/>
  <c r="AN33" i="9"/>
  <c r="CF153" i="9"/>
  <c r="G276" i="9"/>
  <c r="AN360" i="9"/>
  <c r="G151" i="9"/>
  <c r="G468" i="9"/>
  <c r="AN202" i="9"/>
  <c r="BU244" i="9"/>
  <c r="BU337" i="9"/>
  <c r="BU167" i="9"/>
  <c r="G252" i="9"/>
  <c r="AY140" i="9"/>
  <c r="AN80" i="9"/>
  <c r="R184" i="9"/>
  <c r="G352" i="9"/>
  <c r="G329" i="9"/>
  <c r="AN121" i="9"/>
  <c r="BU271" i="9"/>
  <c r="G137" i="9"/>
  <c r="BU425" i="9"/>
  <c r="G196" i="9"/>
  <c r="AN396" i="9"/>
  <c r="R80" i="9"/>
  <c r="R211" i="9"/>
  <c r="G26" i="9"/>
  <c r="AN289" i="9"/>
  <c r="AN213" i="9"/>
  <c r="G231" i="9"/>
  <c r="AN43" i="9"/>
  <c r="DM210" i="9"/>
  <c r="G455" i="9"/>
  <c r="AN264" i="9"/>
  <c r="G126" i="9"/>
  <c r="G309" i="9"/>
  <c r="R121" i="9"/>
  <c r="AN86" i="9"/>
  <c r="G187" i="9"/>
  <c r="DX196" i="9"/>
  <c r="R160" i="9"/>
  <c r="G483" i="9"/>
  <c r="AY120" i="9"/>
  <c r="G625" i="9"/>
  <c r="AN189" i="9"/>
  <c r="G124" i="9"/>
  <c r="AN62" i="9"/>
  <c r="BJ198" i="9"/>
  <c r="G346" i="9"/>
  <c r="G148" i="9"/>
  <c r="G488" i="9"/>
  <c r="BJ222" i="9"/>
  <c r="G86" i="9"/>
  <c r="AY59" i="9"/>
  <c r="G180" i="9"/>
  <c r="R87" i="9"/>
  <c r="CQ35" i="9"/>
  <c r="G156" i="9"/>
  <c r="CQ163" i="9"/>
  <c r="G240" i="9"/>
  <c r="G35" i="9"/>
  <c r="G640" i="9"/>
  <c r="R124" i="9"/>
  <c r="R194" i="9"/>
  <c r="CQ75" i="9"/>
  <c r="G129" i="9"/>
  <c r="DM286" i="9"/>
  <c r="G475" i="9"/>
  <c r="DX239" i="9"/>
  <c r="AN383" i="9"/>
  <c r="G304" i="9"/>
  <c r="G366" i="9"/>
  <c r="CF27" i="9"/>
  <c r="G71" i="9"/>
  <c r="DX158" i="9"/>
  <c r="AN191" i="9"/>
  <c r="AC79" i="9"/>
  <c r="BU388" i="9"/>
  <c r="AN257" i="9"/>
  <c r="G64" i="9"/>
  <c r="DX335" i="9"/>
  <c r="AC62" i="9"/>
  <c r="BU289" i="9"/>
  <c r="G537" i="9"/>
  <c r="BU346" i="9"/>
  <c r="R118" i="9"/>
  <c r="FP28" i="9"/>
  <c r="AN172" i="9"/>
  <c r="G419" i="9"/>
  <c r="DM67" i="9"/>
  <c r="R188" i="9"/>
  <c r="AY57" i="9"/>
  <c r="G306" i="9"/>
  <c r="CF46" i="9"/>
  <c r="AN200" i="9"/>
  <c r="G177" i="9"/>
  <c r="AN147" i="9"/>
  <c r="AN35" i="9"/>
  <c r="G301" i="9"/>
  <c r="CQ393" i="9"/>
  <c r="AC27" i="9"/>
  <c r="DM68" i="9"/>
  <c r="CQ252" i="9"/>
  <c r="AN404" i="9"/>
  <c r="AN24" i="9"/>
  <c r="CF56" i="9"/>
  <c r="BU367" i="9"/>
  <c r="CQ232" i="9"/>
  <c r="DM81" i="9"/>
  <c r="G556" i="9"/>
  <c r="BU152" i="9"/>
  <c r="G504" i="9"/>
  <c r="BU171" i="9"/>
  <c r="G486" i="9"/>
  <c r="G308" i="9"/>
  <c r="BU223" i="9"/>
  <c r="AY141" i="9"/>
  <c r="R57" i="9"/>
  <c r="BJ174" i="9"/>
  <c r="AC77" i="9"/>
  <c r="R215" i="9"/>
  <c r="CQ313" i="9"/>
  <c r="AN85" i="9"/>
  <c r="AN114" i="9"/>
  <c r="R45" i="9"/>
  <c r="BJ159" i="9"/>
  <c r="G645" i="9"/>
  <c r="AY110" i="9"/>
  <c r="AN305" i="9"/>
  <c r="G627" i="9"/>
  <c r="AY173" i="9"/>
  <c r="DB42" i="9"/>
  <c r="G206" i="9"/>
  <c r="AY138" i="9"/>
  <c r="R243" i="9"/>
  <c r="BU241" i="9"/>
  <c r="R131" i="9"/>
  <c r="AN328" i="9"/>
  <c r="BU300" i="9"/>
  <c r="AY109" i="9"/>
  <c r="G202" i="9"/>
  <c r="AN320" i="9"/>
  <c r="AN392" i="9"/>
  <c r="AY67" i="9"/>
  <c r="EI28" i="9"/>
  <c r="AN335" i="9"/>
  <c r="R50" i="9"/>
  <c r="DX749" i="9"/>
  <c r="G258" i="9"/>
  <c r="G335" i="9"/>
  <c r="AC25" i="9"/>
  <c r="CQ398" i="9"/>
  <c r="G249" i="9"/>
  <c r="AC50" i="9"/>
  <c r="BU290" i="9"/>
  <c r="AN118" i="9"/>
  <c r="AY49" i="9"/>
  <c r="DX53" i="9"/>
  <c r="G233" i="9"/>
  <c r="G300" i="9"/>
  <c r="AN144" i="9"/>
  <c r="BU37" i="9"/>
  <c r="BU376" i="9"/>
  <c r="BJ93" i="9"/>
  <c r="BU231" i="9"/>
  <c r="R242" i="9"/>
  <c r="BU113" i="9"/>
  <c r="BU215" i="9"/>
  <c r="DB65" i="9"/>
  <c r="BU264" i="9"/>
  <c r="AN278" i="9"/>
  <c r="CQ597" i="9"/>
  <c r="CQ618" i="9"/>
  <c r="BU201" i="9"/>
  <c r="R106" i="9"/>
  <c r="AC80" i="9"/>
  <c r="AN247" i="9"/>
  <c r="G502" i="9"/>
  <c r="CF130" i="9"/>
  <c r="AN110" i="9"/>
  <c r="G78" i="9"/>
  <c r="AN220" i="9"/>
  <c r="BU418" i="9"/>
  <c r="G204" i="9"/>
  <c r="G458" i="9"/>
  <c r="R168" i="9"/>
  <c r="AN260" i="9"/>
  <c r="G70" i="9"/>
  <c r="G287" i="9"/>
  <c r="AN178" i="9"/>
  <c r="G355" i="9"/>
  <c r="BJ45" i="9"/>
  <c r="BU43" i="9"/>
  <c r="G634" i="9"/>
  <c r="AN252" i="9"/>
  <c r="CF240" i="9"/>
  <c r="BU334" i="9"/>
  <c r="G220" i="9"/>
  <c r="AC36" i="9"/>
  <c r="G125" i="9"/>
  <c r="G266" i="9"/>
  <c r="BU374" i="9"/>
  <c r="BU135" i="9"/>
  <c r="G134" i="9"/>
  <c r="BJ110" i="9"/>
  <c r="AC81" i="9"/>
  <c r="DM186" i="9"/>
  <c r="CF107" i="9"/>
  <c r="G632" i="9"/>
  <c r="BU64" i="9"/>
  <c r="CF235" i="9"/>
  <c r="CQ216" i="9"/>
  <c r="DB191" i="9"/>
  <c r="R95" i="9"/>
  <c r="DM155" i="9"/>
  <c r="G63" i="9"/>
  <c r="G459" i="9"/>
  <c r="G215" i="9"/>
  <c r="G507" i="9"/>
  <c r="BU321" i="9"/>
  <c r="G460" i="9"/>
  <c r="G365" i="9"/>
  <c r="DB45" i="9"/>
  <c r="AC26" i="9"/>
  <c r="G256" i="9"/>
  <c r="G219" i="9"/>
  <c r="AY75" i="9"/>
  <c r="AN151" i="9"/>
  <c r="DX627" i="9"/>
  <c r="G463" i="9"/>
  <c r="AY58" i="9"/>
  <c r="G525" i="9"/>
  <c r="BU423" i="9"/>
  <c r="G75" i="9"/>
  <c r="R39" i="9"/>
  <c r="G422" i="9"/>
  <c r="R125" i="9"/>
  <c r="CQ514" i="9"/>
  <c r="AC86" i="9"/>
  <c r="AN255" i="9"/>
  <c r="G291" i="9"/>
  <c r="CQ345" i="9"/>
  <c r="G310" i="9"/>
  <c r="DB120" i="9"/>
  <c r="BU261" i="9"/>
  <c r="CQ42" i="9"/>
  <c r="G170" i="9"/>
  <c r="CF88" i="9"/>
  <c r="AN223" i="9"/>
  <c r="CQ286" i="9"/>
  <c r="GL149" i="9"/>
  <c r="AN361" i="9"/>
  <c r="BU314" i="9"/>
  <c r="AY65" i="9"/>
  <c r="AY128" i="9"/>
  <c r="AY160" i="9"/>
  <c r="BJ189" i="9"/>
  <c r="DX435" i="9"/>
  <c r="BU270" i="9"/>
  <c r="G454" i="9"/>
  <c r="AY78" i="9"/>
  <c r="G257" i="9"/>
  <c r="BU78" i="9"/>
  <c r="DX251" i="9"/>
  <c r="G293" i="9"/>
  <c r="CQ400" i="9"/>
  <c r="AN348" i="9"/>
  <c r="BU309" i="9"/>
  <c r="G194" i="9"/>
  <c r="G381" i="9"/>
  <c r="G140" i="9"/>
  <c r="G236" i="9"/>
  <c r="G54" i="9"/>
  <c r="AN339" i="9"/>
  <c r="AN122" i="9"/>
  <c r="G338" i="9"/>
  <c r="CQ475" i="9"/>
  <c r="G481" i="9"/>
  <c r="AN51" i="9"/>
  <c r="G267" i="9"/>
  <c r="BU93" i="9"/>
  <c r="CF83" i="9"/>
  <c r="G186" i="9"/>
  <c r="BJ136" i="9"/>
  <c r="BU375" i="9"/>
  <c r="G594" i="9"/>
  <c r="G404" i="9"/>
  <c r="G603" i="9"/>
  <c r="BJ122" i="9"/>
  <c r="BU75" i="9"/>
  <c r="R207" i="9"/>
  <c r="AN269" i="9"/>
  <c r="G144" i="9"/>
  <c r="G396" i="9"/>
  <c r="AY81" i="9"/>
  <c r="CQ610" i="9"/>
  <c r="ET305" i="9"/>
  <c r="DB240" i="9"/>
  <c r="AN194" i="9"/>
  <c r="AN69" i="9"/>
  <c r="G127" i="9"/>
  <c r="R62" i="9"/>
  <c r="BU338" i="9"/>
  <c r="AN250" i="9"/>
  <c r="CF260" i="9"/>
  <c r="AN298" i="9"/>
  <c r="G101" i="9"/>
  <c r="G388" i="9"/>
  <c r="G484" i="9"/>
  <c r="G644" i="9"/>
  <c r="CQ244" i="9"/>
  <c r="GA142" i="9"/>
  <c r="AN180" i="9"/>
  <c r="CQ369" i="9"/>
  <c r="G477" i="9"/>
  <c r="R78" i="9"/>
  <c r="AN157" i="9"/>
  <c r="G190" i="9"/>
  <c r="BU104" i="9"/>
  <c r="EI90" i="9"/>
  <c r="R149" i="9"/>
  <c r="R22" i="9"/>
  <c r="AN340" i="9"/>
  <c r="G546" i="9"/>
  <c r="BU440" i="9"/>
  <c r="G273" i="9"/>
  <c r="R79" i="9"/>
  <c r="CQ364" i="9"/>
  <c r="G441" i="9"/>
  <c r="AY112" i="9"/>
  <c r="AN124" i="9"/>
  <c r="G260" i="9"/>
  <c r="BU206" i="9"/>
  <c r="AN55" i="9"/>
  <c r="AN148" i="9"/>
  <c r="G557" i="9"/>
  <c r="AN185" i="9"/>
  <c r="G270" i="9"/>
  <c r="AN126" i="9"/>
  <c r="DB160" i="9"/>
  <c r="AY170" i="9"/>
  <c r="AN244" i="9"/>
  <c r="BU178" i="9"/>
  <c r="R166" i="9"/>
  <c r="DX520" i="9"/>
  <c r="G513" i="9"/>
  <c r="AN163" i="9"/>
  <c r="CF86" i="9"/>
  <c r="AN117" i="9"/>
  <c r="G243" i="9"/>
  <c r="DX177" i="9"/>
  <c r="DB54" i="9"/>
  <c r="AN303" i="9"/>
  <c r="AC42" i="9"/>
  <c r="AY26" i="9"/>
  <c r="CQ110" i="9"/>
  <c r="R38" i="9"/>
  <c r="G604" i="9"/>
  <c r="AN112" i="9"/>
  <c r="G191" i="9"/>
  <c r="CQ94" i="9"/>
  <c r="DX49" i="9"/>
  <c r="CQ62" i="9"/>
  <c r="AN295" i="9"/>
  <c r="DX712" i="9"/>
  <c r="CQ32" i="9"/>
  <c r="DB84" i="9"/>
  <c r="R256" i="9"/>
  <c r="CF82" i="9"/>
  <c r="G464" i="9"/>
  <c r="G641" i="9"/>
  <c r="G74" i="9"/>
  <c r="CQ394" i="9"/>
  <c r="CF154" i="9"/>
  <c r="CQ137" i="9"/>
  <c r="AN227" i="9"/>
  <c r="CQ559" i="9"/>
  <c r="BJ86" i="9"/>
  <c r="BU336" i="9"/>
  <c r="DX451" i="9"/>
  <c r="CF118" i="9"/>
  <c r="G595" i="9"/>
  <c r="BU109" i="9"/>
  <c r="CQ149" i="9"/>
  <c r="R40" i="9"/>
  <c r="G164" i="9"/>
  <c r="G334" i="9"/>
  <c r="BU404" i="9"/>
  <c r="G255" i="9"/>
  <c r="BU24" i="9"/>
  <c r="AC60" i="9"/>
  <c r="G344" i="9"/>
  <c r="DX686" i="9"/>
  <c r="G549" i="9"/>
  <c r="AN330" i="9"/>
  <c r="G596" i="9"/>
  <c r="BU204" i="9"/>
  <c r="G128" i="9"/>
  <c r="R101" i="9"/>
  <c r="AN381" i="9"/>
  <c r="AN353" i="9"/>
  <c r="DM220" i="9"/>
  <c r="G519" i="9"/>
  <c r="G241" i="9"/>
  <c r="BJ199" i="9"/>
  <c r="BJ90" i="9"/>
  <c r="CF257" i="9"/>
  <c r="CF36" i="9"/>
  <c r="G92" i="9"/>
  <c r="G337" i="9"/>
  <c r="BJ68" i="9"/>
  <c r="R108" i="9"/>
  <c r="EI36" i="9"/>
  <c r="BJ31" i="9"/>
  <c r="AN407" i="9"/>
  <c r="BJ67" i="9"/>
  <c r="AN102" i="9"/>
  <c r="DX122" i="9"/>
  <c r="FE159" i="9"/>
  <c r="BU380" i="9"/>
  <c r="CQ584" i="9"/>
  <c r="AN127" i="9"/>
  <c r="BJ175" i="9"/>
  <c r="R90" i="9"/>
  <c r="BU193" i="9"/>
  <c r="G142" i="9"/>
  <c r="AN385" i="9"/>
  <c r="BJ179" i="9"/>
  <c r="BJ125" i="9"/>
  <c r="AN199" i="9"/>
  <c r="G393" i="9"/>
  <c r="G577" i="9"/>
  <c r="CQ489" i="9"/>
  <c r="DX642" i="9"/>
  <c r="G302" i="9"/>
  <c r="AN36" i="9"/>
  <c r="G616" i="9"/>
  <c r="AC35" i="9"/>
  <c r="R183" i="9"/>
  <c r="AY104" i="9"/>
  <c r="G31" i="9"/>
  <c r="G376" i="9"/>
  <c r="AC93" i="9"/>
  <c r="CQ578" i="9"/>
  <c r="R145" i="9"/>
  <c r="BJ225" i="9"/>
  <c r="G99" i="9"/>
  <c r="G476" i="9"/>
  <c r="CQ399" i="9"/>
  <c r="BU259" i="9"/>
  <c r="DM91" i="9"/>
  <c r="CQ431" i="9"/>
  <c r="G612" i="9"/>
  <c r="G100" i="9"/>
  <c r="R102" i="9"/>
  <c r="G574" i="9"/>
  <c r="CF224" i="9"/>
  <c r="BU139" i="9"/>
  <c r="BU381" i="9"/>
  <c r="AN77" i="9"/>
  <c r="AN97" i="9"/>
  <c r="R180" i="9"/>
  <c r="G117" i="9"/>
  <c r="G193" i="9"/>
  <c r="AN113" i="9"/>
  <c r="AN183" i="9"/>
  <c r="CQ577" i="9"/>
  <c r="R132" i="9"/>
  <c r="CQ469" i="9"/>
  <c r="FP151" i="9"/>
  <c r="G28" i="9"/>
  <c r="AN299" i="9"/>
  <c r="G313" i="9"/>
  <c r="BJ105" i="9"/>
  <c r="DM33" i="9"/>
  <c r="G531" i="9"/>
  <c r="BU333" i="9"/>
  <c r="G222" i="9"/>
  <c r="G647" i="9"/>
  <c r="CF128" i="9"/>
  <c r="G648" i="9"/>
  <c r="G96" i="9"/>
  <c r="CQ354" i="9"/>
  <c r="CQ57" i="9"/>
  <c r="G143" i="9"/>
  <c r="AN397" i="9"/>
  <c r="CF170" i="9"/>
  <c r="AN214" i="9"/>
  <c r="R146" i="9"/>
  <c r="BU102" i="9"/>
  <c r="G497" i="9"/>
  <c r="BJ60" i="9"/>
  <c r="CQ300" i="9"/>
  <c r="DX237" i="9"/>
  <c r="BJ180" i="9"/>
  <c r="R43" i="9"/>
  <c r="AN162" i="9"/>
  <c r="G424" i="9"/>
  <c r="G474" i="9"/>
  <c r="CF162" i="9"/>
  <c r="AN236" i="9"/>
  <c r="R186" i="9"/>
  <c r="G548" i="9"/>
  <c r="DM228" i="9"/>
  <c r="BU329" i="9"/>
  <c r="BU70" i="9"/>
  <c r="G649" i="9"/>
  <c r="G425" i="9"/>
  <c r="G421" i="9"/>
  <c r="G508" i="9"/>
  <c r="G66" i="9"/>
  <c r="G316" i="9"/>
  <c r="DB24" i="9"/>
  <c r="CF35" i="9"/>
  <c r="G540" i="9"/>
  <c r="R141" i="9"/>
  <c r="CQ64" i="9"/>
  <c r="G543" i="9"/>
  <c r="G228" i="9"/>
  <c r="G409" i="9"/>
  <c r="AY74" i="9"/>
  <c r="R69" i="9"/>
  <c r="CF102" i="9"/>
  <c r="R197" i="9"/>
  <c r="G415" i="9"/>
  <c r="AN230" i="9"/>
  <c r="R179" i="9"/>
  <c r="DM232" i="9"/>
  <c r="G318" i="9"/>
  <c r="G572" i="9"/>
  <c r="BJ22" i="9"/>
  <c r="G536" i="9"/>
  <c r="CQ224" i="9"/>
  <c r="R225" i="9"/>
  <c r="BJ144" i="9"/>
  <c r="G59" i="9"/>
  <c r="CF246" i="9"/>
  <c r="G25" i="9"/>
  <c r="R258" i="9"/>
  <c r="CQ96" i="9"/>
  <c r="DB231" i="9"/>
  <c r="G89" i="9"/>
  <c r="CQ193" i="9"/>
  <c r="DB49" i="9"/>
  <c r="R228" i="9"/>
  <c r="ET50" i="9"/>
  <c r="R96" i="9"/>
  <c r="DX560" i="9"/>
  <c r="BU197" i="9"/>
  <c r="CF52" i="9"/>
  <c r="BU322" i="9"/>
  <c r="AC44" i="9"/>
  <c r="CF272" i="9"/>
  <c r="CF105" i="9"/>
  <c r="G359" i="9"/>
  <c r="G341" i="9"/>
  <c r="G538" i="9"/>
  <c r="AN265" i="9"/>
  <c r="G336" i="9"/>
  <c r="CF40" i="9"/>
  <c r="R63" i="9"/>
  <c r="G207" i="9"/>
  <c r="AN233" i="9"/>
  <c r="G91" i="9"/>
  <c r="G377" i="9"/>
  <c r="AN307" i="9"/>
  <c r="AY139" i="9"/>
  <c r="AN153" i="9"/>
  <c r="AC52" i="9"/>
  <c r="AN342" i="9"/>
  <c r="AC34" i="9"/>
  <c r="AY155" i="9"/>
  <c r="CQ505" i="9"/>
  <c r="AY89" i="9"/>
  <c r="G251" i="9"/>
  <c r="AN325" i="9"/>
  <c r="AN352" i="9"/>
  <c r="AN95" i="9"/>
  <c r="BJ50" i="9"/>
  <c r="CQ144" i="9"/>
  <c r="AN238" i="9"/>
  <c r="AY50" i="9"/>
  <c r="BJ117" i="9"/>
  <c r="DX452" i="9"/>
  <c r="G578" i="9"/>
  <c r="G288" i="9"/>
  <c r="BU308" i="9"/>
  <c r="G60" i="9"/>
  <c r="BJ53" i="9"/>
  <c r="BJ196" i="9"/>
  <c r="AC78" i="9"/>
  <c r="CQ100" i="9"/>
  <c r="G527" i="9"/>
  <c r="CQ574" i="9"/>
  <c r="AC58" i="9"/>
  <c r="R89" i="9"/>
  <c r="G479" i="9"/>
  <c r="G452" i="9"/>
  <c r="DX624" i="9"/>
  <c r="CQ605" i="9"/>
  <c r="ET90" i="9"/>
  <c r="BU196" i="9"/>
  <c r="BU126" i="9"/>
  <c r="G298" i="9"/>
  <c r="BU125" i="9"/>
  <c r="CF87" i="9"/>
  <c r="G265" i="9"/>
  <c r="CF267" i="9"/>
  <c r="BU142" i="9"/>
  <c r="AN294" i="9"/>
  <c r="ET267" i="9"/>
  <c r="BJ187" i="9"/>
  <c r="G443" i="9"/>
  <c r="AN284" i="9"/>
  <c r="G73" i="9"/>
  <c r="AN314" i="9"/>
  <c r="G480" i="9"/>
  <c r="G444" i="9"/>
  <c r="BU345" i="9"/>
  <c r="AN140" i="9"/>
  <c r="DB215" i="9"/>
  <c r="BJ178" i="9"/>
  <c r="AY37" i="9"/>
  <c r="CF202" i="9"/>
  <c r="AN266" i="9"/>
  <c r="AN375" i="9"/>
  <c r="DM88" i="9"/>
  <c r="AN365" i="9"/>
  <c r="BJ212" i="9"/>
  <c r="CQ418" i="9"/>
  <c r="BU62" i="9"/>
  <c r="BU262" i="9"/>
  <c r="CQ71" i="9"/>
  <c r="G620" i="9"/>
  <c r="AN313" i="9"/>
  <c r="G49" i="9"/>
  <c r="BJ213" i="9"/>
  <c r="AN359" i="9"/>
  <c r="BU335" i="9"/>
  <c r="AN132" i="9"/>
  <c r="BU263" i="9"/>
  <c r="R44" i="9"/>
  <c r="CQ504" i="9"/>
  <c r="BU421" i="9"/>
  <c r="R153" i="9"/>
  <c r="G285" i="9"/>
  <c r="CF109" i="9"/>
  <c r="G120" i="9"/>
  <c r="BU366" i="9"/>
  <c r="R110" i="9"/>
  <c r="BJ247" i="9"/>
  <c r="AC94" i="9"/>
  <c r="G79" i="9"/>
  <c r="AN215" i="9"/>
  <c r="CQ495" i="9"/>
  <c r="BJ154" i="9"/>
  <c r="CQ546" i="9"/>
  <c r="G412" i="9"/>
  <c r="R85" i="9"/>
  <c r="BU55" i="9"/>
  <c r="G466" i="9"/>
  <c r="AN93" i="9"/>
  <c r="G597" i="9"/>
  <c r="DB93" i="9"/>
  <c r="G261" i="9"/>
  <c r="G450" i="9"/>
  <c r="G626" i="9"/>
  <c r="R255" i="9"/>
  <c r="G77" i="9"/>
  <c r="G53" i="9"/>
  <c r="G423" i="9"/>
  <c r="BU32" i="9"/>
  <c r="G294" i="9"/>
  <c r="G36" i="9"/>
  <c r="R157" i="9"/>
  <c r="AY111" i="9"/>
  <c r="DB36" i="9"/>
  <c r="G340" i="9"/>
  <c r="G325" i="9"/>
  <c r="G392" i="9"/>
  <c r="CF54" i="9"/>
  <c r="BU88" i="9"/>
  <c r="ET51" i="9"/>
  <c r="CF150" i="9"/>
  <c r="G188" i="9"/>
  <c r="G448" i="9"/>
  <c r="AN98" i="9"/>
  <c r="AN193" i="9"/>
  <c r="DB46" i="9"/>
  <c r="AY73" i="9"/>
  <c r="G541" i="9"/>
  <c r="G357" i="9"/>
  <c r="R236" i="9"/>
  <c r="AY43" i="9"/>
  <c r="G434" i="9"/>
  <c r="AN159" i="9"/>
  <c r="ET103" i="9"/>
  <c r="G183" i="9"/>
  <c r="AY33" i="9"/>
  <c r="R61" i="9"/>
  <c r="R221" i="9"/>
  <c r="CQ170" i="9"/>
  <c r="G246" i="9"/>
  <c r="AY143" i="9"/>
  <c r="R81" i="9"/>
  <c r="BU395" i="9"/>
  <c r="AN184" i="9"/>
  <c r="G431" i="9"/>
  <c r="BJ172" i="9"/>
  <c r="G515" i="9"/>
  <c r="BJ72" i="9"/>
  <c r="AN87" i="9"/>
  <c r="AN123" i="9"/>
  <c r="G279" i="9"/>
  <c r="G106" i="9"/>
  <c r="AN221" i="9"/>
  <c r="G402" i="9"/>
  <c r="G550" i="9"/>
  <c r="BU422" i="9"/>
  <c r="G403" i="9"/>
  <c r="AY93" i="9"/>
  <c r="G581" i="9"/>
  <c r="AN226" i="9"/>
  <c r="BU71" i="9"/>
  <c r="BU420" i="9"/>
  <c r="G624" i="9"/>
  <c r="AY136" i="9"/>
  <c r="R159" i="9"/>
  <c r="G501" i="9"/>
  <c r="CQ420" i="9"/>
  <c r="G621" i="9"/>
  <c r="AN326" i="9"/>
  <c r="G213" i="9"/>
  <c r="AN370" i="9"/>
  <c r="R134" i="9"/>
  <c r="AC37" i="9"/>
  <c r="AC82" i="9"/>
  <c r="BU212" i="9"/>
  <c r="G433" i="9"/>
  <c r="BJ78" i="9"/>
  <c r="GL76" i="9"/>
  <c r="R88" i="9"/>
  <c r="GA77" i="9"/>
  <c r="R26" i="9"/>
  <c r="R94" i="9"/>
  <c r="G584" i="9"/>
  <c r="AN254" i="9"/>
  <c r="G112" i="9"/>
  <c r="AN58" i="9"/>
  <c r="AY164" i="9"/>
  <c r="R187" i="9"/>
  <c r="BU371" i="9"/>
  <c r="BU320" i="9"/>
  <c r="BJ52" i="9"/>
  <c r="BJ186" i="9"/>
  <c r="FP143" i="9"/>
  <c r="BJ204" i="9"/>
  <c r="AN311" i="9"/>
  <c r="AN187" i="9"/>
  <c r="BJ228" i="9"/>
  <c r="AY145" i="9"/>
  <c r="CQ379" i="9"/>
  <c r="BU251" i="9"/>
  <c r="DB121" i="9"/>
  <c r="CQ171" i="9"/>
  <c r="CQ231" i="9"/>
  <c r="BU373" i="9"/>
  <c r="DX684" i="9"/>
  <c r="G133" i="9"/>
  <c r="G29" i="9"/>
  <c r="AN169" i="9"/>
  <c r="R29" i="9"/>
  <c r="AN268" i="9"/>
  <c r="AC32" i="9"/>
  <c r="R227" i="9"/>
  <c r="BU398" i="9"/>
  <c r="G552" i="9"/>
  <c r="BU399" i="9"/>
  <c r="BJ71" i="9"/>
  <c r="G333" i="9"/>
  <c r="R158" i="9"/>
  <c r="AN350" i="9"/>
  <c r="G430" i="9"/>
  <c r="GA105" i="9"/>
  <c r="AY27" i="9"/>
  <c r="AY36" i="9"/>
  <c r="BU417" i="9"/>
  <c r="G331" i="9"/>
  <c r="BJ155" i="9"/>
  <c r="G582" i="9"/>
  <c r="BU134" i="9"/>
  <c r="AN130" i="9"/>
  <c r="CF197" i="9"/>
  <c r="G646" i="9"/>
  <c r="G569" i="9"/>
  <c r="DM204" i="9"/>
  <c r="AY41" i="9"/>
  <c r="CF93" i="9"/>
  <c r="DX150" i="9"/>
  <c r="G238" i="9"/>
  <c r="G90" i="9"/>
  <c r="BU408" i="9"/>
  <c r="R175" i="9"/>
  <c r="BJ82" i="9"/>
  <c r="CQ501" i="9"/>
  <c r="G579" i="9"/>
  <c r="G229" i="9"/>
  <c r="G534" i="9"/>
  <c r="BU233" i="9"/>
  <c r="BU352" i="9"/>
  <c r="G440" i="9"/>
  <c r="CF271" i="9"/>
  <c r="CQ547" i="9"/>
  <c r="DM173" i="9"/>
  <c r="G387" i="9"/>
  <c r="G500" i="9"/>
  <c r="AN357" i="9"/>
  <c r="CF215" i="9"/>
  <c r="CF207" i="9"/>
  <c r="CQ33" i="9"/>
  <c r="G600" i="9"/>
  <c r="AN235" i="9"/>
  <c r="R64" i="9"/>
  <c r="G643" i="9"/>
  <c r="AN347" i="9"/>
  <c r="DB44" i="9"/>
  <c r="G200" i="9"/>
  <c r="AY46" i="9"/>
  <c r="AN81" i="9"/>
  <c r="G181" i="9"/>
  <c r="G237" i="9"/>
  <c r="R114" i="9"/>
  <c r="G437" i="9"/>
  <c r="BJ157" i="9"/>
  <c r="BJ116" i="9"/>
  <c r="CQ492" i="9"/>
  <c r="AY107" i="9"/>
  <c r="R36" i="9"/>
  <c r="G628" i="9"/>
  <c r="G372" i="9"/>
  <c r="AY56" i="9"/>
  <c r="G351" i="9"/>
  <c r="G416" i="9"/>
  <c r="R151" i="9"/>
  <c r="R93" i="9"/>
  <c r="CF111" i="9"/>
  <c r="DM89" i="9"/>
  <c r="G30" i="9"/>
  <c r="R206" i="9"/>
  <c r="R51" i="9"/>
  <c r="AC54" i="9"/>
  <c r="AN297" i="9"/>
  <c r="AN146" i="9"/>
  <c r="G348" i="9"/>
  <c r="G521" i="9"/>
  <c r="R28" i="9"/>
  <c r="FP110" i="9"/>
  <c r="CQ162" i="9"/>
  <c r="R218" i="9"/>
  <c r="R235" i="9"/>
  <c r="FE231" i="9"/>
  <c r="R245" i="9"/>
  <c r="DX621" i="9"/>
  <c r="G68" i="9"/>
  <c r="AN290" i="9"/>
  <c r="AN275" i="9"/>
  <c r="G528" i="9"/>
  <c r="AN41" i="9"/>
  <c r="G303" i="9"/>
  <c r="BU445" i="9"/>
  <c r="AN54" i="9"/>
  <c r="BU387" i="9"/>
  <c r="G305" i="9"/>
  <c r="G174" i="9"/>
  <c r="BU355" i="9"/>
  <c r="R250" i="9"/>
  <c r="R212" i="9"/>
  <c r="AY88" i="9"/>
  <c r="CQ373" i="9"/>
  <c r="AC57" i="9"/>
  <c r="AN37" i="9"/>
  <c r="BJ191" i="9"/>
  <c r="CQ129" i="9"/>
  <c r="CQ136" i="9"/>
  <c r="AC85" i="9"/>
  <c r="AY152" i="9"/>
  <c r="BU317" i="9"/>
  <c r="G326" i="9"/>
  <c r="AN263" i="9"/>
  <c r="AN182" i="9"/>
  <c r="BU370" i="9"/>
  <c r="BJ149" i="9"/>
  <c r="G232" i="9"/>
  <c r="CF78" i="9"/>
  <c r="R82" i="9"/>
  <c r="AY96" i="9"/>
  <c r="AN26" i="9"/>
  <c r="AN388" i="9"/>
  <c r="AN283" i="9"/>
  <c r="DX617" i="9"/>
  <c r="CQ563" i="9"/>
  <c r="BU185" i="9"/>
  <c r="BU362" i="9"/>
  <c r="AN40" i="9"/>
  <c r="BU225" i="9"/>
  <c r="G350" i="9"/>
  <c r="R177" i="9"/>
  <c r="CQ507" i="9"/>
  <c r="AY51" i="9"/>
  <c r="BJ177" i="9"/>
  <c r="DB27" i="9"/>
  <c r="CQ564" i="9"/>
  <c r="BJ112" i="9"/>
  <c r="BJ99" i="9"/>
  <c r="G115" i="9"/>
  <c r="CQ595" i="9"/>
  <c r="CQ99" i="9"/>
  <c r="CF94" i="9"/>
  <c r="G420" i="9"/>
  <c r="AN197" i="9"/>
  <c r="G413" i="9"/>
  <c r="G189" i="9"/>
  <c r="G131" i="9"/>
  <c r="DM140" i="9"/>
  <c r="G580" i="9"/>
  <c r="R172" i="9"/>
  <c r="AC30" i="9"/>
  <c r="DB202" i="9"/>
  <c r="G286" i="9"/>
  <c r="AC83" i="9"/>
  <c r="G322" i="9"/>
  <c r="ET331" i="9"/>
  <c r="CQ405" i="9"/>
  <c r="G599" i="9"/>
  <c r="CQ485" i="9"/>
  <c r="R92" i="9"/>
  <c r="CQ73" i="9"/>
  <c r="G297" i="9"/>
  <c r="AN345" i="9"/>
  <c r="BJ23" i="9"/>
  <c r="G418" i="9"/>
  <c r="BJ223" i="9"/>
  <c r="BU48" i="9"/>
  <c r="R58" i="9"/>
  <c r="G245" i="9"/>
  <c r="G67" i="9"/>
  <c r="AN280" i="9"/>
  <c r="AN128" i="9"/>
  <c r="BJ218" i="9"/>
  <c r="AN343" i="9"/>
  <c r="AY22" i="9"/>
  <c r="G166" i="9"/>
  <c r="DM28" i="9"/>
  <c r="AC74" i="9"/>
  <c r="G598" i="9"/>
  <c r="CQ570" i="9"/>
  <c r="R192" i="9"/>
  <c r="AN34" i="9"/>
  <c r="G561" i="9"/>
  <c r="G485" i="9"/>
  <c r="CQ198" i="9"/>
  <c r="AN138" i="9"/>
  <c r="G44" i="9"/>
  <c r="CQ83" i="9"/>
  <c r="G564" i="9"/>
  <c r="DX303" i="9"/>
  <c r="G470" i="9"/>
  <c r="R133" i="9"/>
  <c r="R150" i="9"/>
  <c r="DB246" i="9"/>
  <c r="BU325" i="9"/>
  <c r="DX131" i="9"/>
  <c r="AN390" i="9"/>
  <c r="G442" i="9"/>
  <c r="R115" i="9"/>
  <c r="G292" i="9"/>
  <c r="G523" i="9"/>
  <c r="BJ220" i="9"/>
  <c r="BU192" i="9"/>
  <c r="BU412" i="9"/>
  <c r="R253" i="9"/>
  <c r="DB40" i="9"/>
  <c r="G104" i="9"/>
  <c r="BU436" i="9"/>
  <c r="AN408" i="9"/>
  <c r="G230" i="9"/>
  <c r="DM208" i="9"/>
  <c r="G307" i="9"/>
  <c r="R176" i="9"/>
  <c r="AN29" i="9"/>
  <c r="AN119" i="9"/>
  <c r="R209" i="9"/>
  <c r="R122" i="9"/>
  <c r="CF37" i="9"/>
  <c r="R155" i="9"/>
  <c r="G208" i="9"/>
  <c r="G520" i="9"/>
  <c r="G406" i="9"/>
  <c r="AN310" i="9"/>
  <c r="G277" i="9"/>
  <c r="BU205" i="9"/>
  <c r="G171" i="9"/>
  <c r="G45" i="9"/>
  <c r="DX55" i="9"/>
  <c r="CF108" i="9"/>
  <c r="AN161" i="9"/>
  <c r="G342" i="9"/>
  <c r="BU170" i="9"/>
  <c r="BU297" i="9"/>
  <c r="CQ569" i="9"/>
  <c r="G478" i="9"/>
  <c r="G110" i="9"/>
  <c r="AY129" i="9"/>
  <c r="AN31" i="9"/>
  <c r="G47" i="9"/>
  <c r="BU303" i="9"/>
  <c r="BU160" i="9"/>
  <c r="G565" i="9"/>
  <c r="G545" i="9"/>
  <c r="BU120" i="9"/>
  <c r="BU203" i="9"/>
  <c r="BU151" i="9"/>
  <c r="BJ233" i="9"/>
  <c r="CF28" i="9"/>
  <c r="CQ366" i="9"/>
  <c r="DX721" i="9"/>
  <c r="G370" i="9"/>
  <c r="AN156" i="9"/>
  <c r="CF204" i="9"/>
  <c r="DX89" i="9"/>
  <c r="G321" i="9"/>
  <c r="G158" i="9"/>
  <c r="G27" i="9"/>
  <c r="AN368" i="9"/>
  <c r="BJ153" i="9"/>
  <c r="G503" i="9"/>
  <c r="BU239" i="9"/>
  <c r="BJ64" i="9"/>
  <c r="AY69" i="9"/>
  <c r="AY124" i="9"/>
  <c r="BJ145" i="9"/>
  <c r="AN73" i="9"/>
  <c r="CQ88" i="9"/>
  <c r="BU173" i="9"/>
  <c r="G282" i="9"/>
  <c r="AN198" i="9"/>
  <c r="CQ178" i="9"/>
  <c r="BU101" i="9"/>
  <c r="R71" i="9"/>
  <c r="DB117" i="9"/>
  <c r="CF49" i="9"/>
  <c r="AN380" i="9"/>
  <c r="BJ140" i="9"/>
  <c r="AN219" i="9"/>
  <c r="DB122" i="9"/>
  <c r="AY55" i="9"/>
  <c r="GL29" i="9"/>
  <c r="R239" i="9"/>
  <c r="CF218" i="9"/>
  <c r="BJ96" i="9"/>
  <c r="AN319" i="9"/>
  <c r="ET278" i="9"/>
  <c r="BU59" i="9"/>
  <c r="R173" i="9"/>
  <c r="R41" i="9"/>
  <c r="R163" i="9"/>
  <c r="BU277" i="9"/>
  <c r="CQ623" i="9"/>
  <c r="CQ125" i="9"/>
  <c r="DM298" i="9"/>
  <c r="BJ219" i="9"/>
  <c r="CQ324" i="9"/>
  <c r="DM283" i="9"/>
  <c r="BU444" i="9"/>
  <c r="R249" i="9"/>
  <c r="AY34" i="9"/>
  <c r="DM264" i="9"/>
  <c r="CF253" i="9"/>
  <c r="DB195" i="9"/>
  <c r="DM318" i="9"/>
  <c r="DX127" i="9"/>
  <c r="CQ31" i="9"/>
  <c r="R217" i="9"/>
  <c r="AN57" i="9"/>
  <c r="G562" i="9"/>
  <c r="DB112" i="9"/>
  <c r="BJ234" i="9"/>
  <c r="DB106" i="9"/>
  <c r="G371" i="9"/>
  <c r="G82" i="9"/>
  <c r="R200" i="9"/>
  <c r="G367" i="9"/>
  <c r="CF213" i="9"/>
  <c r="G123" i="9"/>
  <c r="R105" i="9"/>
  <c r="DX546" i="9"/>
  <c r="G102" i="9"/>
  <c r="DX78" i="9"/>
  <c r="G573" i="9"/>
  <c r="G212" i="9"/>
  <c r="G590" i="9"/>
  <c r="AN394" i="9"/>
  <c r="CQ441" i="9"/>
  <c r="AC91" i="9"/>
  <c r="BU35" i="9"/>
  <c r="R24" i="9"/>
  <c r="FE140" i="9"/>
  <c r="G499" i="9"/>
  <c r="G591" i="9"/>
  <c r="G39" i="9"/>
  <c r="G347" i="9"/>
  <c r="G84" i="9"/>
  <c r="G24" i="9"/>
  <c r="CQ525" i="9"/>
  <c r="BJ102" i="9"/>
  <c r="G575" i="9"/>
  <c r="G354" i="9"/>
  <c r="AN74" i="9"/>
  <c r="G633" i="9"/>
  <c r="R208" i="9"/>
  <c r="AN195" i="9"/>
  <c r="BU76" i="9"/>
  <c r="R195" i="9"/>
  <c r="BU99" i="9"/>
  <c r="G223" i="9"/>
  <c r="BJ44" i="9"/>
  <c r="DM280" i="9"/>
  <c r="CQ533" i="9"/>
  <c r="BJ165" i="9"/>
  <c r="BU349" i="9"/>
  <c r="AN315" i="9"/>
  <c r="FE205" i="9"/>
  <c r="AN179" i="9"/>
  <c r="AN373" i="9"/>
  <c r="R202" i="9"/>
  <c r="BU360" i="9"/>
  <c r="AY146" i="9"/>
  <c r="CF22" i="9"/>
  <c r="CQ98" i="9"/>
  <c r="G83" i="9"/>
  <c r="G317" i="9"/>
  <c r="CQ339" i="9"/>
  <c r="G250" i="9"/>
  <c r="ET190" i="9"/>
  <c r="CQ166" i="9"/>
  <c r="EI38" i="9"/>
  <c r="G609" i="9"/>
  <c r="CF96" i="9"/>
  <c r="R123" i="9"/>
  <c r="R143" i="9"/>
  <c r="R77" i="9"/>
  <c r="AN285" i="9"/>
  <c r="R210" i="9"/>
  <c r="AN82" i="9"/>
  <c r="DM167" i="9"/>
  <c r="AN190" i="9"/>
  <c r="CQ622" i="9"/>
  <c r="AN242" i="9"/>
  <c r="G361" i="9"/>
  <c r="DM249" i="9"/>
  <c r="G535" i="9"/>
  <c r="G290" i="9"/>
  <c r="R119" i="9"/>
  <c r="DB70" i="9"/>
  <c r="CQ436" i="9"/>
  <c r="CF222" i="9"/>
  <c r="DX188" i="9"/>
  <c r="G268" i="9"/>
  <c r="AY162" i="9"/>
  <c r="DX183" i="9"/>
  <c r="CQ380" i="9"/>
  <c r="BJ166" i="9"/>
  <c r="G195" i="9"/>
  <c r="G118" i="9"/>
  <c r="ET60" i="9"/>
  <c r="BJ158" i="9"/>
  <c r="DM260" i="9"/>
  <c r="R67" i="9"/>
  <c r="BJ126" i="9"/>
  <c r="G427" i="9"/>
  <c r="CQ201" i="9"/>
  <c r="CQ414" i="9"/>
  <c r="G184" i="9"/>
  <c r="G259" i="9"/>
  <c r="R233" i="9"/>
  <c r="DM322" i="9"/>
  <c r="CQ182" i="9"/>
  <c r="R224" i="9"/>
  <c r="G159" i="9"/>
  <c r="G453" i="9"/>
  <c r="CQ576" i="9"/>
  <c r="BU65" i="9"/>
  <c r="BJ137" i="9"/>
  <c r="DX360" i="9"/>
  <c r="AC23" i="9"/>
  <c r="AY98" i="9"/>
  <c r="CQ164" i="9"/>
  <c r="G512" i="9"/>
  <c r="BJ83" i="9"/>
  <c r="CQ470" i="9"/>
  <c r="CQ311" i="9"/>
  <c r="BU347" i="9"/>
  <c r="GL144" i="9"/>
  <c r="G51" i="9"/>
  <c r="G253" i="9"/>
  <c r="AN224" i="9"/>
  <c r="R128" i="9"/>
  <c r="AY61" i="9"/>
  <c r="DX27" i="9"/>
  <c r="DM237" i="9"/>
  <c r="AN105" i="9"/>
  <c r="AN363" i="9"/>
  <c r="CQ435" i="9"/>
  <c r="BU324" i="9"/>
  <c r="CF31" i="9"/>
  <c r="CF262" i="9"/>
  <c r="CF266" i="9"/>
  <c r="BU117" i="9"/>
  <c r="CQ90" i="9"/>
  <c r="DX161" i="9"/>
  <c r="G511" i="9"/>
  <c r="G400" i="9"/>
  <c r="BJ160" i="9"/>
  <c r="BU179" i="9"/>
  <c r="CQ463" i="9"/>
  <c r="AY53" i="9"/>
  <c r="BJ124" i="9"/>
  <c r="CQ89" i="9"/>
  <c r="G272" i="9"/>
  <c r="BJ121" i="9"/>
  <c r="G263" i="9"/>
  <c r="BU318" i="9"/>
  <c r="CQ452" i="9"/>
  <c r="CQ142" i="9"/>
  <c r="CF250" i="9"/>
  <c r="BU27" i="9"/>
  <c r="G567" i="9"/>
  <c r="G605" i="9"/>
  <c r="BJ63" i="9"/>
  <c r="DX745" i="9"/>
  <c r="G462" i="9"/>
  <c r="CQ37" i="9"/>
  <c r="ET52" i="9"/>
  <c r="CQ168" i="9"/>
  <c r="G109" i="9"/>
  <c r="AN358" i="9"/>
  <c r="BJ97" i="9"/>
  <c r="BU431" i="9"/>
  <c r="DX597" i="9"/>
  <c r="AN25" i="9"/>
  <c r="GL50" i="9"/>
  <c r="BU90" i="9"/>
  <c r="AN346" i="9"/>
  <c r="AN84" i="9"/>
  <c r="CQ524" i="9"/>
  <c r="DB74" i="9"/>
  <c r="R117" i="9"/>
  <c r="BU410" i="9"/>
  <c r="DM199" i="9"/>
  <c r="AN135" i="9"/>
  <c r="BU432" i="9"/>
  <c r="R226" i="9"/>
  <c r="CF55" i="9"/>
  <c r="CF265" i="9"/>
  <c r="G586" i="9"/>
  <c r="CQ371" i="9"/>
  <c r="G585" i="9"/>
  <c r="AC59" i="9"/>
  <c r="CF151" i="9"/>
  <c r="CQ484" i="9"/>
  <c r="DM169" i="9"/>
  <c r="G88" i="9"/>
  <c r="BU305" i="9"/>
  <c r="BU118" i="9"/>
  <c r="R237" i="9"/>
  <c r="AN243" i="9"/>
  <c r="DX284" i="9"/>
  <c r="G168" i="9"/>
  <c r="AN91" i="9"/>
  <c r="BJ241" i="9"/>
  <c r="BU136" i="9"/>
  <c r="G539" i="9"/>
  <c r="BJ184" i="9"/>
  <c r="AN372" i="9"/>
  <c r="BU166" i="9"/>
  <c r="G349" i="9"/>
  <c r="AN30" i="9"/>
  <c r="G583" i="9"/>
  <c r="AN139" i="9"/>
  <c r="BJ100" i="9"/>
  <c r="DB248" i="9"/>
  <c r="AN109" i="9"/>
  <c r="R86" i="9"/>
  <c r="AN301" i="9"/>
  <c r="AY64" i="9"/>
  <c r="CF58" i="9"/>
  <c r="G65" i="9"/>
  <c r="BU382" i="9"/>
  <c r="CQ415" i="9"/>
  <c r="AC66" i="9"/>
  <c r="G390" i="9"/>
  <c r="DX543" i="9"/>
  <c r="DM226" i="9"/>
  <c r="DM164" i="9"/>
  <c r="BJ69" i="9"/>
  <c r="DX636" i="9"/>
  <c r="DX274" i="9"/>
  <c r="DB129" i="9"/>
  <c r="R127" i="9"/>
  <c r="GA106" i="9"/>
  <c r="DX562" i="9"/>
  <c r="CQ516" i="9"/>
  <c r="G607" i="9"/>
  <c r="G614" i="9"/>
  <c r="AN196" i="9"/>
  <c r="AY23" i="9"/>
  <c r="G132" i="9"/>
  <c r="CQ240" i="9"/>
  <c r="AN137" i="9"/>
  <c r="BJ39" i="9"/>
  <c r="BU438" i="9"/>
  <c r="CQ387" i="9"/>
  <c r="R42" i="9"/>
  <c r="CQ145" i="9"/>
  <c r="BJ195" i="9"/>
  <c r="CQ580" i="9"/>
  <c r="GL84" i="9"/>
  <c r="AN175" i="9"/>
  <c r="CQ483" i="9"/>
  <c r="AN32" i="9"/>
  <c r="CF100" i="9"/>
  <c r="R47" i="9"/>
  <c r="AC38" i="9"/>
  <c r="FE124" i="9"/>
  <c r="BJ167" i="9"/>
  <c r="G469" i="9"/>
  <c r="G248" i="9"/>
  <c r="G587" i="9"/>
  <c r="BU98" i="9"/>
  <c r="G356" i="9"/>
  <c r="G154" i="9"/>
  <c r="BU216" i="9"/>
  <c r="BJ133" i="9"/>
  <c r="EI96" i="9"/>
  <c r="CF42" i="9"/>
  <c r="R66" i="9"/>
  <c r="AN23" i="9"/>
  <c r="AN410" i="9"/>
  <c r="BU77" i="9"/>
  <c r="CQ321" i="9"/>
  <c r="BU49" i="9"/>
  <c r="BU330" i="9"/>
  <c r="BJ244" i="9"/>
  <c r="G155" i="9"/>
  <c r="AN403" i="9"/>
  <c r="CQ476" i="9"/>
  <c r="AN53" i="9"/>
  <c r="AN92" i="9"/>
  <c r="CF84" i="9"/>
  <c r="CF171" i="9"/>
  <c r="AN270" i="9"/>
  <c r="CQ303" i="9"/>
  <c r="G530" i="9"/>
  <c r="AN100" i="9"/>
  <c r="R31" i="9"/>
  <c r="R48" i="9"/>
  <c r="CQ292" i="9"/>
  <c r="CF30" i="9"/>
  <c r="BJ164" i="9"/>
  <c r="BJ210" i="9"/>
  <c r="DM300" i="9"/>
  <c r="AN296" i="9"/>
  <c r="FE128" i="9"/>
  <c r="AN59" i="9"/>
  <c r="G516" i="9"/>
  <c r="AN377" i="9"/>
  <c r="DM55" i="9"/>
  <c r="BJ103" i="9"/>
  <c r="BU402" i="9"/>
  <c r="AC39" i="9"/>
  <c r="DX67" i="9"/>
  <c r="BU344" i="9"/>
  <c r="AN234" i="9"/>
  <c r="AN46" i="9"/>
  <c r="AY100" i="9"/>
  <c r="AN212" i="9"/>
  <c r="BU414" i="9"/>
  <c r="BU310" i="9"/>
  <c r="BU97" i="9"/>
  <c r="CQ455" i="9"/>
  <c r="AN232" i="9"/>
  <c r="G55" i="9"/>
  <c r="AN398" i="9"/>
  <c r="BJ108" i="9"/>
  <c r="G394" i="9"/>
  <c r="G199" i="9"/>
  <c r="G368" i="9"/>
  <c r="AY39" i="9"/>
  <c r="AN209" i="9"/>
  <c r="ET56" i="9"/>
  <c r="AN225" i="9"/>
  <c r="G38" i="9"/>
  <c r="DB61" i="9"/>
  <c r="G369" i="9"/>
  <c r="BJ74" i="9"/>
  <c r="CF275" i="9"/>
  <c r="CQ496" i="9"/>
  <c r="G87" i="9"/>
  <c r="G328" i="9"/>
  <c r="G407" i="9"/>
  <c r="DM51" i="9"/>
  <c r="GL47" i="9"/>
  <c r="BJ243" i="9"/>
  <c r="CQ315" i="9"/>
  <c r="BJ120" i="9"/>
  <c r="CQ157" i="9"/>
  <c r="DM61" i="9"/>
  <c r="G289" i="9"/>
  <c r="BJ231" i="9"/>
  <c r="AN176" i="9"/>
  <c r="CQ498" i="9"/>
  <c r="CQ192" i="9"/>
  <c r="DM235" i="9"/>
  <c r="G262" i="9"/>
  <c r="CF255" i="9"/>
  <c r="ET191" i="9"/>
  <c r="G611" i="9"/>
  <c r="G217" i="9"/>
  <c r="AC67" i="9"/>
  <c r="BJ79" i="9"/>
  <c r="R220" i="9"/>
  <c r="AN204" i="9"/>
  <c r="G465" i="9"/>
  <c r="AN136" i="9"/>
  <c r="AN369" i="9"/>
  <c r="AN206" i="9"/>
  <c r="R156" i="9"/>
  <c r="CQ438" i="9"/>
  <c r="AY29" i="9"/>
  <c r="DB207" i="9"/>
  <c r="CQ310" i="9"/>
  <c r="CQ203" i="9"/>
  <c r="R223" i="9"/>
  <c r="BU80" i="9"/>
  <c r="DB225" i="9"/>
  <c r="AY116" i="9"/>
  <c r="ET188" i="9"/>
  <c r="R229" i="9"/>
  <c r="AN387" i="9"/>
  <c r="G559" i="9"/>
  <c r="BU446" i="9"/>
  <c r="CF77" i="9"/>
  <c r="BU56" i="9"/>
  <c r="R25" i="9"/>
  <c r="R170" i="9"/>
  <c r="AN229" i="9"/>
  <c r="CF169" i="9"/>
  <c r="DX660" i="9"/>
  <c r="G165" i="9"/>
  <c r="BU255" i="9"/>
  <c r="G103" i="9"/>
  <c r="R213" i="9"/>
  <c r="CQ434" i="9"/>
  <c r="G48" i="9"/>
  <c r="BU184" i="9"/>
  <c r="AN160" i="9"/>
  <c r="BJ139" i="9"/>
  <c r="G467" i="9"/>
  <c r="BU165" i="9"/>
  <c r="AC71" i="9"/>
  <c r="G375" i="9"/>
  <c r="G239" i="9"/>
  <c r="AN208" i="9"/>
  <c r="AN256" i="9"/>
  <c r="AY60" i="9"/>
  <c r="DB161" i="9"/>
  <c r="G362" i="9"/>
  <c r="G136" i="9"/>
  <c r="AY125" i="9"/>
  <c r="AN302" i="9"/>
  <c r="G571" i="9"/>
  <c r="AN249" i="9"/>
  <c r="BJ37" i="9"/>
  <c r="DX190" i="9"/>
  <c r="AN192" i="9"/>
  <c r="CQ494" i="9"/>
  <c r="G319" i="9"/>
  <c r="G221" i="9"/>
  <c r="G622" i="9"/>
  <c r="G121" i="9"/>
  <c r="AN333" i="9"/>
  <c r="G345" i="9"/>
  <c r="R231" i="9"/>
  <c r="R219" i="9"/>
  <c r="AN246" i="9"/>
  <c r="CQ359" i="9"/>
  <c r="G225" i="9"/>
  <c r="BJ224" i="9"/>
  <c r="G160" i="9"/>
  <c r="AN155" i="9"/>
  <c r="AN103" i="9"/>
  <c r="AC46" i="9"/>
  <c r="BJ26" i="9"/>
  <c r="R65" i="9"/>
  <c r="CQ331" i="9"/>
  <c r="CF242" i="9"/>
  <c r="CQ486" i="9"/>
  <c r="G185" i="9"/>
  <c r="CF173" i="9"/>
  <c r="R230" i="9"/>
  <c r="BU385" i="9"/>
  <c r="DM23" i="9"/>
  <c r="BU227" i="9"/>
  <c r="BU100" i="9"/>
  <c r="R68" i="9"/>
  <c r="BJ148" i="9"/>
  <c r="G524" i="9"/>
  <c r="BJ40" i="9"/>
  <c r="BJ134" i="9"/>
  <c r="AN67" i="9"/>
  <c r="G526" i="9"/>
  <c r="GA177" i="9"/>
  <c r="BU363" i="9"/>
  <c r="CQ79" i="9"/>
  <c r="BJ206" i="9"/>
  <c r="BU236" i="9"/>
  <c r="G281" i="9"/>
  <c r="BU428" i="9"/>
  <c r="AN267" i="9"/>
  <c r="DM308" i="9"/>
  <c r="CQ362" i="9"/>
  <c r="CQ47" i="9"/>
  <c r="G296" i="9"/>
  <c r="CF256" i="9"/>
  <c r="DX165" i="9"/>
  <c r="CQ458" i="9"/>
  <c r="BJ215" i="9"/>
  <c r="BJ146" i="9"/>
  <c r="CQ295" i="9"/>
  <c r="DX273" i="9"/>
  <c r="AN261" i="9"/>
  <c r="BU149" i="9"/>
  <c r="BU283" i="9"/>
  <c r="CQ532" i="9"/>
  <c r="G299" i="9"/>
  <c r="DX301" i="9"/>
  <c r="AN154" i="9"/>
  <c r="CQ493" i="9"/>
  <c r="AC40" i="9"/>
  <c r="CF200" i="9"/>
  <c r="R130" i="9"/>
  <c r="G192" i="9"/>
  <c r="DX138" i="9"/>
  <c r="AN88" i="9"/>
  <c r="BU272" i="9"/>
  <c r="CQ404" i="9"/>
  <c r="DX575" i="9"/>
  <c r="BU250" i="9"/>
  <c r="AY134" i="9"/>
  <c r="AN75" i="9"/>
  <c r="AN211" i="9"/>
  <c r="G80" i="9"/>
  <c r="G119" i="9"/>
  <c r="R73" i="9"/>
  <c r="G167" i="9"/>
  <c r="G264" i="9"/>
  <c r="CQ326" i="9"/>
  <c r="R164" i="9"/>
  <c r="G638" i="9"/>
  <c r="BJ59" i="9"/>
  <c r="DB197" i="9"/>
  <c r="AC64" i="9"/>
  <c r="DB150" i="9"/>
  <c r="BU266" i="9"/>
  <c r="G311" i="9"/>
  <c r="CQ335" i="9"/>
  <c r="EI62" i="9"/>
  <c r="CQ340" i="9"/>
  <c r="ET112" i="9"/>
  <c r="DX116" i="9"/>
  <c r="R140" i="9"/>
  <c r="BJ229" i="9"/>
  <c r="BU153" i="9"/>
  <c r="AY167" i="9"/>
  <c r="AY150" i="9"/>
  <c r="BU132" i="9"/>
  <c r="CF268" i="9"/>
  <c r="CF238" i="9"/>
  <c r="G490" i="9"/>
  <c r="CQ174" i="9"/>
  <c r="G568" i="9"/>
  <c r="FE214" i="9"/>
  <c r="G382" i="9"/>
  <c r="AN371" i="9"/>
  <c r="DM166" i="9"/>
  <c r="AC28" i="9"/>
  <c r="G397" i="9"/>
  <c r="BJ76" i="9"/>
  <c r="G432" i="9"/>
  <c r="G642" i="9"/>
  <c r="BU343" i="9"/>
  <c r="BU435" i="9"/>
  <c r="CF270" i="9"/>
  <c r="CF123" i="9"/>
  <c r="BJ192" i="9"/>
  <c r="BU232" i="9"/>
  <c r="R139" i="9"/>
  <c r="BJ232" i="9"/>
  <c r="BJ240" i="9"/>
  <c r="BJ151" i="9"/>
  <c r="AC61" i="9"/>
  <c r="G566" i="9"/>
  <c r="CF79" i="9"/>
  <c r="CQ433" i="9"/>
  <c r="AC72" i="9"/>
  <c r="G439" i="9"/>
  <c r="AY133" i="9"/>
  <c r="G32" i="9"/>
  <c r="CF249" i="9"/>
  <c r="CQ429" i="9"/>
  <c r="G211" i="9"/>
  <c r="R190" i="9"/>
  <c r="G41" i="9"/>
  <c r="DM323" i="9"/>
  <c r="G461" i="9"/>
  <c r="G173" i="9"/>
  <c r="DM206" i="9"/>
  <c r="G227" i="9"/>
  <c r="CQ353" i="9"/>
  <c r="CQ520" i="9"/>
  <c r="G205" i="9"/>
  <c r="AN94" i="9"/>
  <c r="BU286" i="9"/>
  <c r="G487" i="9"/>
  <c r="CQ542" i="9"/>
  <c r="DB123" i="9"/>
  <c r="CQ250" i="9"/>
  <c r="CQ384" i="9"/>
  <c r="BJ128" i="9"/>
  <c r="BU123" i="9"/>
  <c r="G436" i="9"/>
  <c r="BJ127" i="9"/>
  <c r="BU276" i="9"/>
  <c r="BU284" i="9"/>
  <c r="AY168" i="9"/>
  <c r="CF229" i="9"/>
  <c r="G97" i="9"/>
  <c r="AY30" i="9"/>
  <c r="EI23" i="9"/>
  <c r="DM139" i="9"/>
  <c r="R257" i="9"/>
  <c r="R34" i="9"/>
  <c r="G197" i="9"/>
  <c r="CQ229" i="9"/>
  <c r="R214" i="9"/>
  <c r="AY92" i="9"/>
  <c r="BU220" i="9"/>
  <c r="BU219" i="9"/>
  <c r="DX609" i="9"/>
  <c r="BU242" i="9"/>
  <c r="DM275" i="9"/>
  <c r="BJ94" i="9"/>
  <c r="CF191" i="9"/>
  <c r="BU372" i="9"/>
  <c r="G234" i="9"/>
  <c r="R54" i="9"/>
  <c r="CF241" i="9"/>
  <c r="CQ592" i="9"/>
  <c r="BJ161" i="9"/>
  <c r="CQ54" i="9"/>
  <c r="BU350" i="9"/>
  <c r="BU182" i="9"/>
  <c r="G315" i="9"/>
  <c r="CQ365" i="9"/>
  <c r="AN145" i="9"/>
  <c r="DM134" i="9"/>
  <c r="DB162" i="9"/>
  <c r="DX262" i="9"/>
  <c r="DM133" i="9"/>
  <c r="AN382" i="9"/>
  <c r="FE166" i="9"/>
  <c r="DX456" i="9"/>
  <c r="GL90" i="9"/>
  <c r="CQ594" i="9"/>
  <c r="CF112" i="9"/>
  <c r="CF38" i="9"/>
  <c r="G111" i="9"/>
  <c r="AY103" i="9"/>
  <c r="AY153" i="9"/>
  <c r="DX117" i="9"/>
  <c r="DM95" i="9"/>
  <c r="BJ188" i="9"/>
  <c r="DB60" i="9"/>
  <c r="AN273" i="9"/>
  <c r="CF263" i="9"/>
  <c r="BJ130" i="9"/>
  <c r="BU57" i="9"/>
  <c r="CQ93" i="9"/>
  <c r="CQ49" i="9"/>
  <c r="DX397" i="9"/>
  <c r="R53" i="9"/>
  <c r="BU280" i="9"/>
  <c r="BU292" i="9"/>
  <c r="DB192" i="9"/>
  <c r="AN116" i="9"/>
  <c r="G283" i="9"/>
  <c r="BU413" i="9"/>
  <c r="BU209" i="9"/>
  <c r="BU419" i="9"/>
  <c r="DM201" i="9"/>
  <c r="EI67" i="9"/>
  <c r="CQ402" i="9"/>
  <c r="DX611" i="9"/>
  <c r="AN79" i="9"/>
  <c r="R33" i="9"/>
  <c r="AY166" i="9"/>
  <c r="AC56" i="9"/>
  <c r="G149" i="9"/>
  <c r="AN300" i="9"/>
  <c r="AN327" i="9"/>
  <c r="BU44" i="9"/>
  <c r="DB85" i="9"/>
  <c r="DB90" i="9"/>
  <c r="BU361" i="9"/>
  <c r="DX599" i="9"/>
  <c r="G146" i="9"/>
  <c r="BU275" i="9"/>
  <c r="AY62" i="9"/>
  <c r="G589" i="9"/>
  <c r="G358" i="9"/>
  <c r="G312" i="9"/>
  <c r="AN186" i="9"/>
  <c r="CQ631" i="9"/>
  <c r="CF24" i="9"/>
  <c r="CQ84" i="9"/>
  <c r="DX57" i="9"/>
  <c r="R232" i="9"/>
  <c r="AC31" i="9"/>
  <c r="AN90" i="9"/>
  <c r="G76" i="9"/>
  <c r="AC22" i="9"/>
  <c r="G274" i="9"/>
  <c r="CQ242" i="9"/>
  <c r="AN78" i="9"/>
  <c r="ET28" i="9"/>
  <c r="BU326" i="9"/>
  <c r="G163" i="9"/>
  <c r="CQ223" i="9"/>
  <c r="BU437" i="9"/>
  <c r="DX307" i="9"/>
  <c r="ET204" i="9"/>
  <c r="BJ57" i="9"/>
  <c r="BU390" i="9"/>
  <c r="DX99" i="9"/>
  <c r="BJ42" i="9"/>
  <c r="AN143" i="9"/>
  <c r="R246" i="9"/>
  <c r="DM217" i="9"/>
  <c r="BJ29" i="9"/>
  <c r="AY131" i="9"/>
  <c r="CF124" i="9"/>
  <c r="DM96" i="9"/>
  <c r="CQ249" i="9"/>
  <c r="ET211" i="9"/>
  <c r="R234" i="9"/>
  <c r="DX123" i="9"/>
  <c r="DM29" i="9"/>
  <c r="CF66" i="9"/>
  <c r="GA107" i="9"/>
  <c r="AN306" i="9"/>
  <c r="G496" i="9"/>
  <c r="CQ487" i="9"/>
  <c r="FE76" i="9"/>
  <c r="CQ488" i="9"/>
  <c r="AC47" i="9"/>
  <c r="BU34" i="9"/>
  <c r="ET233" i="9"/>
  <c r="DX310" i="9"/>
  <c r="DB199" i="9"/>
  <c r="AY135" i="9"/>
  <c r="CF248" i="9"/>
  <c r="AN245" i="9"/>
  <c r="AN405" i="9"/>
  <c r="BU66" i="9"/>
  <c r="GA41" i="9"/>
  <c r="FE240" i="9"/>
  <c r="AN168" i="9"/>
  <c r="DX213" i="9"/>
  <c r="G554" i="9"/>
  <c r="CF232" i="9"/>
  <c r="FE26" i="9"/>
  <c r="BJ80" i="9"/>
  <c r="ET104" i="9"/>
  <c r="R142" i="9"/>
  <c r="CQ52" i="9"/>
  <c r="CQ615" i="9"/>
  <c r="AN384" i="9"/>
  <c r="CQ306" i="9"/>
  <c r="AN38" i="9"/>
  <c r="CF91" i="9"/>
  <c r="BU40" i="9"/>
  <c r="G411" i="9"/>
  <c r="CQ74" i="9"/>
  <c r="AN76" i="9"/>
  <c r="DM116" i="9"/>
  <c r="DX540" i="9"/>
  <c r="BJ197" i="9"/>
  <c r="DM160" i="9"/>
  <c r="BU331" i="9"/>
  <c r="CQ183" i="9"/>
  <c r="FE69" i="9"/>
  <c r="DX708" i="9"/>
  <c r="DX101" i="9"/>
  <c r="G34" i="9"/>
  <c r="DX160" i="9"/>
  <c r="AN277" i="9"/>
  <c r="AN129" i="9"/>
  <c r="CQ143" i="9"/>
  <c r="CQ437" i="9"/>
  <c r="CQ305" i="9"/>
  <c r="EI93" i="9"/>
  <c r="G408" i="9"/>
  <c r="R204" i="9"/>
  <c r="R171" i="9"/>
  <c r="CQ210" i="9"/>
  <c r="R152" i="9"/>
  <c r="AY169" i="9"/>
  <c r="DM279" i="9"/>
  <c r="CF245" i="9"/>
  <c r="DM77" i="9"/>
  <c r="CF198" i="9"/>
  <c r="FE62" i="9"/>
  <c r="EI95" i="9"/>
  <c r="DM251" i="9"/>
  <c r="DB144" i="9"/>
  <c r="BU430" i="9"/>
  <c r="G203" i="9"/>
  <c r="G244" i="9"/>
  <c r="R46" i="9"/>
  <c r="DM327" i="9"/>
  <c r="CQ603" i="9"/>
  <c r="CF208" i="9"/>
  <c r="DX157" i="9"/>
  <c r="DX680" i="9"/>
  <c r="CQ293" i="9"/>
  <c r="GL109" i="9"/>
  <c r="BU110" i="9"/>
  <c r="CQ409" i="9"/>
  <c r="BJ201" i="9"/>
  <c r="R112" i="9"/>
  <c r="DM261" i="9"/>
  <c r="CQ316" i="9"/>
  <c r="R254" i="9"/>
  <c r="CF75" i="9"/>
  <c r="BU82" i="9"/>
  <c r="G343" i="9"/>
  <c r="BJ27" i="9"/>
  <c r="CQ65" i="9"/>
  <c r="DM71" i="9"/>
  <c r="CF116" i="9"/>
  <c r="BJ30" i="9"/>
  <c r="DX247" i="9"/>
  <c r="AN181" i="9"/>
  <c r="G152" i="9"/>
  <c r="CF209" i="9"/>
  <c r="CQ259" i="9"/>
  <c r="FP88" i="9"/>
  <c r="AN217" i="9"/>
  <c r="AN251" i="9"/>
  <c r="AY102" i="9"/>
  <c r="CF141" i="9"/>
  <c r="DM34" i="9"/>
  <c r="DB128" i="9"/>
  <c r="CQ29" i="9"/>
  <c r="FP42" i="9"/>
  <c r="BU144" i="9"/>
  <c r="CQ543" i="9"/>
  <c r="BU162" i="9"/>
  <c r="DX499" i="9"/>
  <c r="DB203" i="9"/>
  <c r="BJ118" i="9"/>
  <c r="GA86" i="9"/>
  <c r="AY80" i="9"/>
  <c r="BU106" i="9"/>
  <c r="G247" i="9"/>
  <c r="DB244" i="9"/>
  <c r="DB75" i="9"/>
  <c r="R191" i="9"/>
  <c r="CF179" i="9"/>
  <c r="BU396" i="9"/>
  <c r="BJ62" i="9"/>
  <c r="BU397" i="9"/>
  <c r="AN291" i="9"/>
  <c r="AY72" i="9"/>
  <c r="FE147" i="9"/>
  <c r="CF228" i="9"/>
  <c r="DX741" i="9"/>
  <c r="CQ591" i="9"/>
  <c r="BU45" i="9"/>
  <c r="AN344" i="9"/>
  <c r="AN241" i="9"/>
  <c r="G623" i="9"/>
  <c r="BU294" i="9"/>
  <c r="G81" i="9"/>
  <c r="BU131" i="9"/>
  <c r="DX436" i="9"/>
  <c r="DM148" i="9"/>
  <c r="CQ309" i="9"/>
  <c r="CQ119" i="9"/>
  <c r="CF139" i="9"/>
  <c r="BU159" i="9"/>
  <c r="BJ245" i="9"/>
  <c r="EI109" i="9"/>
  <c r="AN65" i="9"/>
  <c r="CF33" i="9"/>
  <c r="G505" i="9"/>
  <c r="CQ297" i="9"/>
  <c r="BU103" i="9"/>
  <c r="BU169" i="9"/>
  <c r="CQ207" i="9"/>
  <c r="AN239" i="9"/>
  <c r="CQ406" i="9"/>
  <c r="DM27" i="9"/>
  <c r="G410" i="9"/>
  <c r="AN203" i="9"/>
  <c r="AN409" i="9"/>
  <c r="AY84" i="9"/>
  <c r="CQ522" i="9"/>
  <c r="CQ585" i="9"/>
  <c r="AC53" i="9"/>
  <c r="G50" i="9"/>
  <c r="BU439" i="9"/>
  <c r="G544" i="9"/>
  <c r="BU226" i="9"/>
  <c r="CQ267" i="9"/>
  <c r="DB136" i="9"/>
  <c r="DX590" i="9"/>
  <c r="DX192" i="9"/>
  <c r="BU91" i="9"/>
  <c r="BU279" i="9"/>
  <c r="DX710" i="9"/>
  <c r="G58" i="9"/>
  <c r="CQ43" i="9"/>
  <c r="CQ472" i="9"/>
  <c r="DX703" i="9"/>
  <c r="CQ208" i="9"/>
  <c r="DX103" i="9"/>
  <c r="GA130" i="9"/>
  <c r="GA172" i="9"/>
  <c r="CQ510" i="9"/>
  <c r="BU339" i="9"/>
  <c r="R70" i="9"/>
  <c r="R91" i="9"/>
  <c r="DX561" i="9"/>
  <c r="CQ301" i="9"/>
  <c r="R136" i="9"/>
  <c r="DB189" i="9"/>
  <c r="ET232" i="9"/>
  <c r="EI78" i="9"/>
  <c r="CQ318" i="9"/>
  <c r="DM263" i="9"/>
  <c r="BU247" i="9"/>
  <c r="BU269" i="9"/>
  <c r="BU33" i="9"/>
  <c r="DX394" i="9"/>
  <c r="CQ120" i="9"/>
  <c r="G613" i="9"/>
  <c r="BU291" i="9"/>
  <c r="DX438" i="9"/>
  <c r="ET146" i="9"/>
  <c r="AN316" i="9"/>
  <c r="CQ453" i="9"/>
  <c r="G399" i="9"/>
  <c r="BU114" i="9"/>
  <c r="CQ450" i="9"/>
  <c r="R30" i="9"/>
  <c r="BU267" i="9"/>
  <c r="G570" i="9"/>
  <c r="AY52" i="9"/>
  <c r="CQ237" i="9"/>
  <c r="G510" i="9"/>
  <c r="G138" i="9"/>
  <c r="BJ168" i="9"/>
  <c r="CF132" i="9"/>
  <c r="G631" i="9"/>
  <c r="CQ184" i="9"/>
  <c r="G563" i="9"/>
  <c r="DX411" i="9"/>
  <c r="DB186" i="9"/>
  <c r="G471" i="9"/>
  <c r="AN259" i="9"/>
  <c r="DX681" i="9"/>
  <c r="G275" i="9"/>
  <c r="G456" i="9"/>
  <c r="AN323" i="9"/>
  <c r="G428" i="9"/>
  <c r="DM299" i="9"/>
  <c r="BU154" i="9"/>
  <c r="DB96" i="9"/>
  <c r="DX685" i="9"/>
  <c r="AN281" i="9"/>
  <c r="DX143" i="9"/>
  <c r="BU342" i="9"/>
  <c r="CF57" i="9"/>
  <c r="DM193" i="9"/>
  <c r="G107" i="9"/>
  <c r="CQ188" i="9"/>
  <c r="R116" i="9"/>
  <c r="CQ95" i="9"/>
  <c r="BU122" i="9"/>
  <c r="CF149" i="9"/>
  <c r="CQ282" i="9"/>
  <c r="DX430" i="9"/>
  <c r="FE60" i="9"/>
  <c r="CQ279" i="9"/>
  <c r="AN48" i="9"/>
  <c r="DX270" i="9"/>
  <c r="CQ397" i="9"/>
  <c r="CQ506" i="9"/>
  <c r="FE138" i="9"/>
  <c r="G150" i="9"/>
  <c r="G179" i="9"/>
  <c r="CQ219" i="9"/>
  <c r="BU313" i="9"/>
  <c r="FE215" i="9"/>
  <c r="CQ111" i="9"/>
  <c r="DX408" i="9"/>
  <c r="CQ573" i="9"/>
  <c r="G95" i="9"/>
  <c r="AY42" i="9"/>
  <c r="G618" i="9"/>
  <c r="DB47" i="9"/>
  <c r="DM202" i="9"/>
  <c r="ET310" i="9"/>
  <c r="R120" i="9"/>
  <c r="BU25" i="9"/>
  <c r="G445" i="9"/>
  <c r="AN337" i="9"/>
  <c r="R107" i="9"/>
  <c r="BJ162" i="9"/>
  <c r="G615" i="9"/>
  <c r="DM63" i="9"/>
  <c r="AN324" i="9"/>
  <c r="G517" i="9"/>
  <c r="R135" i="9"/>
  <c r="G108" i="9"/>
  <c r="BU146" i="9"/>
  <c r="DB103" i="9"/>
  <c r="DB25" i="9"/>
  <c r="GL113" i="9"/>
  <c r="DX341" i="9"/>
  <c r="DM282" i="9"/>
  <c r="CQ302" i="9"/>
  <c r="BU224" i="9"/>
  <c r="ET129" i="9"/>
  <c r="DX473" i="9"/>
  <c r="CQ320" i="9"/>
  <c r="FP72" i="9"/>
  <c r="AN389" i="9"/>
  <c r="AN248" i="9"/>
  <c r="DB196" i="9"/>
  <c r="CQ427" i="9"/>
  <c r="AY91" i="9"/>
  <c r="G61" i="9"/>
  <c r="AY113" i="9"/>
  <c r="BU53" i="9"/>
  <c r="DM70" i="9"/>
  <c r="DB66" i="9"/>
  <c r="DB141" i="9"/>
  <c r="CQ327" i="9"/>
  <c r="CF65" i="9"/>
  <c r="AN282" i="9"/>
  <c r="FE111" i="9"/>
  <c r="AY99" i="9"/>
  <c r="AN379" i="9"/>
  <c r="BU172" i="9"/>
  <c r="AN309" i="9"/>
  <c r="BU327" i="9"/>
  <c r="DM306" i="9"/>
  <c r="BU245" i="9"/>
  <c r="BJ170" i="9"/>
  <c r="DM328" i="9"/>
  <c r="CQ556" i="9"/>
  <c r="BJ46" i="9"/>
  <c r="BJ25" i="9"/>
  <c r="BJ107" i="9"/>
  <c r="CQ626" i="9"/>
  <c r="DX144" i="9"/>
  <c r="G314" i="9"/>
  <c r="G46" i="9"/>
  <c r="CQ167" i="9"/>
  <c r="R84" i="9"/>
  <c r="R37" i="9"/>
  <c r="BU253" i="9"/>
  <c r="AN351" i="9"/>
  <c r="DX137" i="9"/>
  <c r="AN60" i="9"/>
  <c r="GA225" i="9"/>
  <c r="CQ82" i="9"/>
  <c r="CQ620" i="9"/>
  <c r="G353" i="9"/>
  <c r="AN406" i="9"/>
  <c r="R144" i="9"/>
  <c r="BU433" i="9"/>
  <c r="AY171" i="9"/>
  <c r="CF50" i="9"/>
  <c r="DB77" i="9"/>
  <c r="G235" i="9"/>
  <c r="R138" i="9"/>
  <c r="AY130" i="9"/>
  <c r="CF134" i="9"/>
  <c r="CQ154" i="9"/>
  <c r="R154" i="9"/>
  <c r="GA213" i="9"/>
  <c r="BJ141" i="9"/>
  <c r="BU60" i="9"/>
  <c r="R201" i="9"/>
  <c r="CQ290" i="9"/>
  <c r="ET113" i="9"/>
  <c r="CQ155" i="9"/>
  <c r="BJ207" i="9"/>
  <c r="CQ446" i="9"/>
  <c r="DM143" i="9"/>
  <c r="G157" i="9"/>
  <c r="CQ344" i="9"/>
  <c r="R198" i="9"/>
  <c r="CQ468" i="9"/>
  <c r="DM309" i="9"/>
  <c r="DB98" i="9"/>
  <c r="AN258" i="9"/>
  <c r="BJ106" i="9"/>
  <c r="DM265" i="9"/>
  <c r="AN120" i="9"/>
  <c r="BJ194" i="9"/>
  <c r="DX389" i="9"/>
  <c r="ET119" i="9"/>
  <c r="AN216" i="9"/>
  <c r="CQ179" i="9"/>
  <c r="AN115" i="9"/>
  <c r="DB241" i="9"/>
  <c r="DX254" i="9"/>
  <c r="DX498" i="9"/>
  <c r="ET127" i="9"/>
  <c r="AN205" i="9"/>
  <c r="R59" i="9"/>
  <c r="CQ502" i="9"/>
  <c r="BJ235" i="9"/>
  <c r="DX612" i="9"/>
  <c r="R74" i="9"/>
  <c r="BU28" i="9"/>
  <c r="BJ142" i="9"/>
  <c r="DM92" i="9"/>
  <c r="AY31" i="9"/>
  <c r="DB64" i="9"/>
  <c r="G162" i="9"/>
  <c r="G374" i="9"/>
  <c r="BU42" i="9"/>
  <c r="CQ38" i="9"/>
  <c r="CQ257" i="9"/>
  <c r="ET45" i="9"/>
  <c r="BU143" i="9"/>
  <c r="G380" i="9"/>
  <c r="BJ211" i="9"/>
  <c r="G482" i="9"/>
  <c r="G426" i="9"/>
  <c r="DB125" i="9"/>
  <c r="CF98" i="9"/>
  <c r="GL134" i="9"/>
  <c r="EI32" i="9"/>
  <c r="R126" i="9"/>
  <c r="AY76" i="9"/>
  <c r="AN158" i="9"/>
  <c r="BU249" i="9"/>
  <c r="G602" i="9"/>
  <c r="R75" i="9"/>
  <c r="DX182" i="9"/>
  <c r="R196" i="9"/>
  <c r="AY38" i="9"/>
  <c r="BU95" i="9"/>
  <c r="BU434" i="9"/>
  <c r="BU161" i="9"/>
  <c r="CQ147" i="9"/>
  <c r="AN174" i="9"/>
  <c r="AN111" i="9"/>
  <c r="DX64" i="9"/>
  <c r="DM246" i="9"/>
  <c r="R161" i="9"/>
  <c r="CF230" i="9"/>
  <c r="BU63" i="9"/>
  <c r="R99" i="9"/>
  <c r="R113" i="9"/>
  <c r="DX587" i="9"/>
  <c r="EI72" i="9"/>
  <c r="BU354" i="9"/>
  <c r="BU306" i="9"/>
  <c r="CQ289" i="9"/>
  <c r="R185" i="9"/>
  <c r="CQ529" i="9"/>
  <c r="GL74" i="9"/>
  <c r="R76" i="9"/>
  <c r="AN125" i="9"/>
  <c r="CF244" i="9"/>
  <c r="AC43" i="9"/>
  <c r="CF144" i="9"/>
  <c r="BJ176" i="9"/>
  <c r="CQ59" i="9"/>
  <c r="DX306" i="9"/>
  <c r="G139" i="9"/>
  <c r="AN356" i="9"/>
  <c r="BJ32" i="9"/>
  <c r="G532" i="9"/>
  <c r="CQ298" i="9"/>
  <c r="R162" i="9"/>
  <c r="CQ377" i="9"/>
  <c r="DM41" i="9"/>
  <c r="CQ347" i="9"/>
  <c r="CF85" i="9"/>
  <c r="BJ221" i="9"/>
  <c r="AN271" i="9"/>
  <c r="DB114" i="9"/>
  <c r="DM156" i="9"/>
  <c r="DX66" i="9"/>
  <c r="CQ221" i="9"/>
  <c r="CQ401" i="9"/>
  <c r="CQ284" i="9"/>
  <c r="DM149" i="9"/>
  <c r="AN293" i="9"/>
  <c r="G226" i="9"/>
  <c r="BU368" i="9"/>
  <c r="DX29" i="9"/>
  <c r="CQ447" i="9"/>
  <c r="G145" i="9"/>
  <c r="BU190" i="9"/>
  <c r="AC87" i="9"/>
  <c r="BU265" i="9"/>
  <c r="CF126" i="9"/>
  <c r="BU403" i="9"/>
  <c r="AN231" i="9"/>
  <c r="FP79" i="9"/>
  <c r="EI26" i="9"/>
  <c r="CQ209" i="9"/>
  <c r="AN367" i="9"/>
  <c r="R83" i="9"/>
  <c r="BJ24" i="9"/>
  <c r="BU51" i="9"/>
  <c r="BU394" i="9"/>
  <c r="R248" i="9"/>
  <c r="G379" i="9"/>
  <c r="AY148" i="9"/>
  <c r="CQ439" i="9"/>
  <c r="CQ474" i="9"/>
  <c r="AY105" i="9"/>
  <c r="AC41" i="9"/>
  <c r="CQ70" i="9"/>
  <c r="CQ238" i="9"/>
  <c r="AN222" i="9"/>
  <c r="BU386" i="9"/>
  <c r="CF81" i="9"/>
  <c r="AN386" i="9"/>
  <c r="G33" i="9"/>
  <c r="BU115" i="9"/>
  <c r="CQ66" i="9"/>
  <c r="DB105" i="9"/>
  <c r="BJ171" i="9"/>
  <c r="BU150" i="9"/>
  <c r="CF252" i="9"/>
  <c r="AN207" i="9"/>
  <c r="BU415" i="9"/>
  <c r="AY151" i="9"/>
  <c r="DX45" i="9"/>
  <c r="CQ133" i="9"/>
  <c r="BU356" i="9"/>
  <c r="G635" i="9"/>
  <c r="FE43" i="9"/>
  <c r="AY154" i="9"/>
  <c r="DM22" i="9"/>
  <c r="CQ540" i="9"/>
  <c r="BU29" i="9"/>
  <c r="G509" i="9"/>
  <c r="R244" i="9"/>
  <c r="G610" i="9"/>
  <c r="EI80" i="9"/>
  <c r="BU240" i="9"/>
  <c r="CF131" i="9"/>
  <c r="CF41" i="9"/>
  <c r="DX334" i="9"/>
  <c r="CF223" i="9"/>
  <c r="CQ361" i="9"/>
  <c r="CQ336" i="9"/>
  <c r="DX464" i="9"/>
  <c r="DM212" i="9"/>
  <c r="G560" i="9"/>
  <c r="R55" i="9"/>
  <c r="BU72" i="9"/>
  <c r="CQ503" i="9"/>
  <c r="CF156" i="9"/>
  <c r="CQ424" i="9"/>
  <c r="DX112" i="9"/>
  <c r="DX353" i="9"/>
  <c r="BU138" i="9"/>
  <c r="G606" i="9"/>
  <c r="AN171" i="9"/>
  <c r="CQ374" i="9"/>
  <c r="BU92" i="9"/>
  <c r="DX415" i="9"/>
  <c r="CQ235" i="9"/>
  <c r="FE66" i="9"/>
  <c r="G529" i="9"/>
  <c r="DX537" i="9"/>
  <c r="AN312" i="9"/>
  <c r="CQ176" i="9"/>
  <c r="ET268" i="9"/>
  <c r="BU155" i="9"/>
  <c r="BU392" i="9"/>
  <c r="DB169" i="9"/>
  <c r="AY44" i="9"/>
  <c r="R137" i="9"/>
  <c r="DB193" i="9"/>
  <c r="BJ208" i="9"/>
  <c r="G401" i="9"/>
  <c r="BJ203" i="9"/>
  <c r="CF234" i="9"/>
  <c r="DX209" i="9"/>
  <c r="CQ138" i="9"/>
  <c r="CF258" i="9"/>
  <c r="BJ200" i="9"/>
  <c r="AN400" i="9"/>
  <c r="BJ123" i="9"/>
  <c r="G630" i="9"/>
  <c r="AN308" i="9"/>
  <c r="ET84" i="9"/>
  <c r="BJ230" i="9"/>
  <c r="FE113" i="9"/>
  <c r="CQ23" i="9"/>
  <c r="ET257" i="9"/>
  <c r="AN272" i="9"/>
  <c r="CQ419" i="9"/>
  <c r="G93" i="9"/>
  <c r="CF90" i="9"/>
  <c r="DM162" i="9"/>
  <c r="CF276" i="9"/>
  <c r="DB220" i="9"/>
  <c r="DB71" i="9"/>
  <c r="CF60" i="9"/>
  <c r="AY95" i="9"/>
  <c r="G363" i="9"/>
  <c r="G446" i="9"/>
  <c r="AY85" i="9"/>
  <c r="CF51" i="9"/>
  <c r="DB149" i="9"/>
  <c r="FP118" i="9"/>
  <c r="BU298" i="9"/>
  <c r="DX750" i="9"/>
  <c r="DM170" i="9"/>
  <c r="AY77" i="9"/>
  <c r="CQ181" i="9"/>
  <c r="G43" i="9"/>
  <c r="R241" i="9"/>
  <c r="DX313" i="9"/>
  <c r="CF95" i="9"/>
  <c r="DM137" i="9"/>
  <c r="DB187" i="9"/>
  <c r="AN366" i="9"/>
  <c r="AN61" i="9"/>
  <c r="EI87" i="9"/>
  <c r="AY25" i="9"/>
  <c r="AN164" i="9"/>
  <c r="AC88" i="9"/>
  <c r="CQ109" i="9"/>
  <c r="G389" i="9"/>
  <c r="BU124" i="9"/>
  <c r="CQ356" i="9"/>
  <c r="CQ291" i="9"/>
  <c r="G85" i="9"/>
  <c r="G457" i="9"/>
  <c r="CF220" i="9"/>
  <c r="CQ360" i="9"/>
  <c r="AN66" i="9"/>
  <c r="AN72" i="9"/>
  <c r="CF145" i="9"/>
  <c r="AN131" i="9"/>
  <c r="BU81" i="9"/>
  <c r="FP74" i="9"/>
  <c r="CF63" i="9"/>
  <c r="BJ205" i="9"/>
  <c r="DM302" i="9"/>
  <c r="AY71" i="9"/>
  <c r="CF174" i="9"/>
  <c r="AC45" i="9"/>
  <c r="DX521" i="9"/>
  <c r="G553" i="9"/>
  <c r="CF167" i="9"/>
  <c r="BU180" i="9"/>
  <c r="CQ445" i="9"/>
  <c r="DM307" i="9"/>
  <c r="AC51" i="9"/>
  <c r="G339" i="9"/>
  <c r="AN188" i="9"/>
  <c r="DX725" i="9"/>
  <c r="DB170" i="9"/>
  <c r="CQ36" i="9"/>
  <c r="DM46" i="9"/>
  <c r="DM42" i="9"/>
  <c r="DX748" i="9"/>
  <c r="G395" i="9"/>
  <c r="CQ139" i="9"/>
  <c r="CQ68" i="9"/>
  <c r="BJ77" i="9"/>
  <c r="FP144" i="9"/>
  <c r="GA76" i="9"/>
  <c r="DM257" i="9"/>
  <c r="DB59" i="9"/>
  <c r="DB204" i="9"/>
  <c r="DX104" i="9"/>
  <c r="DM259" i="9"/>
  <c r="BU94" i="9"/>
  <c r="BJ163" i="9"/>
  <c r="BJ185" i="9"/>
  <c r="BU211" i="9"/>
  <c r="GA155" i="9"/>
  <c r="GL115" i="9"/>
  <c r="AY35" i="9"/>
  <c r="CQ567" i="9"/>
  <c r="BJ91" i="9"/>
  <c r="DM118" i="9"/>
  <c r="CQ153" i="9"/>
  <c r="G576" i="9"/>
  <c r="BJ152" i="9"/>
  <c r="DM98" i="9"/>
  <c r="G210" i="9"/>
  <c r="G122" i="9"/>
  <c r="BU198" i="9"/>
  <c r="BU31" i="9"/>
  <c r="AC48" i="9"/>
  <c r="DM177" i="9"/>
  <c r="CQ217" i="9"/>
  <c r="BJ190" i="9"/>
  <c r="AN262" i="9"/>
  <c r="AY149" i="9"/>
  <c r="AN28" i="9"/>
  <c r="BU260" i="9"/>
  <c r="DX336" i="9"/>
  <c r="BU74" i="9"/>
  <c r="CQ368" i="9"/>
  <c r="CQ55" i="9"/>
  <c r="R129" i="9"/>
  <c r="DM151" i="9"/>
  <c r="DB216" i="9"/>
  <c r="FP91" i="9"/>
  <c r="G360" i="9"/>
  <c r="CQ190" i="9"/>
  <c r="DX695" i="9"/>
  <c r="DB138" i="9"/>
  <c r="CQ348" i="9"/>
  <c r="ET297" i="9"/>
  <c r="DX545" i="9"/>
  <c r="BU163" i="9"/>
  <c r="AY48" i="9"/>
  <c r="CQ124" i="9"/>
  <c r="BU383" i="9"/>
  <c r="CQ554" i="9"/>
  <c r="DM255" i="9"/>
  <c r="ET122" i="9"/>
  <c r="DX220" i="9"/>
  <c r="AY123" i="9"/>
  <c r="BU85" i="9"/>
  <c r="DM73" i="9"/>
  <c r="CQ530" i="9"/>
  <c r="BU379" i="9"/>
  <c r="DB226" i="9"/>
  <c r="BU68" i="9"/>
  <c r="AY54" i="9"/>
  <c r="DM97" i="9"/>
  <c r="DM138" i="9"/>
  <c r="DM241" i="9"/>
  <c r="DB142" i="9"/>
  <c r="ET228" i="9"/>
  <c r="GL34" i="9"/>
  <c r="G491" i="9"/>
  <c r="G295" i="9"/>
  <c r="DX509" i="9"/>
  <c r="R52" i="9"/>
  <c r="DX720" i="9"/>
  <c r="CF26" i="9"/>
  <c r="ET40" i="9"/>
  <c r="ET252" i="9"/>
  <c r="CF239" i="9"/>
  <c r="DX94" i="9"/>
  <c r="DX619" i="9"/>
  <c r="DX130" i="9"/>
  <c r="AY127" i="9"/>
  <c r="EI84" i="9"/>
  <c r="CQ519" i="9"/>
  <c r="CQ341" i="9"/>
  <c r="BU301" i="9"/>
  <c r="BJ55" i="9"/>
  <c r="CQ76" i="9"/>
  <c r="DX129" i="9"/>
  <c r="FE64" i="9"/>
  <c r="DB232" i="9"/>
  <c r="ET264" i="9"/>
  <c r="DX323" i="9"/>
  <c r="G242" i="9"/>
  <c r="BJ109" i="9"/>
  <c r="DX118" i="9"/>
  <c r="G414" i="9"/>
  <c r="BJ33" i="9"/>
  <c r="DM161" i="9"/>
  <c r="CF97" i="9"/>
  <c r="AC69" i="9"/>
  <c r="CQ511" i="9"/>
  <c r="DB91" i="9"/>
  <c r="DM74" i="9"/>
  <c r="AN321" i="9"/>
  <c r="AY106" i="9"/>
  <c r="CF142" i="9"/>
  <c r="ET75" i="9"/>
  <c r="DB119" i="9"/>
  <c r="BU129" i="9"/>
  <c r="BU405" i="9"/>
  <c r="DX489" i="9"/>
  <c r="CQ135" i="9"/>
  <c r="BJ56" i="9"/>
  <c r="BU217" i="9"/>
  <c r="DX443" i="9"/>
  <c r="DX614" i="9"/>
  <c r="ET63" i="9"/>
  <c r="CQ581" i="9"/>
  <c r="DX347" i="9"/>
  <c r="BJ51" i="9"/>
  <c r="DX309" i="9"/>
  <c r="BU256" i="9"/>
  <c r="DB35" i="9"/>
  <c r="CQ130" i="9"/>
  <c r="G198" i="9"/>
  <c r="DM203" i="9"/>
  <c r="AY47" i="9"/>
  <c r="DM216" i="9"/>
  <c r="DX153" i="9"/>
  <c r="CF39" i="9"/>
  <c r="CF73" i="9"/>
  <c r="CQ234" i="9"/>
  <c r="DX36" i="9"/>
  <c r="CF70" i="9"/>
  <c r="DM175" i="9"/>
  <c r="BU214" i="9"/>
  <c r="CQ251" i="9"/>
  <c r="CQ600" i="9"/>
  <c r="DX620" i="9"/>
  <c r="GL138" i="9"/>
  <c r="AN70" i="9"/>
  <c r="DX648" i="9"/>
  <c r="AN286" i="9"/>
  <c r="DB194" i="9"/>
  <c r="DX345" i="9"/>
  <c r="BU175" i="9"/>
  <c r="BU30" i="9"/>
  <c r="CF76" i="9"/>
  <c r="DX218" i="9"/>
  <c r="CQ215" i="9"/>
  <c r="DX578" i="9"/>
  <c r="AN166" i="9"/>
  <c r="BU187" i="9"/>
  <c r="GL43" i="9"/>
  <c r="DX315" i="9"/>
  <c r="CQ560" i="9"/>
  <c r="CF194" i="9"/>
  <c r="G323" i="9"/>
  <c r="DX234" i="9"/>
  <c r="DB48" i="9"/>
  <c r="R60" i="9"/>
  <c r="EI34" i="9"/>
  <c r="AN134" i="9"/>
  <c r="R240" i="9"/>
  <c r="GA128" i="9"/>
  <c r="CQ91" i="9"/>
  <c r="EI25" i="9"/>
  <c r="BU302" i="9"/>
  <c r="CF129" i="9"/>
  <c r="DX319" i="9"/>
  <c r="CQ351" i="9"/>
  <c r="DX584" i="9"/>
  <c r="BU406" i="9"/>
  <c r="AN173" i="9"/>
  <c r="DX719" i="9"/>
  <c r="G384" i="9"/>
  <c r="CQ146" i="9"/>
  <c r="CQ444" i="9"/>
  <c r="DB88" i="9"/>
  <c r="DX446" i="9"/>
  <c r="DX592" i="9"/>
  <c r="BU288" i="9"/>
  <c r="BU332" i="9"/>
  <c r="CQ332" i="9"/>
  <c r="BU258" i="9"/>
  <c r="DM146" i="9"/>
  <c r="AN401" i="9"/>
  <c r="DB154" i="9"/>
  <c r="ET25" i="9"/>
  <c r="CF178" i="9"/>
  <c r="BU443" i="9"/>
  <c r="FE110" i="9"/>
  <c r="CF104" i="9"/>
  <c r="CQ491" i="9"/>
  <c r="BJ147" i="9"/>
  <c r="DX44" i="9"/>
  <c r="FP130" i="9"/>
  <c r="AN399" i="9"/>
  <c r="CQ258" i="9"/>
  <c r="R199" i="9"/>
  <c r="ET43" i="9"/>
  <c r="DM270" i="9"/>
  <c r="ET120" i="9"/>
  <c r="CQ588" i="9"/>
  <c r="CQ114" i="9"/>
  <c r="G639" i="9"/>
  <c r="DX375" i="9"/>
  <c r="G378" i="9"/>
  <c r="DX320" i="9"/>
  <c r="CF45" i="9"/>
  <c r="AC73" i="9"/>
  <c r="DM194" i="9"/>
  <c r="DM150" i="9"/>
  <c r="BU83" i="9"/>
  <c r="DX572" i="9"/>
  <c r="DB159" i="9"/>
  <c r="G161" i="9"/>
  <c r="CQ204" i="9"/>
  <c r="BU416" i="9"/>
  <c r="DX304" i="9"/>
  <c r="BJ35" i="9"/>
  <c r="GA25" i="9"/>
  <c r="GL116" i="9"/>
  <c r="BU341" i="9"/>
  <c r="DB72" i="9"/>
  <c r="G386" i="9"/>
  <c r="CF231" i="9"/>
  <c r="CQ28" i="9"/>
  <c r="GL45" i="9"/>
  <c r="DX180" i="9"/>
  <c r="AY115" i="9"/>
  <c r="EI59" i="9"/>
  <c r="FE148" i="9"/>
  <c r="DX343" i="9"/>
  <c r="BU119" i="9"/>
  <c r="AN106" i="9"/>
  <c r="CQ322" i="9"/>
  <c r="CQ349" i="9"/>
  <c r="CF210" i="9"/>
  <c r="BU86" i="9"/>
  <c r="ET216" i="9"/>
  <c r="CQ156" i="9"/>
  <c r="CQ272" i="9"/>
  <c r="AN378" i="9"/>
  <c r="CQ53" i="9"/>
  <c r="GA133" i="9"/>
  <c r="DX90" i="9"/>
  <c r="EI48" i="9"/>
  <c r="BU58" i="9"/>
  <c r="CQ151" i="9"/>
  <c r="CQ87" i="9"/>
  <c r="DB168" i="9"/>
  <c r="ET254" i="9"/>
  <c r="CQ553" i="9"/>
  <c r="CQ263" i="9"/>
  <c r="FE208" i="9"/>
  <c r="DB126" i="9"/>
  <c r="CQ621" i="9"/>
  <c r="CQ555" i="9"/>
  <c r="CQ464" i="9"/>
  <c r="CQ288" i="9"/>
  <c r="GA46" i="9"/>
  <c r="FP85" i="9"/>
  <c r="AC63" i="9"/>
  <c r="R72" i="9"/>
  <c r="BJ65" i="9"/>
  <c r="BU228" i="9"/>
  <c r="FE192" i="9"/>
  <c r="BJ246" i="9"/>
  <c r="CQ413" i="9"/>
  <c r="CQ268" i="9"/>
  <c r="DX23" i="9"/>
  <c r="ET155" i="9"/>
  <c r="DX365" i="9"/>
  <c r="BU47" i="9"/>
  <c r="G52" i="9"/>
  <c r="R178" i="9"/>
  <c r="DM325" i="9"/>
  <c r="AN374" i="9"/>
  <c r="DB86" i="9"/>
  <c r="DM287" i="9"/>
  <c r="AN391" i="9"/>
  <c r="DB39" i="9"/>
  <c r="ET49" i="9"/>
  <c r="AN322" i="9"/>
  <c r="AY165" i="9"/>
  <c r="AY24" i="9"/>
  <c r="FP138" i="9"/>
  <c r="CF99" i="9"/>
  <c r="CQ283" i="9"/>
  <c r="DX576" i="9"/>
  <c r="CQ277" i="9"/>
  <c r="ET117" i="9"/>
  <c r="BU278" i="9"/>
  <c r="BU328" i="9"/>
  <c r="G435" i="9"/>
  <c r="BU194" i="9"/>
  <c r="CQ527" i="9"/>
  <c r="BU293" i="9"/>
  <c r="AN108" i="9"/>
  <c r="BJ34" i="9"/>
  <c r="R181" i="9"/>
  <c r="ET311" i="9"/>
  <c r="R216" i="9"/>
  <c r="BU87" i="9"/>
  <c r="DB33" i="9"/>
  <c r="CQ40" i="9"/>
  <c r="DX235" i="9"/>
  <c r="CQ544" i="9"/>
  <c r="GL71" i="9"/>
  <c r="R169" i="9"/>
  <c r="CQ512" i="9"/>
  <c r="CQ241" i="9"/>
  <c r="BU429" i="9"/>
  <c r="BJ38" i="9"/>
  <c r="DX422" i="9"/>
  <c r="CQ211" i="9"/>
  <c r="GL129" i="9"/>
  <c r="BJ89" i="9"/>
  <c r="ET234" i="9"/>
  <c r="CF243" i="9"/>
  <c r="AN331" i="9"/>
  <c r="BU108" i="9"/>
  <c r="CQ101" i="9"/>
  <c r="CQ191" i="9"/>
  <c r="CF155" i="9"/>
  <c r="DM99" i="9"/>
  <c r="DX88" i="9"/>
  <c r="DB208" i="9"/>
  <c r="CQ629" i="9"/>
  <c r="BJ216" i="9"/>
  <c r="CQ225" i="9"/>
  <c r="BJ227" i="9"/>
  <c r="CQ425" i="9"/>
  <c r="DM236" i="9"/>
  <c r="CQ352" i="9"/>
  <c r="BJ156" i="9"/>
  <c r="ET272" i="9"/>
  <c r="DX567" i="9"/>
  <c r="FE56" i="9"/>
  <c r="CQ606" i="9"/>
  <c r="BU121" i="9"/>
  <c r="GA57" i="9"/>
  <c r="BU287" i="9"/>
  <c r="CQ246" i="9"/>
  <c r="GL91" i="9"/>
  <c r="AN68" i="9"/>
  <c r="DX472" i="9"/>
  <c r="G391" i="9"/>
  <c r="DB158" i="9"/>
  <c r="CQ122" i="9"/>
  <c r="BJ242" i="9"/>
  <c r="CQ39" i="9"/>
  <c r="CF122" i="9"/>
  <c r="CQ187" i="9"/>
  <c r="BU112" i="9"/>
  <c r="FP34" i="9"/>
  <c r="GA204" i="9"/>
  <c r="DB237" i="9"/>
  <c r="CQ46" i="9"/>
  <c r="DX689" i="9"/>
  <c r="G147" i="9"/>
  <c r="DX724" i="9"/>
  <c r="CQ196" i="9"/>
  <c r="CQ386" i="9"/>
  <c r="DB175" i="9"/>
  <c r="DX429" i="9"/>
  <c r="R174" i="9"/>
  <c r="AN167" i="9"/>
  <c r="AY126" i="9"/>
  <c r="CF183" i="9"/>
  <c r="DM262" i="9"/>
  <c r="DX56" i="9"/>
  <c r="G98" i="9"/>
  <c r="FE52" i="9"/>
  <c r="BU23" i="9"/>
  <c r="DX573" i="9"/>
  <c r="DX398" i="9"/>
  <c r="CQ26" i="9"/>
  <c r="DM132" i="9"/>
  <c r="CQ389" i="9"/>
  <c r="DM190" i="9"/>
  <c r="DX223" i="9"/>
  <c r="R104" i="9"/>
  <c r="AC24" i="9"/>
  <c r="CQ499" i="9"/>
  <c r="FE222" i="9"/>
  <c r="DX191" i="9"/>
  <c r="DB38" i="9"/>
  <c r="DB164" i="9"/>
  <c r="AY82" i="9"/>
  <c r="DX534" i="9"/>
  <c r="BJ143" i="9"/>
  <c r="R251" i="9"/>
  <c r="BU427" i="9"/>
  <c r="G324" i="9"/>
  <c r="CQ287" i="9"/>
  <c r="CQ370" i="9"/>
  <c r="DM154" i="9"/>
  <c r="AY28" i="9"/>
  <c r="AN332" i="9"/>
  <c r="AN279" i="9"/>
  <c r="CF203" i="9"/>
  <c r="R165" i="9"/>
  <c r="G114" i="9"/>
  <c r="CF92" i="9"/>
  <c r="BU148" i="9"/>
  <c r="CQ509" i="9"/>
  <c r="G40" i="9"/>
  <c r="G42" i="9"/>
  <c r="AC92" i="9"/>
  <c r="G169" i="9"/>
  <c r="G105" i="9"/>
  <c r="CF206" i="9"/>
  <c r="G547" i="9"/>
  <c r="BU38" i="9"/>
  <c r="CQ245" i="9"/>
  <c r="DB51" i="9"/>
  <c r="DX370" i="9"/>
  <c r="DX311" i="9"/>
  <c r="DM312" i="9"/>
  <c r="DB34" i="9"/>
  <c r="DX231" i="9"/>
  <c r="ET229" i="9"/>
  <c r="GA63" i="9"/>
  <c r="CF25" i="9"/>
  <c r="BJ47" i="9"/>
  <c r="CF273" i="9"/>
  <c r="BJ209" i="9"/>
  <c r="BU238" i="9"/>
  <c r="CQ214" i="9"/>
  <c r="DX31" i="9"/>
  <c r="BJ98" i="9"/>
  <c r="CQ422" i="9"/>
  <c r="GA94" i="9"/>
  <c r="CQ270" i="9"/>
  <c r="ET81" i="9"/>
  <c r="BJ150" i="9"/>
  <c r="BU111" i="9"/>
  <c r="G619" i="9"/>
  <c r="AY114" i="9"/>
  <c r="DX447" i="9"/>
  <c r="AY122" i="9"/>
  <c r="BU188" i="9"/>
  <c r="BJ214" i="9"/>
  <c r="G429" i="9"/>
  <c r="FE199" i="9"/>
  <c r="DX61" i="9"/>
  <c r="DM180" i="9"/>
  <c r="AY79" i="9"/>
  <c r="CQ355" i="9"/>
  <c r="AN50" i="9"/>
  <c r="AY144" i="9"/>
  <c r="CF115" i="9"/>
  <c r="DB26" i="9"/>
  <c r="CQ383" i="9"/>
  <c r="CQ118" i="9"/>
  <c r="DX148" i="9"/>
  <c r="DX93" i="9"/>
  <c r="G398" i="9"/>
  <c r="BJ131" i="9"/>
  <c r="AN228" i="9"/>
  <c r="G637" i="9"/>
  <c r="BU52" i="9"/>
  <c r="FP164" i="9"/>
  <c r="GA67" i="9"/>
  <c r="DB165" i="9"/>
  <c r="BJ237" i="9"/>
  <c r="AY119" i="9"/>
  <c r="CQ497" i="9"/>
  <c r="FP119" i="9"/>
  <c r="DX580" i="9"/>
  <c r="AN42" i="9"/>
  <c r="CF236" i="9"/>
  <c r="DM223" i="9"/>
  <c r="ET26" i="9"/>
  <c r="G271" i="9"/>
  <c r="G330" i="9"/>
  <c r="DX717" i="9"/>
  <c r="BU348" i="9"/>
  <c r="AN318" i="9"/>
  <c r="R35" i="9"/>
  <c r="AN201" i="9"/>
  <c r="CF159" i="9"/>
  <c r="BU141" i="9"/>
  <c r="DM297" i="9"/>
  <c r="CQ382" i="9"/>
  <c r="CQ307" i="9"/>
  <c r="AY117" i="9"/>
  <c r="CQ254" i="9"/>
  <c r="DX691" i="9"/>
  <c r="DX219" i="9"/>
  <c r="BU137" i="9"/>
  <c r="CQ611" i="9"/>
  <c r="CQ571" i="9"/>
  <c r="DB108" i="9"/>
  <c r="DM215" i="9"/>
  <c r="DB22" i="9"/>
  <c r="BU69" i="9"/>
  <c r="DM104" i="9"/>
  <c r="BJ217" i="9"/>
  <c r="CF177" i="9"/>
  <c r="DB163" i="9"/>
  <c r="BJ92" i="9"/>
  <c r="DX390" i="9"/>
  <c r="AN334" i="9"/>
  <c r="CQ582" i="9"/>
  <c r="DM157" i="9"/>
  <c r="BJ36" i="9"/>
  <c r="BU409" i="9"/>
  <c r="BU127" i="9"/>
  <c r="ET161" i="9"/>
  <c r="CQ350" i="9"/>
  <c r="DX193" i="9"/>
  <c r="BU116" i="9"/>
  <c r="DB134" i="9"/>
  <c r="FE183" i="9"/>
  <c r="BU319" i="9"/>
  <c r="G284" i="9"/>
  <c r="ET136" i="9"/>
  <c r="DX552" i="9"/>
  <c r="AN354" i="9"/>
  <c r="AY66" i="9"/>
  <c r="DB173" i="9"/>
  <c r="DB205" i="9"/>
  <c r="ET115" i="9"/>
  <c r="GL103" i="9"/>
  <c r="G69" i="9"/>
  <c r="DB155" i="9"/>
  <c r="DX264" i="9"/>
  <c r="AY121" i="9"/>
  <c r="DM253" i="9"/>
  <c r="BU248" i="9"/>
  <c r="BU200" i="9"/>
  <c r="CQ338" i="9"/>
  <c r="CF188" i="9"/>
  <c r="CF59" i="9"/>
  <c r="CQ256" i="9"/>
  <c r="BU307" i="9"/>
  <c r="CQ562" i="9"/>
  <c r="CF261" i="9"/>
  <c r="CQ619" i="9"/>
  <c r="DB82" i="9"/>
  <c r="DM114" i="9"/>
  <c r="BU365" i="9"/>
  <c r="CQ247" i="9"/>
  <c r="DX658" i="9"/>
  <c r="CQ24" i="9"/>
  <c r="DX203" i="9"/>
  <c r="CQ390" i="9"/>
  <c r="ET148" i="9"/>
  <c r="BJ84" i="9"/>
  <c r="BU176" i="9"/>
  <c r="BU254" i="9"/>
  <c r="BJ183" i="9"/>
  <c r="AY63" i="9"/>
  <c r="G542" i="9"/>
  <c r="ET203" i="9"/>
  <c r="ET178" i="9"/>
  <c r="AY137" i="9"/>
  <c r="CF101" i="9"/>
  <c r="CQ202" i="9"/>
  <c r="BU243" i="9"/>
  <c r="CF233" i="9"/>
  <c r="DM330" i="9"/>
  <c r="AN317" i="9"/>
  <c r="ET281" i="9"/>
  <c r="BU273" i="9"/>
  <c r="BU107" i="9"/>
  <c r="CF137" i="9"/>
  <c r="BU50" i="9"/>
  <c r="CQ112" i="9"/>
  <c r="DM331" i="9"/>
  <c r="DX114" i="9"/>
  <c r="DB217" i="9"/>
  <c r="CQ274" i="9"/>
  <c r="G176" i="9"/>
  <c r="CF226" i="9"/>
  <c r="DX494" i="9"/>
  <c r="EI57" i="9"/>
  <c r="CF48" i="9"/>
  <c r="DB56" i="9"/>
  <c r="FE105" i="9"/>
  <c r="GL126" i="9"/>
  <c r="DB234" i="9"/>
  <c r="CF182" i="9"/>
  <c r="BU208" i="9"/>
  <c r="G593" i="9"/>
  <c r="BU168" i="9"/>
  <c r="CF190" i="9"/>
  <c r="CF140" i="9"/>
  <c r="G178" i="9"/>
  <c r="BU145" i="9"/>
  <c r="BJ129" i="9"/>
  <c r="BU54" i="9"/>
  <c r="AN150" i="9"/>
  <c r="DX583" i="9"/>
  <c r="CQ30" i="9"/>
  <c r="CQ376" i="9"/>
  <c r="DX133" i="9"/>
  <c r="DX564" i="9"/>
  <c r="DB63" i="9"/>
  <c r="BJ115" i="9"/>
  <c r="BU130" i="9"/>
  <c r="AN355" i="9"/>
  <c r="DB172" i="9"/>
  <c r="CQ333" i="9"/>
  <c r="DB58" i="9"/>
  <c r="R109" i="9"/>
  <c r="CQ317" i="9"/>
  <c r="DM293" i="9"/>
  <c r="DX675" i="9"/>
  <c r="AY132" i="9"/>
  <c r="CQ490" i="9"/>
  <c r="CQ392" i="9"/>
  <c r="DM324" i="9"/>
  <c r="FE136" i="9"/>
  <c r="CQ236" i="9"/>
  <c r="CQ206" i="9"/>
  <c r="ET128" i="9"/>
  <c r="DX665" i="9"/>
  <c r="DM292" i="9"/>
  <c r="DX172" i="9"/>
  <c r="AN22" i="9"/>
  <c r="ET91" i="9"/>
  <c r="CF61" i="9"/>
  <c r="DM221" i="9"/>
  <c r="FE173" i="9"/>
  <c r="EI86" i="9"/>
  <c r="DX263" i="9"/>
  <c r="EI61" i="9"/>
  <c r="DB132" i="9"/>
  <c r="CQ58" i="9"/>
  <c r="CQ535" i="9"/>
  <c r="AC55" i="9"/>
  <c r="CQ604" i="9"/>
  <c r="CQ478" i="9"/>
  <c r="ET186" i="9"/>
  <c r="CQ314" i="9"/>
  <c r="DX486" i="9"/>
  <c r="ET42" i="9"/>
  <c r="DX206" i="9"/>
  <c r="AC49" i="9"/>
  <c r="CQ609" i="9"/>
  <c r="BU39" i="9"/>
  <c r="DM109" i="9"/>
  <c r="DM183" i="9"/>
  <c r="ET196" i="9"/>
  <c r="DM239" i="9"/>
  <c r="CQ363" i="9"/>
  <c r="FP33" i="9"/>
  <c r="BU246" i="9"/>
  <c r="BU234" i="9"/>
  <c r="ET300" i="9"/>
  <c r="ET87" i="9"/>
  <c r="BU268" i="9"/>
  <c r="DB31" i="9"/>
  <c r="GA39" i="9"/>
  <c r="CQ561" i="9"/>
  <c r="DB78" i="9"/>
  <c r="BU353" i="9"/>
  <c r="DX502" i="9"/>
  <c r="BJ111" i="9"/>
  <c r="ET150" i="9"/>
  <c r="CQ481" i="9"/>
  <c r="CQ325" i="9"/>
  <c r="DX178" i="9"/>
  <c r="GA71" i="9"/>
  <c r="BU424" i="9"/>
  <c r="BJ238" i="9"/>
  <c r="DB110" i="9"/>
  <c r="DM165" i="9"/>
  <c r="ET107" i="9"/>
  <c r="DM37" i="9"/>
  <c r="ET230" i="9"/>
  <c r="CQ195" i="9"/>
  <c r="DM248" i="9"/>
  <c r="BU389" i="9"/>
  <c r="DM69" i="9"/>
  <c r="AN63" i="9"/>
  <c r="CQ482" i="9"/>
  <c r="CQ531" i="9"/>
  <c r="BU393" i="9"/>
  <c r="CQ396" i="9"/>
  <c r="DB23" i="9"/>
  <c r="CQ165" i="9"/>
  <c r="CF89" i="9"/>
  <c r="BJ101" i="9"/>
  <c r="CQ233" i="9"/>
  <c r="AN376" i="9"/>
  <c r="GA144" i="9"/>
  <c r="DM285" i="9"/>
  <c r="CQ513" i="9"/>
  <c r="DM93" i="9"/>
  <c r="ET162" i="9"/>
  <c r="ET108" i="9"/>
  <c r="DM288" i="9"/>
  <c r="DX483" i="9"/>
  <c r="DX226" i="9"/>
  <c r="DM333" i="9"/>
  <c r="DM48" i="9"/>
  <c r="DM84" i="9"/>
  <c r="DB146" i="9"/>
  <c r="CQ357" i="9"/>
  <c r="BU316" i="9"/>
  <c r="CQ276" i="9"/>
  <c r="FE232" i="9"/>
  <c r="DX442" i="9"/>
  <c r="EI106" i="9"/>
  <c r="DB157" i="9"/>
  <c r="CQ197" i="9"/>
  <c r="BU401" i="9"/>
  <c r="G94" i="9"/>
  <c r="CF205" i="9"/>
  <c r="BU359" i="9"/>
  <c r="DX401" i="9"/>
  <c r="DX657" i="9"/>
  <c r="ET89" i="9"/>
  <c r="DX179" i="9"/>
  <c r="BJ135" i="9"/>
  <c r="BJ236" i="9"/>
  <c r="AN177" i="9"/>
  <c r="FP51" i="9"/>
  <c r="CQ624" i="9"/>
  <c r="ET193" i="9"/>
  <c r="BU89" i="9"/>
  <c r="DX30" i="9"/>
  <c r="ET210" i="9"/>
  <c r="GA151" i="9"/>
  <c r="CQ115" i="9"/>
  <c r="ET132" i="9"/>
  <c r="DX737" i="9"/>
  <c r="AN64" i="9"/>
  <c r="CF44" i="9"/>
  <c r="ET309" i="9"/>
  <c r="DM276" i="9"/>
  <c r="DX294" i="9"/>
  <c r="CQ264" i="9"/>
  <c r="DB94" i="9"/>
  <c r="CF172" i="9"/>
  <c r="DX128" i="9"/>
  <c r="BU358" i="9"/>
  <c r="R23" i="9"/>
  <c r="CQ575" i="9"/>
  <c r="DB101" i="9"/>
  <c r="DM153" i="9"/>
  <c r="DB233" i="9"/>
  <c r="CQ423" i="9"/>
  <c r="CF114" i="9"/>
  <c r="DX593" i="9"/>
  <c r="FE135" i="9"/>
  <c r="DM57" i="9"/>
  <c r="ET259" i="9"/>
  <c r="EI105" i="9"/>
  <c r="DX261" i="9"/>
  <c r="BU210" i="9"/>
  <c r="BU407" i="9"/>
  <c r="AN52" i="9"/>
  <c r="DM296" i="9"/>
  <c r="DX238" i="9"/>
  <c r="DM254" i="9"/>
  <c r="CQ432" i="9"/>
  <c r="DB179" i="9"/>
  <c r="GA30" i="9"/>
  <c r="CF29" i="9"/>
  <c r="R32" i="9"/>
  <c r="AN149" i="9"/>
  <c r="CF158" i="9"/>
  <c r="AN71" i="9"/>
  <c r="FP37" i="9"/>
  <c r="DX704" i="9"/>
  <c r="DX200" i="9"/>
  <c r="DX577" i="9"/>
  <c r="CQ598" i="9"/>
  <c r="FP111" i="9"/>
  <c r="DX109" i="9"/>
  <c r="AC70" i="9"/>
  <c r="BU128" i="9"/>
  <c r="BU257" i="9"/>
  <c r="CQ417" i="9"/>
  <c r="FE164" i="9"/>
  <c r="DX618" i="9"/>
  <c r="FE116" i="9"/>
  <c r="FP31" i="9"/>
  <c r="CQ172" i="9"/>
  <c r="ET240" i="9"/>
  <c r="G182" i="9"/>
  <c r="DB30" i="9"/>
  <c r="FE182" i="9"/>
  <c r="DB156" i="9"/>
  <c r="DM125" i="9"/>
  <c r="DB80" i="9"/>
  <c r="CQ77" i="9"/>
  <c r="DB32" i="9"/>
  <c r="ET32" i="9"/>
  <c r="BU351" i="9"/>
  <c r="AY158" i="9"/>
  <c r="BU229" i="9"/>
  <c r="BU442" i="9"/>
  <c r="BU164" i="9"/>
  <c r="G522" i="9"/>
  <c r="DM130" i="9"/>
  <c r="DX531" i="9"/>
  <c r="DB229" i="9"/>
  <c r="AN44" i="9"/>
  <c r="CF216" i="9"/>
  <c r="DX260" i="9"/>
  <c r="DM231" i="9"/>
  <c r="FE165" i="9"/>
  <c r="DX384" i="9"/>
  <c r="ET95" i="9"/>
  <c r="GA61" i="9"/>
  <c r="DB174" i="9"/>
  <c r="AY70" i="9"/>
  <c r="CF143" i="9"/>
  <c r="DB62" i="9"/>
  <c r="DB113" i="9"/>
  <c r="ET289" i="9"/>
  <c r="GA103" i="9"/>
  <c r="DB247" i="9"/>
  <c r="GL151" i="9"/>
  <c r="G332" i="9"/>
  <c r="DX250" i="9"/>
  <c r="DX283" i="9"/>
  <c r="DM126" i="9"/>
  <c r="DM332" i="9"/>
  <c r="BU181" i="9"/>
  <c r="DX54" i="9"/>
  <c r="DX432" i="9"/>
  <c r="DM105" i="9"/>
  <c r="AN240" i="9"/>
  <c r="CF221" i="9"/>
  <c r="CF160" i="9"/>
  <c r="BU441" i="9"/>
  <c r="CQ451" i="9"/>
  <c r="DX107" i="9"/>
  <c r="DM54" i="9"/>
  <c r="BU158" i="9"/>
  <c r="DB238" i="9"/>
  <c r="CF103" i="9"/>
  <c r="CQ330" i="9"/>
  <c r="DB206" i="9"/>
  <c r="ET242" i="9"/>
  <c r="DX174" i="9"/>
  <c r="DB50" i="9"/>
  <c r="ET176" i="9"/>
  <c r="DB52" i="9"/>
  <c r="EI101" i="9"/>
  <c r="CF199" i="9"/>
  <c r="CQ45" i="9"/>
  <c r="CQ407" i="9"/>
  <c r="DM273" i="9"/>
  <c r="AN83" i="9"/>
  <c r="DM107" i="9"/>
  <c r="BJ73" i="9"/>
  <c r="DM209" i="9"/>
  <c r="DX86" i="9"/>
  <c r="ET327" i="9"/>
  <c r="BU26" i="9"/>
  <c r="DB55" i="9"/>
  <c r="DX508" i="9"/>
  <c r="DM108" i="9"/>
  <c r="DX467" i="9"/>
  <c r="DM30" i="9"/>
  <c r="GL102" i="9"/>
  <c r="DX361" i="9"/>
  <c r="DX729" i="9"/>
  <c r="GA34" i="9"/>
  <c r="CQ466" i="9"/>
  <c r="BU315" i="9"/>
  <c r="ET76" i="9"/>
  <c r="CQ218" i="9"/>
  <c r="CQ358" i="9"/>
  <c r="CQ213" i="9"/>
  <c r="GA198" i="9"/>
  <c r="DM49" i="9"/>
  <c r="BU281" i="9"/>
  <c r="DX149" i="9"/>
  <c r="BJ41" i="9"/>
  <c r="CQ612" i="9"/>
  <c r="ET185" i="9"/>
  <c r="DX380" i="9"/>
  <c r="DX344" i="9"/>
  <c r="DB145" i="9"/>
  <c r="CQ526" i="9"/>
  <c r="DM272" i="9"/>
  <c r="G592" i="9"/>
  <c r="DB89" i="9"/>
  <c r="CF185" i="9"/>
  <c r="AN329" i="9"/>
  <c r="AY101" i="9"/>
  <c r="DM267" i="9"/>
  <c r="FE120" i="9"/>
  <c r="ET69" i="9"/>
  <c r="FP96" i="9"/>
  <c r="FP47" i="9"/>
  <c r="ET140" i="9"/>
  <c r="CF147" i="9"/>
  <c r="GA121" i="9"/>
  <c r="DX589" i="9"/>
  <c r="DM44" i="9"/>
  <c r="ET135" i="9"/>
  <c r="FP25" i="9"/>
  <c r="DX208" i="9"/>
  <c r="CQ194" i="9"/>
  <c r="DX714" i="9"/>
  <c r="DX608" i="9"/>
  <c r="BU369" i="9"/>
  <c r="BU79" i="9"/>
  <c r="CF136" i="9"/>
  <c r="BJ87" i="9"/>
  <c r="BJ70" i="9"/>
  <c r="DM90" i="9"/>
  <c r="CQ329" i="9"/>
  <c r="CQ126" i="9"/>
  <c r="DB133" i="9"/>
  <c r="DB116" i="9"/>
  <c r="DM233" i="9"/>
  <c r="DM112" i="9"/>
  <c r="GA89" i="9"/>
  <c r="AN107" i="9"/>
  <c r="BJ61" i="9"/>
  <c r="DX568" i="9"/>
  <c r="CF164" i="9"/>
  <c r="FP73" i="9"/>
  <c r="DX679" i="9"/>
  <c r="DX487" i="9"/>
  <c r="CQ117" i="9"/>
  <c r="DX746" i="9"/>
  <c r="DX58" i="9"/>
  <c r="DX281" i="9"/>
  <c r="AY83" i="9"/>
  <c r="CQ627" i="9"/>
  <c r="GL152" i="9"/>
  <c r="DM179" i="9"/>
  <c r="BJ226" i="9"/>
  <c r="CF71" i="9"/>
  <c r="DM24" i="9"/>
  <c r="CF214" i="9"/>
  <c r="CQ593" i="9"/>
  <c r="GA226" i="9"/>
  <c r="DX377" i="9"/>
  <c r="AY87" i="9"/>
  <c r="FE203" i="9"/>
  <c r="CQ69" i="9"/>
  <c r="AY157" i="9"/>
  <c r="ET39" i="9"/>
  <c r="CQ630" i="9"/>
  <c r="CQ607" i="9"/>
  <c r="DB212" i="9"/>
  <c r="EI49" i="9"/>
  <c r="FE152" i="9"/>
  <c r="BU312" i="9"/>
  <c r="DX139" i="9"/>
  <c r="ET173" i="9"/>
  <c r="CF176" i="9"/>
  <c r="DB111" i="9"/>
  <c r="ET143" i="9"/>
  <c r="DX418" i="9"/>
  <c r="ET31" i="9"/>
  <c r="CQ459" i="9"/>
  <c r="CF32" i="9"/>
  <c r="DX59" i="9"/>
  <c r="FP40" i="9"/>
  <c r="DX756" i="9"/>
  <c r="BU295" i="9"/>
  <c r="CF68" i="9"/>
  <c r="CF72" i="9"/>
  <c r="CQ265" i="9"/>
  <c r="FE83" i="9"/>
  <c r="CQ304" i="9"/>
  <c r="CQ102" i="9"/>
  <c r="CQ50" i="9"/>
  <c r="DB41" i="9"/>
  <c r="ET145" i="9"/>
  <c r="BU282" i="9"/>
  <c r="R103" i="9"/>
  <c r="BJ48" i="9"/>
  <c r="DX705" i="9"/>
  <c r="DX146" i="9"/>
  <c r="DM80" i="9"/>
  <c r="BU237" i="9"/>
  <c r="AN56" i="9"/>
  <c r="CF192" i="9"/>
  <c r="CQ273" i="9"/>
  <c r="GA137" i="9"/>
  <c r="DX519" i="9"/>
  <c r="CQ608" i="9"/>
  <c r="BU96" i="9"/>
  <c r="ET79" i="9"/>
  <c r="DX485" i="9"/>
  <c r="ET159" i="9"/>
  <c r="ET187" i="9"/>
  <c r="CF34" i="9"/>
  <c r="CQ552" i="9"/>
  <c r="CQ141" i="9"/>
  <c r="CQ381" i="9"/>
  <c r="DM145" i="9"/>
  <c r="AN210" i="9"/>
  <c r="ET61" i="9"/>
  <c r="CQ132" i="9"/>
  <c r="DB236" i="9"/>
  <c r="CQ572" i="9"/>
  <c r="CQ177" i="9"/>
  <c r="BU22" i="9"/>
  <c r="DB242" i="9"/>
  <c r="DX352" i="9"/>
  <c r="EI73" i="9"/>
  <c r="ET160" i="9"/>
  <c r="DM52" i="9"/>
  <c r="CF106" i="9"/>
  <c r="DX434" i="9"/>
  <c r="DX500" i="9"/>
  <c r="DX75" i="9"/>
  <c r="DX735" i="9"/>
  <c r="DB37" i="9"/>
  <c r="DM290" i="9"/>
  <c r="DX134" i="9"/>
  <c r="BU340" i="9"/>
  <c r="CQ586" i="9"/>
  <c r="AC89" i="9"/>
  <c r="DM94" i="9"/>
  <c r="CQ385" i="9"/>
  <c r="CQ599" i="9"/>
  <c r="DB223" i="9"/>
  <c r="DX541" i="9"/>
  <c r="DM124" i="9"/>
  <c r="GA159" i="9"/>
  <c r="BU174" i="9"/>
  <c r="GA53" i="9"/>
  <c r="FE97" i="9"/>
  <c r="CQ548" i="9"/>
  <c r="DM131" i="9"/>
  <c r="DM207" i="9"/>
  <c r="FE86" i="9"/>
  <c r="DX623" i="9"/>
  <c r="DM250" i="9"/>
  <c r="CQ108" i="9"/>
  <c r="DM295" i="9"/>
  <c r="DX85" i="9"/>
  <c r="CQ346" i="9"/>
  <c r="DX730" i="9"/>
  <c r="R238" i="9"/>
  <c r="G555" i="9"/>
  <c r="DM224" i="9"/>
  <c r="ET302" i="9"/>
  <c r="AY32" i="9"/>
  <c r="DM31" i="9"/>
  <c r="CF43" i="9"/>
  <c r="CQ230" i="9"/>
  <c r="ET33" i="9"/>
  <c r="DM326" i="9"/>
  <c r="ET225" i="9"/>
  <c r="CQ103" i="9"/>
  <c r="EI88" i="9"/>
  <c r="CQ97" i="9"/>
  <c r="CQ41" i="9"/>
  <c r="ET256" i="9"/>
  <c r="CF219" i="9"/>
  <c r="CQ412" i="9"/>
  <c r="CQ403" i="9"/>
  <c r="DX373" i="9"/>
  <c r="CQ617" i="9"/>
  <c r="CQ243" i="9"/>
  <c r="DB176" i="9"/>
  <c r="DX222" i="9"/>
  <c r="DX739" i="9"/>
  <c r="DX471" i="9"/>
  <c r="DM100" i="9"/>
  <c r="DB131" i="9"/>
  <c r="CF259" i="9"/>
  <c r="DB67" i="9"/>
  <c r="CF237" i="9"/>
  <c r="G22" i="9"/>
  <c r="DB79" i="9"/>
  <c r="DM230" i="9"/>
  <c r="DX95" i="9"/>
  <c r="DM75" i="9"/>
  <c r="GL41" i="9"/>
  <c r="BJ28" i="9"/>
  <c r="DX312" i="9"/>
  <c r="DB99" i="9"/>
  <c r="BJ43" i="9"/>
  <c r="CF227" i="9"/>
  <c r="DX367" i="9"/>
  <c r="CF138" i="9"/>
  <c r="BU183" i="9"/>
  <c r="DM305" i="9"/>
  <c r="DM181" i="9"/>
  <c r="DM66" i="9"/>
  <c r="FE132" i="9"/>
  <c r="CQ150" i="9"/>
  <c r="CF196" i="9"/>
  <c r="ET48" i="9"/>
  <c r="CQ160" i="9"/>
  <c r="DX732" i="9"/>
  <c r="DX469" i="9"/>
  <c r="CQ281" i="9"/>
  <c r="AN341" i="9"/>
  <c r="AY172" i="9"/>
  <c r="DX426" i="9"/>
  <c r="DX557" i="9"/>
  <c r="AN274" i="9"/>
  <c r="BU67" i="9"/>
  <c r="DX490" i="9"/>
  <c r="AN395" i="9"/>
  <c r="BJ113" i="9"/>
  <c r="BJ239" i="9"/>
  <c r="BU41" i="9"/>
  <c r="AN49" i="9"/>
  <c r="CQ596" i="9"/>
  <c r="ET83" i="9"/>
  <c r="CQ200" i="9"/>
  <c r="DB127" i="9"/>
  <c r="DX305" i="9"/>
  <c r="CF113" i="9"/>
  <c r="R49" i="9"/>
  <c r="DM64" i="9"/>
  <c r="CQ34" i="9"/>
  <c r="DB211" i="9"/>
  <c r="AY159" i="9"/>
  <c r="G385" i="9"/>
  <c r="CQ528" i="9"/>
  <c r="CF274" i="9"/>
  <c r="GL46" i="9"/>
  <c r="CQ430" i="9"/>
  <c r="BU377" i="9"/>
  <c r="CF161" i="9"/>
  <c r="DX126" i="9"/>
  <c r="AN104" i="9"/>
  <c r="DM258" i="9"/>
  <c r="GA178" i="9"/>
  <c r="DX525" i="9"/>
  <c r="GA50" i="9"/>
  <c r="CF217" i="9"/>
  <c r="CQ107" i="9"/>
  <c r="AN165" i="9"/>
  <c r="DM115" i="9"/>
  <c r="BU235" i="9"/>
  <c r="BU400" i="9"/>
  <c r="BU157" i="9"/>
  <c r="CF120" i="9"/>
  <c r="DX643" i="9"/>
  <c r="BU140" i="9"/>
  <c r="BJ75" i="9"/>
  <c r="DB87" i="9"/>
  <c r="ET59" i="9"/>
  <c r="DX33" i="9"/>
  <c r="CQ565" i="9"/>
  <c r="DX350" i="9"/>
  <c r="DX466" i="9"/>
  <c r="CQ449" i="9"/>
  <c r="DX293" i="9"/>
  <c r="DB124" i="9"/>
  <c r="CQ131" i="9"/>
  <c r="CQ220" i="9"/>
  <c r="DX286" i="9"/>
  <c r="DM213" i="9"/>
  <c r="FP36" i="9"/>
  <c r="DB235" i="9"/>
  <c r="CQ169" i="9"/>
  <c r="G216" i="9"/>
  <c r="CF64" i="9"/>
  <c r="DX299" i="9"/>
  <c r="DX252" i="9"/>
  <c r="R189" i="9"/>
  <c r="CQ212" i="9"/>
  <c r="CQ222" i="9"/>
  <c r="CQ51" i="9"/>
  <c r="DB182" i="9"/>
  <c r="EI107" i="9"/>
  <c r="DM315" i="9"/>
  <c r="CF195" i="9"/>
  <c r="DM211" i="9"/>
  <c r="DX170" i="9"/>
  <c r="BU199" i="9"/>
  <c r="BU84" i="9"/>
  <c r="CQ601" i="9"/>
  <c r="ET181" i="9"/>
  <c r="CQ534" i="9"/>
  <c r="ET323" i="9"/>
  <c r="ET171" i="9"/>
  <c r="CQ86" i="9"/>
  <c r="DB209" i="9"/>
  <c r="BU221" i="9"/>
  <c r="CQ614" i="9"/>
  <c r="GA186" i="9"/>
  <c r="GA208" i="9"/>
  <c r="BU411" i="9"/>
  <c r="CQ343" i="9"/>
  <c r="CQ128" i="9"/>
  <c r="CQ378" i="9"/>
  <c r="CF247" i="9"/>
  <c r="R252" i="9"/>
  <c r="DX215" i="9"/>
  <c r="DX120" i="9"/>
  <c r="EI47" i="9"/>
  <c r="ET202" i="9"/>
  <c r="BU364" i="9"/>
  <c r="DM245" i="9"/>
  <c r="DM271" i="9"/>
  <c r="DB210" i="9"/>
  <c r="DX285" i="9"/>
  <c r="FE101" i="9"/>
  <c r="CQ255" i="9"/>
  <c r="DM35" i="9"/>
  <c r="DX291" i="9"/>
  <c r="CF146" i="9"/>
  <c r="DB95" i="9"/>
  <c r="GA36" i="9"/>
  <c r="CQ186" i="9"/>
  <c r="FP53" i="9"/>
  <c r="DX288" i="9"/>
  <c r="DX666" i="9"/>
  <c r="DX68" i="9"/>
  <c r="CQ61" i="9"/>
  <c r="DM87" i="9"/>
  <c r="FP126" i="9"/>
  <c r="DB137" i="9"/>
  <c r="ET218" i="9"/>
  <c r="ET172" i="9"/>
  <c r="EI56" i="9"/>
  <c r="CQ625" i="9"/>
  <c r="G506" i="9"/>
  <c r="CQ632" i="9"/>
  <c r="CQ539" i="9"/>
  <c r="BU296" i="9"/>
  <c r="CQ428" i="9"/>
  <c r="ET326" i="9"/>
  <c r="FP145" i="9"/>
  <c r="DB166" i="9"/>
  <c r="DX100" i="9"/>
  <c r="DX713" i="9"/>
  <c r="CF187" i="9"/>
  <c r="CQ123" i="9"/>
  <c r="DM185" i="9"/>
  <c r="CQ81" i="9"/>
  <c r="ET249" i="9"/>
  <c r="FP78" i="9"/>
  <c r="DX662" i="9"/>
  <c r="DM32" i="9"/>
  <c r="DX524" i="9"/>
  <c r="DM195" i="9"/>
  <c r="DX236" i="9"/>
  <c r="DM123" i="9"/>
  <c r="G56" i="9"/>
  <c r="BJ181" i="9"/>
  <c r="G214" i="9"/>
  <c r="DM127" i="9"/>
  <c r="BU218" i="9"/>
  <c r="DX321" i="9"/>
  <c r="DB152" i="9"/>
  <c r="DX615" i="9"/>
  <c r="DX440" i="9"/>
  <c r="DX173" i="9"/>
  <c r="CQ152" i="9"/>
  <c r="GL92" i="9"/>
  <c r="DX229" i="9"/>
  <c r="CQ262" i="9"/>
  <c r="CF166" i="9"/>
  <c r="FE57" i="9"/>
  <c r="DM242" i="9"/>
  <c r="DX166" i="9"/>
  <c r="GA148" i="9"/>
  <c r="DX37" i="9"/>
  <c r="GL35" i="9"/>
  <c r="EI42" i="9"/>
  <c r="DX510" i="9"/>
  <c r="BJ138" i="9"/>
  <c r="DM234" i="9"/>
  <c r="BU147" i="9"/>
  <c r="CQ127" i="9"/>
  <c r="CQ72" i="9"/>
  <c r="CQ388" i="9"/>
  <c r="CQ465" i="9"/>
  <c r="DM277" i="9"/>
  <c r="FP170" i="9"/>
  <c r="DM317" i="9"/>
  <c r="BU384" i="9"/>
  <c r="DX113" i="9"/>
  <c r="BU202" i="9"/>
  <c r="DX549" i="9"/>
  <c r="AY97" i="9"/>
  <c r="DM60" i="9"/>
  <c r="DB171" i="9"/>
  <c r="DX477" i="9"/>
  <c r="BU323" i="9"/>
  <c r="CQ508" i="9"/>
  <c r="CQ545" i="9"/>
  <c r="BU73" i="9"/>
  <c r="CF264" i="9"/>
  <c r="CQ319" i="9"/>
  <c r="CQ294" i="9"/>
  <c r="EI37" i="9"/>
  <c r="DB180" i="9"/>
  <c r="CQ56" i="9"/>
  <c r="DB107" i="9"/>
  <c r="CQ457" i="9"/>
  <c r="BU213" i="9"/>
  <c r="CQ367" i="9"/>
  <c r="DB218" i="9"/>
  <c r="DX175" i="9"/>
  <c r="EI60" i="9"/>
  <c r="CQ443" i="9"/>
  <c r="CQ175" i="9"/>
  <c r="CQ260" i="9"/>
  <c r="DX659" i="9"/>
  <c r="CF127" i="9"/>
  <c r="DB177" i="9"/>
  <c r="FE180" i="9"/>
  <c r="ET47" i="9"/>
  <c r="GA212" i="9"/>
  <c r="CF251" i="9"/>
  <c r="DX548" i="9"/>
  <c r="CQ228" i="9"/>
  <c r="DX163" i="9"/>
  <c r="GA165" i="9"/>
  <c r="DB73" i="9"/>
  <c r="DX52" i="9"/>
  <c r="CQ104" i="9"/>
  <c r="DB81" i="9"/>
  <c r="DX649" i="9"/>
  <c r="GA215" i="9"/>
  <c r="CQ140" i="9"/>
  <c r="CF80" i="9"/>
  <c r="GA83" i="9"/>
  <c r="GL140" i="9"/>
  <c r="FE161" i="9"/>
  <c r="CQ22" i="9"/>
  <c r="CQ421" i="9"/>
  <c r="GA84" i="9"/>
  <c r="DX167" i="9"/>
  <c r="FP83" i="9"/>
  <c r="DX731" i="9"/>
  <c r="CQ334" i="9"/>
  <c r="CF184" i="9"/>
  <c r="CF225" i="9"/>
  <c r="DX661" i="9"/>
  <c r="CQ616" i="9"/>
  <c r="DX257" i="9"/>
  <c r="FP168" i="9"/>
  <c r="ET250" i="9"/>
  <c r="FP62" i="9"/>
  <c r="DM26" i="9"/>
  <c r="DM135" i="9"/>
  <c r="ET179" i="9"/>
  <c r="DM85" i="9"/>
  <c r="ET330" i="9"/>
  <c r="GL119" i="9"/>
  <c r="DX687" i="9"/>
  <c r="EI68" i="9"/>
  <c r="EI50" i="9"/>
  <c r="DX346" i="9"/>
  <c r="ET270" i="9"/>
  <c r="DX358" i="9"/>
  <c r="ET180" i="9"/>
  <c r="GA24" i="9"/>
  <c r="DX690" i="9"/>
  <c r="DX364" i="9"/>
  <c r="DM281" i="9"/>
  <c r="EI70" i="9"/>
  <c r="DX298" i="9"/>
  <c r="DX595" i="9"/>
  <c r="ET57" i="9"/>
  <c r="ET304" i="9"/>
  <c r="GA181" i="9"/>
  <c r="GA131" i="9"/>
  <c r="DX77" i="9"/>
  <c r="CQ253" i="9"/>
  <c r="BJ81" i="9"/>
  <c r="BJ104" i="9"/>
  <c r="ET317" i="9"/>
  <c r="BU311" i="9"/>
  <c r="DB153" i="9"/>
  <c r="DB221" i="9"/>
  <c r="CF148" i="9"/>
  <c r="ET238" i="9"/>
  <c r="DB224" i="9"/>
  <c r="FP154" i="9"/>
  <c r="GA93" i="9"/>
  <c r="DM229" i="9"/>
  <c r="ET301" i="9"/>
  <c r="DX25" i="9"/>
  <c r="FE106" i="9"/>
  <c r="DX34" i="9"/>
  <c r="ET296" i="9"/>
  <c r="ET152" i="9"/>
  <c r="GL105" i="9"/>
  <c r="DM83" i="9"/>
  <c r="ET100" i="9"/>
  <c r="CQ158" i="9"/>
  <c r="CF23" i="9"/>
  <c r="GA78" i="9"/>
  <c r="DX445" i="9"/>
  <c r="DX48" i="9"/>
  <c r="DX512" i="9"/>
  <c r="BJ169" i="9"/>
  <c r="DX603" i="9"/>
  <c r="GL64" i="9"/>
  <c r="DX329" i="9"/>
  <c r="ET217" i="9"/>
  <c r="ET65" i="9"/>
  <c r="DM268" i="9"/>
  <c r="FP171" i="9"/>
  <c r="DX517" i="9"/>
  <c r="DX416" i="9"/>
  <c r="FE121" i="9"/>
  <c r="ET144" i="9"/>
  <c r="EI81" i="9"/>
  <c r="DX718" i="9"/>
  <c r="ET235" i="9"/>
  <c r="FE142" i="9"/>
  <c r="ET295" i="9"/>
  <c r="DX249" i="9"/>
  <c r="DX579" i="9"/>
  <c r="ET86" i="9"/>
  <c r="EI63" i="9"/>
  <c r="ET329" i="9"/>
  <c r="EI77" i="9"/>
  <c r="GA82" i="9"/>
  <c r="DX529" i="9"/>
  <c r="DX42" i="9"/>
  <c r="DX267" i="9"/>
  <c r="DX527" i="9"/>
  <c r="GA224" i="9"/>
  <c r="ET64" i="9"/>
  <c r="DB245" i="9"/>
  <c r="DB219" i="9"/>
  <c r="DM111" i="9"/>
  <c r="ET38" i="9"/>
  <c r="ET134" i="9"/>
  <c r="CQ116" i="9"/>
  <c r="FE191" i="9"/>
  <c r="GL22" i="9"/>
  <c r="ET71" i="9"/>
  <c r="ET46" i="9"/>
  <c r="EI83" i="9"/>
  <c r="AN402" i="9"/>
  <c r="CF133" i="9"/>
  <c r="FE67" i="9"/>
  <c r="GL63" i="9"/>
  <c r="CQ63" i="9"/>
  <c r="DM103" i="9"/>
  <c r="ET334" i="9"/>
  <c r="FP56" i="9"/>
  <c r="GA207" i="9"/>
  <c r="CQ454" i="9"/>
  <c r="DM171" i="9"/>
  <c r="CQ517" i="9"/>
  <c r="ET285" i="9"/>
  <c r="GL148" i="9"/>
  <c r="DX479" i="9"/>
  <c r="DX518" i="9"/>
  <c r="DX154" i="9"/>
  <c r="DX80" i="9"/>
  <c r="GL24" i="9"/>
  <c r="DM152" i="9"/>
  <c r="FE189" i="9"/>
  <c r="FP128" i="9"/>
  <c r="DM303" i="9"/>
  <c r="FP155" i="9"/>
  <c r="DX189" i="9"/>
  <c r="DM168" i="9"/>
  <c r="BU274" i="9"/>
  <c r="ET243" i="9"/>
  <c r="DM82" i="9"/>
  <c r="DX355" i="9"/>
  <c r="DX652" i="9"/>
  <c r="ET158" i="9"/>
  <c r="DM176" i="9"/>
  <c r="ET255" i="9"/>
  <c r="ET284" i="9"/>
  <c r="CQ159" i="9"/>
  <c r="FP142" i="9"/>
  <c r="CQ557" i="9"/>
  <c r="EI71" i="9"/>
  <c r="ET273" i="9"/>
  <c r="FP35" i="9"/>
  <c r="FE45" i="9"/>
  <c r="DX497" i="9"/>
  <c r="EI92" i="9"/>
  <c r="CQ633" i="9"/>
  <c r="GA66" i="9"/>
  <c r="EI104" i="9"/>
  <c r="DX651" i="9"/>
  <c r="EI64" i="9"/>
  <c r="EI102" i="9"/>
  <c r="ET265" i="9"/>
  <c r="ET337" i="9"/>
  <c r="DX542" i="9"/>
  <c r="GL142" i="9"/>
  <c r="GA190" i="9"/>
  <c r="DX391" i="9"/>
  <c r="DX392" i="9"/>
  <c r="DX106" i="9"/>
  <c r="DX585" i="9"/>
  <c r="FE91" i="9"/>
  <c r="DX655" i="9"/>
  <c r="DX594" i="9"/>
  <c r="FE146" i="9"/>
  <c r="CF53" i="9"/>
  <c r="CQ473" i="9"/>
  <c r="CQ161" i="9"/>
  <c r="DX317" i="9"/>
  <c r="DM128" i="9"/>
  <c r="ET261" i="9"/>
  <c r="DX308" i="9"/>
  <c r="DM311" i="9"/>
  <c r="DX83" i="9"/>
  <c r="ET92" i="9"/>
  <c r="GL32" i="9"/>
  <c r="FE206" i="9"/>
  <c r="GL80" i="9"/>
  <c r="DX32" i="9"/>
  <c r="ET41" i="9"/>
  <c r="DX202" i="9"/>
  <c r="GA31" i="9"/>
  <c r="ET101" i="9"/>
  <c r="DX406" i="9"/>
  <c r="ET299" i="9"/>
  <c r="FE220" i="9"/>
  <c r="CQ105" i="9"/>
  <c r="CF135" i="9"/>
  <c r="GL83" i="9"/>
  <c r="GA43" i="9"/>
  <c r="DX581" i="9"/>
  <c r="FP95" i="9"/>
  <c r="DM294" i="9"/>
  <c r="FE61" i="9"/>
  <c r="ET131" i="9"/>
  <c r="CQ634" i="9"/>
  <c r="ET325" i="9"/>
  <c r="DM47" i="9"/>
  <c r="BU61" i="9"/>
  <c r="DX478" i="9"/>
  <c r="DM182" i="9"/>
  <c r="ET30" i="9"/>
  <c r="EI110" i="9"/>
  <c r="DB227" i="9"/>
  <c r="DM238" i="9"/>
  <c r="CQ226" i="9"/>
  <c r="CF189" i="9"/>
  <c r="ET168" i="9"/>
  <c r="GL127" i="9"/>
  <c r="DX35" i="9"/>
  <c r="DM191" i="9"/>
  <c r="DX613" i="9"/>
  <c r="FE131" i="9"/>
  <c r="CQ323" i="9"/>
  <c r="GL65" i="9"/>
  <c r="GA227" i="9"/>
  <c r="CQ248" i="9"/>
  <c r="FP140" i="9"/>
  <c r="GA138" i="9"/>
  <c r="CF254" i="9"/>
  <c r="GA141" i="9"/>
  <c r="CQ628" i="9"/>
  <c r="CQ537" i="9"/>
  <c r="GA113" i="9"/>
  <c r="GA220" i="9"/>
  <c r="DX698" i="9"/>
  <c r="GL93" i="9"/>
  <c r="ET111" i="9"/>
  <c r="DM219" i="9"/>
  <c r="ET328" i="9"/>
  <c r="DM243" i="9"/>
  <c r="DX204" i="9"/>
  <c r="GA28" i="9"/>
  <c r="DX243" i="9"/>
  <c r="DX147" i="9"/>
  <c r="DX212" i="9"/>
  <c r="ET67" i="9"/>
  <c r="ET175" i="9"/>
  <c r="FP24" i="9"/>
  <c r="GL97" i="9"/>
  <c r="DX694" i="9"/>
  <c r="DX600" i="9"/>
  <c r="GL147" i="9"/>
  <c r="DX463" i="9"/>
  <c r="GA47" i="9"/>
  <c r="DM278" i="9"/>
  <c r="GL75" i="9"/>
  <c r="ET274" i="9"/>
  <c r="DB29" i="9"/>
  <c r="DB140" i="9"/>
  <c r="DM314" i="9"/>
  <c r="ET291" i="9"/>
  <c r="DX79" i="9"/>
  <c r="DM117" i="9"/>
  <c r="GA126" i="9"/>
  <c r="ET294" i="9"/>
  <c r="DX258" i="9"/>
  <c r="DX265" i="9"/>
  <c r="DX184" i="9"/>
  <c r="DB151" i="9"/>
  <c r="FP55" i="9"/>
  <c r="ET154" i="9"/>
  <c r="CQ299" i="9"/>
  <c r="GA65" i="9"/>
  <c r="ET72" i="9"/>
  <c r="DM198" i="9"/>
  <c r="ET332" i="9"/>
  <c r="DX348" i="9"/>
  <c r="FP87" i="9"/>
  <c r="DX316" i="9"/>
  <c r="DX314" i="9"/>
  <c r="ET138" i="9"/>
  <c r="EI100" i="9"/>
  <c r="FP173" i="9"/>
  <c r="GA157" i="9"/>
  <c r="DX629" i="9"/>
  <c r="ET324" i="9"/>
  <c r="ET269" i="9"/>
  <c r="GL95" i="9"/>
  <c r="CQ589" i="9"/>
  <c r="GL107" i="9"/>
  <c r="ET303" i="9"/>
  <c r="FP89" i="9"/>
  <c r="EI97" i="9"/>
  <c r="EI69" i="9"/>
  <c r="DX604" i="9"/>
  <c r="FP45" i="9"/>
  <c r="DB92" i="9"/>
  <c r="GA152" i="9"/>
  <c r="DB167" i="9"/>
  <c r="EI108" i="9"/>
  <c r="FP123" i="9"/>
  <c r="DX72" i="9"/>
  <c r="DM301" i="9"/>
  <c r="GA223" i="9"/>
  <c r="DX197" i="9"/>
  <c r="DX379" i="9"/>
  <c r="ET209" i="9"/>
  <c r="FE149" i="9"/>
  <c r="FP127" i="9"/>
  <c r="CF47" i="9"/>
  <c r="DB230" i="9"/>
  <c r="CQ328" i="9"/>
  <c r="ET94" i="9"/>
  <c r="FP165" i="9"/>
  <c r="AN287" i="9"/>
  <c r="DB239" i="9"/>
  <c r="DM58" i="9"/>
  <c r="ET275" i="9"/>
  <c r="DX386" i="9"/>
  <c r="ET96" i="9"/>
  <c r="GL137" i="9"/>
  <c r="FE176" i="9"/>
  <c r="BU191" i="9"/>
  <c r="DX201" i="9"/>
  <c r="DX248" i="9"/>
  <c r="CQ239" i="9"/>
  <c r="GL73" i="9"/>
  <c r="DM147" i="9"/>
  <c r="CQ280" i="9"/>
  <c r="FE217" i="9"/>
  <c r="CF119" i="9"/>
  <c r="FP166" i="9"/>
  <c r="FE239" i="9"/>
  <c r="DB102" i="9"/>
  <c r="DX268" i="9"/>
  <c r="FP63" i="9"/>
  <c r="EI54" i="9"/>
  <c r="DX683" i="9"/>
  <c r="FP58" i="9"/>
  <c r="DM227" i="9"/>
  <c r="CF269" i="9"/>
  <c r="GL25" i="9"/>
  <c r="DX647" i="9"/>
  <c r="FE98" i="9"/>
  <c r="FP104" i="9"/>
  <c r="DX455" i="9"/>
  <c r="GA201" i="9"/>
  <c r="FE59" i="9"/>
  <c r="GL141" i="9"/>
  <c r="GA147" i="9"/>
  <c r="ET298" i="9"/>
  <c r="FE54" i="9"/>
  <c r="DX271" i="9"/>
  <c r="GA160" i="9"/>
  <c r="DM40" i="9"/>
  <c r="DX574" i="9"/>
  <c r="DX558" i="9"/>
  <c r="FE236" i="9"/>
  <c r="DM189" i="9"/>
  <c r="GL110" i="9"/>
  <c r="CQ410" i="9"/>
  <c r="FP71" i="9"/>
  <c r="FE177" i="9"/>
  <c r="DX610" i="9"/>
  <c r="DX506" i="9"/>
  <c r="FE243" i="9"/>
  <c r="DX427" i="9"/>
  <c r="ET293" i="9"/>
  <c r="ET199" i="9"/>
  <c r="GL54" i="9"/>
  <c r="GL87" i="9"/>
  <c r="CQ106" i="9"/>
  <c r="DX420" i="9"/>
  <c r="GA101" i="9"/>
  <c r="CQ391" i="9"/>
  <c r="CQ189" i="9"/>
  <c r="GA120" i="9"/>
  <c r="DM72" i="9"/>
  <c r="GL104" i="9"/>
  <c r="FP116" i="9"/>
  <c r="ET44" i="9"/>
  <c r="DX630" i="9"/>
  <c r="DX709" i="9"/>
  <c r="DX507" i="9"/>
  <c r="ET98" i="9"/>
  <c r="EI76" i="9"/>
  <c r="DM205" i="9"/>
  <c r="ET212" i="9"/>
  <c r="DX47" i="9"/>
  <c r="FE233" i="9"/>
  <c r="ET227" i="9"/>
  <c r="DX142" i="9"/>
  <c r="DB183" i="9"/>
  <c r="CQ462" i="9"/>
  <c r="CQ471" i="9"/>
  <c r="CQ278" i="9"/>
  <c r="BU177" i="9"/>
  <c r="DM214" i="9"/>
  <c r="DM121" i="9"/>
  <c r="DM174" i="9"/>
  <c r="FE99" i="9"/>
  <c r="DX366" i="9"/>
  <c r="DX407" i="9"/>
  <c r="DM110" i="9"/>
  <c r="DX646" i="9"/>
  <c r="ET80" i="9"/>
  <c r="DX332" i="9"/>
  <c r="GL66" i="9"/>
  <c r="DB178" i="9"/>
  <c r="DX205" i="9"/>
  <c r="DX369" i="9"/>
  <c r="DX194" i="9"/>
  <c r="FE155" i="9"/>
  <c r="DX65" i="9"/>
  <c r="DX403" i="9"/>
  <c r="ET321" i="9"/>
  <c r="DX81" i="9"/>
  <c r="ET214" i="9"/>
  <c r="GA183" i="9"/>
  <c r="FE193" i="9"/>
  <c r="ET166" i="9"/>
  <c r="GA115" i="9"/>
  <c r="DX198" i="9"/>
  <c r="ET74" i="9"/>
  <c r="EI39" i="9"/>
  <c r="ET266" i="9"/>
  <c r="ET110" i="9"/>
  <c r="GA35" i="9"/>
  <c r="EI58" i="9"/>
  <c r="DX356" i="9"/>
  <c r="DX634" i="9"/>
  <c r="FE158" i="9"/>
  <c r="GL56" i="9"/>
  <c r="FE28" i="9"/>
  <c r="ET279" i="9"/>
  <c r="DB139" i="9"/>
  <c r="GA91" i="9"/>
  <c r="AN304" i="9"/>
  <c r="AN101" i="9"/>
  <c r="CF152" i="9"/>
  <c r="BJ182" i="9"/>
  <c r="BJ95" i="9"/>
  <c r="CF165" i="9"/>
  <c r="CQ67" i="9"/>
  <c r="DM122" i="9"/>
  <c r="DM65" i="9"/>
  <c r="CF157" i="9"/>
  <c r="FP52" i="9"/>
  <c r="DX536" i="9"/>
  <c r="DX140" i="9"/>
  <c r="CQ395" i="9"/>
  <c r="DM225" i="9"/>
  <c r="FE154" i="9"/>
  <c r="DX409" i="9"/>
  <c r="DB100" i="9"/>
  <c r="DM244" i="9"/>
  <c r="AN393" i="9"/>
  <c r="CQ568" i="9"/>
  <c r="CQ442" i="9"/>
  <c r="FP93" i="9"/>
  <c r="DX738" i="9"/>
  <c r="ET205" i="9"/>
  <c r="GA139" i="9"/>
  <c r="BU357" i="9"/>
  <c r="BU299" i="9"/>
  <c r="AN99" i="9"/>
  <c r="CF168" i="9"/>
  <c r="AY163" i="9"/>
  <c r="R193" i="9"/>
  <c r="DM142" i="9"/>
  <c r="DX402" i="9"/>
  <c r="CQ48" i="9"/>
  <c r="DX475" i="9"/>
  <c r="ET280" i="9"/>
  <c r="GA59" i="9"/>
  <c r="DM222" i="9"/>
  <c r="DX462" i="9"/>
  <c r="BJ173" i="9"/>
  <c r="DX628" i="9"/>
  <c r="CQ500" i="9"/>
  <c r="CQ227" i="9"/>
  <c r="DB109" i="9"/>
  <c r="CQ199" i="9"/>
  <c r="DM119" i="9"/>
  <c r="CQ479" i="9"/>
  <c r="DX46" i="9"/>
  <c r="CF125" i="9"/>
  <c r="CQ312" i="9"/>
  <c r="DB222" i="9"/>
  <c r="CQ85" i="9"/>
  <c r="BJ58" i="9"/>
  <c r="DX667" i="9"/>
  <c r="EI27" i="9"/>
  <c r="DX339" i="9"/>
  <c r="CF121" i="9"/>
  <c r="ET241" i="9"/>
  <c r="DX124" i="9"/>
  <c r="GA32" i="9"/>
  <c r="CF186" i="9"/>
  <c r="DM39" i="9"/>
  <c r="DM313" i="9"/>
  <c r="CQ583" i="9"/>
  <c r="DX388" i="9"/>
  <c r="CQ448" i="9"/>
  <c r="CF211" i="9"/>
  <c r="FE216" i="9"/>
  <c r="EI82" i="9"/>
  <c r="FP80" i="9"/>
  <c r="EI40" i="9"/>
  <c r="DM329" i="9"/>
  <c r="DX413" i="9"/>
  <c r="DX616" i="9"/>
  <c r="DX474" i="9"/>
  <c r="ET121" i="9"/>
  <c r="DX141" i="9"/>
  <c r="FE84" i="9"/>
  <c r="DX289" i="9"/>
  <c r="DX244" i="9"/>
  <c r="FE40" i="9"/>
  <c r="DM256" i="9"/>
  <c r="DX635" i="9"/>
  <c r="ET68" i="9"/>
  <c r="GA199" i="9"/>
  <c r="DX39" i="9"/>
  <c r="FE229" i="9"/>
  <c r="DB190" i="9"/>
  <c r="GA37" i="9"/>
  <c r="BJ88" i="9"/>
  <c r="DX532" i="9"/>
  <c r="DX216" i="9"/>
  <c r="DM240" i="9"/>
  <c r="FP102" i="9"/>
  <c r="ET182" i="9"/>
  <c r="FE145" i="9"/>
  <c r="CQ460" i="9"/>
  <c r="EI99" i="9"/>
  <c r="EI43" i="9"/>
  <c r="DX605" i="9"/>
  <c r="EI45" i="9"/>
  <c r="DB148" i="9"/>
  <c r="DM62" i="9"/>
  <c r="FE194" i="9"/>
  <c r="DX97" i="9"/>
  <c r="CQ205" i="9"/>
  <c r="GA170" i="9"/>
  <c r="GL44" i="9"/>
  <c r="FE93" i="9"/>
  <c r="FP54" i="9"/>
  <c r="DX322" i="9"/>
  <c r="DB147" i="9"/>
  <c r="AN27" i="9"/>
  <c r="BJ132" i="9"/>
  <c r="G498" i="9"/>
  <c r="CQ536" i="9"/>
  <c r="DB118" i="9"/>
  <c r="DB184" i="9"/>
  <c r="EI89" i="9"/>
  <c r="DX186" i="9"/>
  <c r="DX682" i="9"/>
  <c r="CQ134" i="9"/>
  <c r="CF117" i="9"/>
  <c r="CF181" i="9"/>
  <c r="DX256" i="9"/>
  <c r="CQ549" i="9"/>
  <c r="CQ60" i="9"/>
  <c r="DM56" i="9"/>
  <c r="DX378" i="9"/>
  <c r="DX459" i="9"/>
  <c r="ET62" i="9"/>
  <c r="FE157" i="9"/>
  <c r="DX224" i="9"/>
  <c r="DX87" i="9"/>
  <c r="DX152" i="9"/>
  <c r="CF175" i="9"/>
  <c r="DX269" i="9"/>
  <c r="FE207" i="9"/>
  <c r="DX253" i="9"/>
  <c r="DX255" i="9"/>
  <c r="GA135" i="9"/>
  <c r="EI55" i="9"/>
  <c r="FE117" i="9"/>
  <c r="DX752" i="9"/>
  <c r="DB213" i="9"/>
  <c r="ET221" i="9"/>
  <c r="CQ408" i="9"/>
  <c r="GA174" i="9"/>
  <c r="CQ173" i="9"/>
  <c r="DX43" i="9"/>
  <c r="DX60" i="9"/>
  <c r="GL85" i="9"/>
  <c r="DX715" i="9"/>
  <c r="FP105" i="9"/>
  <c r="FP84" i="9"/>
  <c r="FP149" i="9"/>
  <c r="FE72" i="9"/>
  <c r="DX448" i="9"/>
  <c r="DB214" i="9"/>
  <c r="DX723" i="9"/>
  <c r="DX382" i="9"/>
  <c r="DX733" i="9"/>
  <c r="FE33" i="9"/>
  <c r="FP167" i="9"/>
  <c r="DX677" i="9"/>
  <c r="DM102" i="9"/>
  <c r="DB28" i="9"/>
  <c r="DB228" i="9"/>
  <c r="FE75" i="9"/>
  <c r="CQ92" i="9"/>
  <c r="CQ461" i="9"/>
  <c r="GL136" i="9"/>
  <c r="FP41" i="9"/>
  <c r="FE141" i="9"/>
  <c r="DX278" i="9"/>
  <c r="AN362" i="9"/>
  <c r="CQ44" i="9"/>
  <c r="FE125" i="9"/>
  <c r="FE160" i="9"/>
  <c r="DM158" i="9"/>
  <c r="CQ523" i="9"/>
  <c r="CQ480" i="9"/>
  <c r="DB57" i="9"/>
  <c r="DM218" i="9"/>
  <c r="FP67" i="9"/>
  <c r="CQ426" i="9"/>
  <c r="FE209" i="9"/>
  <c r="BU105" i="9"/>
  <c r="DX701" i="9"/>
  <c r="DM184" i="9"/>
  <c r="FP26" i="9"/>
  <c r="GL133" i="9"/>
  <c r="GL49" i="9"/>
  <c r="FP160" i="9"/>
  <c r="FE100" i="9"/>
  <c r="DB76" i="9"/>
  <c r="DX736" i="9"/>
  <c r="FE94" i="9"/>
  <c r="FE41" i="9"/>
  <c r="DX259" i="9"/>
  <c r="DX513" i="9"/>
  <c r="DX404" i="9"/>
  <c r="DM197" i="9"/>
  <c r="ET141" i="9"/>
  <c r="DX728" i="9"/>
  <c r="ET118" i="9"/>
  <c r="DM320" i="9"/>
  <c r="DB130" i="9"/>
  <c r="DX38" i="9"/>
  <c r="DX295" i="9"/>
  <c r="DM50" i="9"/>
  <c r="FE112" i="9"/>
  <c r="FE139" i="9"/>
  <c r="EI91" i="9"/>
  <c r="FE74" i="9"/>
  <c r="DX482" i="9"/>
  <c r="CQ551" i="9"/>
  <c r="DX421" i="9"/>
  <c r="GA219" i="9"/>
  <c r="DX727" i="9"/>
  <c r="FP98" i="9"/>
  <c r="ET198" i="9"/>
  <c r="GA185" i="9"/>
  <c r="DX664" i="9"/>
  <c r="GL130" i="9"/>
  <c r="FP150" i="9"/>
  <c r="DX376" i="9"/>
  <c r="ET318" i="9"/>
  <c r="DX673" i="9"/>
  <c r="ET36" i="9"/>
  <c r="FE167" i="9"/>
  <c r="DM310" i="9"/>
  <c r="DX625" i="9"/>
  <c r="ET55" i="9"/>
  <c r="FP114" i="9"/>
  <c r="FP65" i="9"/>
  <c r="ET93" i="9"/>
  <c r="ET139" i="9"/>
  <c r="DX69" i="9"/>
  <c r="FP132" i="9"/>
  <c r="GL128" i="9"/>
  <c r="GA127" i="9"/>
  <c r="FE178" i="9"/>
  <c r="CQ521" i="9"/>
  <c r="FP94" i="9"/>
  <c r="DX24" i="9"/>
  <c r="DX372" i="9"/>
  <c r="GA68" i="9"/>
  <c r="DX387" i="9"/>
  <c r="DX228" i="9"/>
  <c r="CQ78" i="9"/>
  <c r="GA97" i="9"/>
  <c r="DM316" i="9"/>
  <c r="FE228" i="9"/>
  <c r="DM252" i="9"/>
  <c r="ET183" i="9"/>
  <c r="FP131" i="9"/>
  <c r="GA206" i="9"/>
  <c r="DX325" i="9"/>
  <c r="DX569" i="9"/>
  <c r="GA54" i="9"/>
  <c r="DM78" i="9"/>
  <c r="GA72" i="9"/>
  <c r="CF110" i="9"/>
  <c r="FE23" i="9"/>
  <c r="GA27" i="9"/>
  <c r="FP103" i="9"/>
  <c r="DX734" i="9"/>
  <c r="ET222" i="9"/>
  <c r="CQ602" i="9"/>
  <c r="ET251" i="9"/>
  <c r="DX385" i="9"/>
  <c r="DX199" i="9"/>
  <c r="FP101" i="9"/>
  <c r="DX571" i="9"/>
  <c r="ET283" i="9"/>
  <c r="ET223" i="9"/>
  <c r="GL39" i="9"/>
  <c r="DX240" i="9"/>
  <c r="GL36" i="9"/>
  <c r="GL114" i="9"/>
  <c r="ET114" i="9"/>
  <c r="DX747" i="9"/>
  <c r="GA64" i="9"/>
  <c r="ET322" i="9"/>
  <c r="ET201" i="9"/>
  <c r="ET73" i="9"/>
  <c r="DX570" i="9"/>
  <c r="DX400" i="9"/>
  <c r="GA95" i="9"/>
  <c r="FE201" i="9"/>
  <c r="DX606" i="9"/>
  <c r="FP176" i="9"/>
  <c r="DX287" i="9"/>
  <c r="GL72" i="9"/>
  <c r="DX547" i="9"/>
  <c r="ET197" i="9"/>
  <c r="GA60" i="9"/>
  <c r="DX159" i="9"/>
  <c r="GA96" i="9"/>
  <c r="DX550" i="9"/>
  <c r="DX503" i="9"/>
  <c r="FE241" i="9"/>
  <c r="DM247" i="9"/>
  <c r="GA134" i="9"/>
  <c r="ET174" i="9"/>
  <c r="DX135" i="9"/>
  <c r="GL96" i="9"/>
  <c r="EI65" i="9"/>
  <c r="DM86" i="9"/>
  <c r="FE168" i="9"/>
  <c r="GL69" i="9"/>
  <c r="GA175" i="9"/>
  <c r="FE171" i="9"/>
  <c r="FE187" i="9"/>
  <c r="GL26" i="9"/>
  <c r="GA118" i="9"/>
  <c r="DX644" i="9"/>
  <c r="ET336" i="9"/>
  <c r="DX176" i="9"/>
  <c r="FE221" i="9"/>
  <c r="DX164" i="9"/>
  <c r="CQ613" i="9"/>
  <c r="DB198" i="9"/>
  <c r="ET271" i="9"/>
  <c r="FP169" i="9"/>
  <c r="DX162" i="9"/>
  <c r="DX672" i="9"/>
  <c r="GL123" i="9"/>
  <c r="ET23" i="9"/>
  <c r="DX439" i="9"/>
  <c r="GA70" i="9"/>
  <c r="GA55" i="9"/>
  <c r="GA122" i="9"/>
  <c r="FP86" i="9"/>
  <c r="DX632" i="9"/>
  <c r="GL89" i="9"/>
  <c r="GL118" i="9"/>
  <c r="FE48" i="9"/>
  <c r="GA161" i="9"/>
  <c r="GL30" i="9"/>
  <c r="ET109" i="9"/>
  <c r="ET208" i="9"/>
  <c r="ET288" i="9"/>
  <c r="ET282" i="9"/>
  <c r="DX275" i="9"/>
  <c r="DX670" i="9"/>
  <c r="GA203" i="9"/>
  <c r="DX132" i="9"/>
  <c r="ET130" i="9"/>
  <c r="DX480" i="9"/>
  <c r="DM120" i="9"/>
  <c r="DX121" i="9"/>
  <c r="DX425" i="9"/>
  <c r="FP81" i="9"/>
  <c r="GA194" i="9"/>
  <c r="FP60" i="9"/>
  <c r="DX324" i="9"/>
  <c r="GA90" i="9"/>
  <c r="DX136" i="9"/>
  <c r="FP90" i="9"/>
  <c r="GL106" i="9"/>
  <c r="DX716" i="9"/>
  <c r="FP70" i="9"/>
  <c r="ET313" i="9"/>
  <c r="DX476" i="9"/>
  <c r="GL117" i="9"/>
  <c r="GL111" i="9"/>
  <c r="DX82" i="9"/>
  <c r="ET184" i="9"/>
  <c r="FE104" i="9"/>
  <c r="DX740" i="9"/>
  <c r="DX637" i="9"/>
  <c r="GA193" i="9"/>
  <c r="DX185" i="9"/>
  <c r="DB43" i="9"/>
  <c r="ET105" i="9"/>
  <c r="DX115" i="9"/>
  <c r="FP23" i="9"/>
  <c r="FP77" i="9"/>
  <c r="FP64" i="9"/>
  <c r="GL131" i="9"/>
  <c r="DX743" i="9"/>
  <c r="DX187" i="9"/>
  <c r="GA62" i="9"/>
  <c r="GA87" i="9"/>
  <c r="GA209" i="9"/>
  <c r="DX633" i="9"/>
  <c r="DX514" i="9"/>
  <c r="FP32" i="9"/>
  <c r="FP159" i="9"/>
  <c r="FE49" i="9"/>
  <c r="DX470" i="9"/>
  <c r="GL77" i="9"/>
  <c r="GA184" i="9"/>
  <c r="DX91" i="9"/>
  <c r="DX207" i="9"/>
  <c r="FP134" i="9"/>
  <c r="FE242" i="9"/>
  <c r="FE31" i="9"/>
  <c r="ET308" i="9"/>
  <c r="ET156" i="9"/>
  <c r="FE144" i="9"/>
  <c r="ET316" i="9"/>
  <c r="DX279" i="9"/>
  <c r="GA166" i="9"/>
  <c r="DX461" i="9"/>
  <c r="GA154" i="9"/>
  <c r="GL99" i="9"/>
  <c r="FP75" i="9"/>
  <c r="DX266" i="9"/>
  <c r="DX726" i="9"/>
  <c r="DX62" i="9"/>
  <c r="DX354" i="9"/>
  <c r="DX195" i="9"/>
  <c r="CQ587" i="9"/>
  <c r="CQ308" i="9"/>
  <c r="ET124" i="9"/>
  <c r="DX454" i="9"/>
  <c r="FP46" i="9"/>
  <c r="FE58" i="9"/>
  <c r="GL59" i="9"/>
  <c r="GL154" i="9"/>
  <c r="GL70" i="9"/>
  <c r="GA143" i="9"/>
  <c r="ET200" i="9"/>
  <c r="FE185" i="9"/>
  <c r="DX654" i="9"/>
  <c r="EI31" i="9"/>
  <c r="GL108" i="9"/>
  <c r="DX551" i="9"/>
  <c r="FE82" i="9"/>
  <c r="DX602" i="9"/>
  <c r="DX437" i="9"/>
  <c r="DX678" i="9"/>
  <c r="GA109" i="9"/>
  <c r="FE79" i="9"/>
  <c r="DX556" i="9"/>
  <c r="DX671" i="9"/>
  <c r="ET163" i="9"/>
  <c r="FP172" i="9"/>
  <c r="ET262" i="9"/>
  <c r="DX374" i="9"/>
  <c r="EI98" i="9"/>
  <c r="DX493" i="9"/>
  <c r="EI35" i="9"/>
  <c r="DX699" i="9"/>
  <c r="GL48" i="9"/>
  <c r="DM274" i="9"/>
  <c r="GL58" i="9"/>
  <c r="FE190" i="9"/>
  <c r="GA202" i="9"/>
  <c r="DX371" i="9"/>
  <c r="CQ185" i="9"/>
  <c r="FP139" i="9"/>
  <c r="DX453" i="9"/>
  <c r="DX359" i="9"/>
  <c r="CQ372" i="9"/>
  <c r="FP50" i="9"/>
  <c r="FE24" i="9"/>
  <c r="FE195" i="9"/>
  <c r="FE123" i="9"/>
  <c r="ET126" i="9"/>
  <c r="FE133" i="9"/>
  <c r="ET335" i="9"/>
  <c r="ET24" i="9"/>
  <c r="ET314" i="9"/>
  <c r="DX280" i="9"/>
  <c r="GL101" i="9"/>
  <c r="FE71" i="9"/>
  <c r="FE184" i="9"/>
  <c r="ET189" i="9"/>
  <c r="ET170" i="9"/>
  <c r="DX460" i="9"/>
  <c r="GA58" i="9"/>
  <c r="DX111" i="9"/>
  <c r="ET306" i="9"/>
  <c r="DX653" i="9"/>
  <c r="ET125" i="9"/>
  <c r="ET106" i="9"/>
  <c r="EI85" i="9"/>
  <c r="ET165" i="9"/>
  <c r="FP163" i="9"/>
  <c r="FE68" i="9"/>
  <c r="DM113" i="9"/>
  <c r="FP162" i="9"/>
  <c r="DB243" i="9"/>
  <c r="CQ590" i="9"/>
  <c r="ET253" i="9"/>
  <c r="FP137" i="9"/>
  <c r="ET263" i="9"/>
  <c r="ET226" i="9"/>
  <c r="ET66" i="9"/>
  <c r="ET97" i="9"/>
  <c r="GL120" i="9"/>
  <c r="ET286" i="9"/>
  <c r="DX363" i="9"/>
  <c r="DM319" i="9"/>
  <c r="ET116" i="9"/>
  <c r="DX51" i="9"/>
  <c r="FP152" i="9"/>
  <c r="GA221" i="9"/>
  <c r="ET224" i="9"/>
  <c r="ET157" i="9"/>
  <c r="GA171" i="9"/>
  <c r="DX26" i="9"/>
  <c r="DX22" i="9"/>
  <c r="FP82" i="9"/>
  <c r="DM291" i="9"/>
  <c r="DX586" i="9"/>
  <c r="DX125" i="9"/>
  <c r="BJ202" i="9"/>
  <c r="DX28" i="9"/>
  <c r="DX441" i="9"/>
  <c r="FP136" i="9"/>
  <c r="DM163" i="9"/>
  <c r="DX692" i="9"/>
  <c r="ET307" i="9"/>
  <c r="DX566" i="9"/>
  <c r="EI33" i="9"/>
  <c r="DX481" i="9"/>
  <c r="DX559" i="9"/>
  <c r="DX276" i="9"/>
  <c r="FP107" i="9"/>
  <c r="DX516" i="9"/>
  <c r="ET245" i="9"/>
  <c r="DX340" i="9"/>
  <c r="DX457" i="9"/>
  <c r="GL94" i="9"/>
  <c r="FE134" i="9"/>
  <c r="DM269" i="9"/>
  <c r="FP153" i="9"/>
  <c r="GA189" i="9"/>
  <c r="DB181" i="9"/>
  <c r="DX751" i="9"/>
  <c r="DX351" i="9"/>
  <c r="GL122" i="9"/>
  <c r="FE219" i="9"/>
  <c r="FE137" i="9"/>
  <c r="DX535" i="9"/>
  <c r="FE96" i="9"/>
  <c r="DX333" i="9"/>
  <c r="ET77" i="9"/>
  <c r="GA108" i="9"/>
  <c r="FE198" i="9"/>
  <c r="GL68" i="9"/>
  <c r="DB201" i="9"/>
  <c r="DX656" i="9"/>
  <c r="GA99" i="9"/>
  <c r="CQ80" i="9"/>
  <c r="DX168" i="9"/>
  <c r="DX337" i="9"/>
  <c r="DB104" i="9"/>
  <c r="GA200" i="9"/>
  <c r="DX282" i="9"/>
  <c r="ET34" i="9"/>
  <c r="GA217" i="9"/>
  <c r="DX640" i="9"/>
  <c r="GL28" i="9"/>
  <c r="DX488" i="9"/>
  <c r="FE42" i="9"/>
  <c r="FE151" i="9"/>
  <c r="DX631" i="9"/>
  <c r="DX696" i="9"/>
  <c r="DX700" i="9"/>
  <c r="DX233" i="9"/>
  <c r="ET27" i="9"/>
  <c r="DX296" i="9"/>
  <c r="EI53" i="9"/>
  <c r="EI75" i="9"/>
  <c r="ET319" i="9"/>
  <c r="DX755" i="9"/>
  <c r="GL57" i="9"/>
  <c r="DX522" i="9"/>
  <c r="ET85" i="9"/>
  <c r="FE162" i="9"/>
  <c r="ET37" i="9"/>
  <c r="DM192" i="9"/>
  <c r="DX181" i="9"/>
  <c r="DX414" i="9"/>
  <c r="GA81" i="9"/>
  <c r="DX598" i="9"/>
  <c r="FP156" i="9"/>
  <c r="ET237" i="9"/>
  <c r="ET29" i="9"/>
  <c r="DX63" i="9"/>
  <c r="DM36" i="9"/>
  <c r="DM43" i="9"/>
  <c r="CF62" i="9"/>
  <c r="GA112" i="9"/>
  <c r="DX539" i="9"/>
  <c r="DX424" i="9"/>
  <c r="GA214" i="9"/>
  <c r="DX511" i="9"/>
  <c r="FP59" i="9"/>
  <c r="FE80" i="9"/>
  <c r="GA192" i="9"/>
  <c r="DX504" i="9"/>
  <c r="DX214" i="9"/>
  <c r="DX650" i="9"/>
  <c r="GL23" i="9"/>
  <c r="DX515" i="9"/>
  <c r="DX423" i="9"/>
  <c r="FP66" i="9"/>
  <c r="ET260" i="9"/>
  <c r="GL121" i="9"/>
  <c r="DX331" i="9"/>
  <c r="DX410" i="9"/>
  <c r="GA222" i="9"/>
  <c r="DX744" i="9"/>
  <c r="DX119" i="9"/>
  <c r="DX349" i="9"/>
  <c r="DX533" i="9"/>
  <c r="FE129" i="9"/>
  <c r="FE230" i="9"/>
  <c r="CQ515" i="9"/>
  <c r="GA146" i="9"/>
  <c r="ET137" i="9"/>
  <c r="GA162" i="9"/>
  <c r="FE238" i="9"/>
  <c r="DM129" i="9"/>
  <c r="GL145" i="9"/>
  <c r="DX641" i="9"/>
  <c r="DX362" i="9"/>
  <c r="FE181" i="9"/>
  <c r="DX676" i="9"/>
  <c r="FE150" i="9"/>
  <c r="DX300" i="9"/>
  <c r="DX96" i="9"/>
  <c r="GA140" i="9"/>
  <c r="ET53" i="9"/>
  <c r="DX326" i="9"/>
  <c r="DX246" i="9"/>
  <c r="DX639" i="9"/>
  <c r="ET142" i="9"/>
  <c r="FE32" i="9"/>
  <c r="FP141" i="9"/>
  <c r="GA156" i="9"/>
  <c r="FE126" i="9"/>
  <c r="DX742" i="9"/>
  <c r="FE174" i="9"/>
  <c r="DX458" i="9"/>
  <c r="FP108" i="9"/>
  <c r="FE51" i="9"/>
  <c r="DX292" i="9"/>
  <c r="DX754" i="9"/>
  <c r="FE127" i="9"/>
  <c r="DX555" i="9"/>
  <c r="DX50" i="9"/>
  <c r="FE225" i="9"/>
  <c r="ET102" i="9"/>
  <c r="DX405" i="9"/>
  <c r="DX105" i="9"/>
  <c r="ET123" i="9"/>
  <c r="GL27" i="9"/>
  <c r="CQ266" i="9"/>
  <c r="DX84" i="9"/>
  <c r="DX496" i="9"/>
  <c r="ET292" i="9"/>
  <c r="DM59" i="9"/>
  <c r="FE115" i="9"/>
  <c r="GA169" i="9"/>
  <c r="GA85" i="9"/>
  <c r="ET207" i="9"/>
  <c r="DX227" i="9"/>
  <c r="FP92" i="9"/>
  <c r="FE130" i="9"/>
  <c r="GA149" i="9"/>
  <c r="DX601" i="9"/>
  <c r="GA73" i="9"/>
  <c r="GA42" i="9"/>
  <c r="GA211" i="9"/>
  <c r="DX528" i="9"/>
  <c r="ET70" i="9"/>
  <c r="DB83" i="9"/>
  <c r="FE77" i="9"/>
  <c r="DX230" i="9"/>
  <c r="DX330" i="9"/>
  <c r="DM76" i="9"/>
  <c r="DX596" i="9"/>
  <c r="GL37" i="9"/>
  <c r="GA153" i="9"/>
  <c r="DX396" i="9"/>
  <c r="CQ550" i="9"/>
  <c r="FE179" i="9"/>
  <c r="FE90" i="9"/>
  <c r="GA40" i="9"/>
  <c r="GA38" i="9"/>
  <c r="ET236" i="9"/>
  <c r="FE36" i="9"/>
  <c r="GL153" i="9"/>
  <c r="FE107" i="9"/>
  <c r="FP99" i="9"/>
  <c r="DX495" i="9"/>
  <c r="FE81" i="9"/>
  <c r="DX155" i="9"/>
  <c r="FE103" i="9"/>
  <c r="GA173" i="9"/>
  <c r="GA195" i="9"/>
  <c r="DX484" i="9"/>
  <c r="GL143" i="9"/>
  <c r="DX428" i="9"/>
  <c r="ET147" i="9"/>
  <c r="DX693" i="9"/>
  <c r="FE122" i="9"/>
  <c r="ET239" i="9"/>
  <c r="EI30" i="9"/>
  <c r="GL82" i="9"/>
  <c r="DX591" i="9"/>
  <c r="CQ411" i="9"/>
  <c r="CQ27" i="9"/>
  <c r="DX76" i="9"/>
  <c r="DM25" i="9"/>
  <c r="FE55" i="9"/>
  <c r="GL55" i="9"/>
  <c r="EI29" i="9"/>
  <c r="FP158" i="9"/>
  <c r="FP147" i="9"/>
  <c r="GA79" i="9"/>
  <c r="FP129" i="9"/>
  <c r="DX108" i="9"/>
  <c r="GA188" i="9"/>
  <c r="DX241" i="9"/>
  <c r="GA116" i="9"/>
  <c r="FP135" i="9"/>
  <c r="DX73" i="9"/>
  <c r="ET246" i="9"/>
  <c r="FE200" i="9"/>
  <c r="DX449" i="9"/>
  <c r="ET164" i="9"/>
  <c r="FP69" i="9"/>
  <c r="DX245" i="9"/>
  <c r="DX565" i="9"/>
  <c r="ET333" i="9"/>
  <c r="FP115" i="9"/>
  <c r="DX468" i="9"/>
  <c r="ET194" i="9"/>
  <c r="DX553" i="9"/>
  <c r="FE22" i="9"/>
  <c r="FE53" i="9"/>
  <c r="CQ375" i="9"/>
  <c r="GA163" i="9"/>
  <c r="GA158" i="9"/>
  <c r="DX338" i="9"/>
  <c r="FP157" i="9"/>
  <c r="FE27" i="9"/>
  <c r="FE237" i="9"/>
  <c r="DX70" i="9"/>
  <c r="GA22" i="9"/>
  <c r="DX622" i="9"/>
  <c r="GL42" i="9"/>
  <c r="GA176" i="9"/>
  <c r="DX221" i="9"/>
  <c r="DM144" i="9"/>
  <c r="DX638" i="9"/>
  <c r="DX450" i="9"/>
  <c r="DX110" i="9"/>
  <c r="EI44" i="9"/>
  <c r="DX40" i="9"/>
  <c r="GA100" i="9"/>
  <c r="FE197" i="9"/>
  <c r="FE73" i="9"/>
  <c r="DM187" i="9"/>
  <c r="FP61" i="9"/>
  <c r="ET58" i="9"/>
  <c r="ET231" i="9"/>
  <c r="ET151" i="9"/>
  <c r="GA26" i="9"/>
  <c r="GA49" i="9"/>
  <c r="ET82" i="9"/>
  <c r="FP175" i="9"/>
  <c r="GA182" i="9"/>
  <c r="GL31" i="9"/>
  <c r="GL124" i="9"/>
  <c r="DM79" i="9"/>
  <c r="DX501" i="9"/>
  <c r="ET88" i="9"/>
  <c r="DM284" i="9"/>
  <c r="FE102" i="9"/>
  <c r="FE46" i="9"/>
  <c r="DM172" i="9"/>
  <c r="FP106" i="9"/>
  <c r="GA111" i="9"/>
  <c r="GL67" i="9"/>
  <c r="FE65" i="9"/>
  <c r="FE92" i="9"/>
  <c r="DB97" i="9"/>
  <c r="GA145" i="9"/>
  <c r="GA104" i="9"/>
  <c r="GA119" i="9"/>
  <c r="DX697" i="9"/>
  <c r="ET247" i="9"/>
  <c r="GA92" i="9"/>
  <c r="GA52" i="9"/>
  <c r="ET78" i="9"/>
  <c r="FE44" i="9"/>
  <c r="DX526" i="9"/>
  <c r="DX688" i="9"/>
  <c r="CQ296" i="9"/>
  <c r="EI94" i="9"/>
  <c r="GA187" i="9"/>
  <c r="GL51" i="9"/>
  <c r="DX277" i="9"/>
  <c r="GL150" i="9"/>
  <c r="FP39" i="9"/>
  <c r="ET22" i="9"/>
  <c r="EI41" i="9"/>
  <c r="FE37" i="9"/>
  <c r="ET54" i="9"/>
  <c r="CQ337" i="9"/>
  <c r="EI51" i="9"/>
  <c r="DX328" i="9"/>
  <c r="GA132" i="9"/>
  <c r="DX626" i="9"/>
  <c r="ET312" i="9"/>
  <c r="FP22" i="9"/>
  <c r="FE153" i="9"/>
  <c r="GA110" i="9"/>
  <c r="GA75" i="9"/>
  <c r="GL79" i="9"/>
  <c r="DX399" i="9"/>
  <c r="DX412" i="9"/>
  <c r="GL53" i="9"/>
  <c r="DX357" i="9"/>
  <c r="GA23" i="9"/>
  <c r="FE172" i="9"/>
  <c r="GL33" i="9"/>
  <c r="GL62" i="9"/>
  <c r="DX210" i="9"/>
  <c r="FP109" i="9"/>
  <c r="GA136" i="9"/>
  <c r="GL146" i="9"/>
  <c r="FE87" i="9"/>
  <c r="FE47" i="9"/>
  <c r="GA88" i="9"/>
  <c r="DM289" i="9"/>
  <c r="DX417" i="9"/>
  <c r="DX156" i="9"/>
  <c r="EI22" i="9"/>
  <c r="ET177" i="9"/>
  <c r="DX272" i="9"/>
  <c r="DM101" i="9"/>
  <c r="DX444" i="9"/>
  <c r="EI79" i="9"/>
  <c r="GA180" i="9"/>
  <c r="DX582" i="9"/>
  <c r="DX225" i="9"/>
  <c r="FE34" i="9"/>
  <c r="FP76" i="9"/>
  <c r="FE202" i="9"/>
  <c r="DX668" i="9"/>
  <c r="DX297" i="9"/>
  <c r="FE186" i="9"/>
  <c r="FE218" i="9"/>
  <c r="DX707" i="9"/>
  <c r="DX211" i="9"/>
  <c r="EI46" i="9"/>
  <c r="GA168" i="9"/>
  <c r="ET192" i="9"/>
  <c r="DX217" i="9"/>
  <c r="FE108" i="9"/>
  <c r="ET133" i="9"/>
  <c r="FP148" i="9"/>
  <c r="FE114" i="9"/>
  <c r="DX588" i="9"/>
  <c r="FE119" i="9"/>
  <c r="CQ148" i="9"/>
  <c r="FE169" i="9"/>
  <c r="DX544" i="9"/>
  <c r="DM304" i="9"/>
  <c r="CQ558" i="9"/>
  <c r="DX563" i="9"/>
  <c r="FE78" i="9"/>
  <c r="FE213" i="9"/>
  <c r="DX381" i="9"/>
  <c r="GA167" i="9"/>
  <c r="GL61" i="9"/>
  <c r="FE156" i="9"/>
  <c r="GL81" i="9"/>
  <c r="ET258" i="9"/>
  <c r="FE95" i="9"/>
  <c r="DX318" i="9"/>
  <c r="GA210" i="9"/>
  <c r="DX505" i="9"/>
  <c r="GA98" i="9"/>
  <c r="FE223" i="9"/>
  <c r="GA48" i="9"/>
  <c r="GA44" i="9"/>
  <c r="GA129" i="9"/>
  <c r="GL40" i="9"/>
  <c r="DX302" i="9"/>
  <c r="GA216" i="9"/>
  <c r="EI52" i="9"/>
  <c r="GL38" i="9"/>
  <c r="GL98" i="9"/>
  <c r="DX368" i="9"/>
  <c r="FP112" i="9"/>
  <c r="GA150" i="9"/>
  <c r="FP68" i="9"/>
  <c r="DX242" i="9"/>
  <c r="EI103" i="9"/>
  <c r="DM321" i="9"/>
  <c r="GA69" i="9"/>
  <c r="FP27" i="9"/>
  <c r="ET213" i="9"/>
  <c r="FE88" i="9"/>
  <c r="FE29" i="9"/>
  <c r="ET99" i="9"/>
  <c r="FE38" i="9"/>
  <c r="FP44" i="9"/>
  <c r="GA179" i="9"/>
  <c r="EI24" i="9"/>
  <c r="ET315" i="9"/>
  <c r="DX327" i="9"/>
  <c r="FP133" i="9"/>
  <c r="FP174" i="9"/>
  <c r="DX492" i="9"/>
  <c r="DX431" i="9"/>
  <c r="FE85" i="9"/>
  <c r="GL125" i="9"/>
  <c r="GA80" i="9"/>
  <c r="FP113" i="9"/>
  <c r="ET277" i="9"/>
  <c r="CQ180" i="9"/>
  <c r="FE224" i="9"/>
  <c r="FE212" i="9"/>
  <c r="EI66" i="9"/>
  <c r="FE204" i="9"/>
  <c r="DX706" i="9"/>
  <c r="FE35" i="9"/>
  <c r="DX530" i="9"/>
  <c r="GL78" i="9"/>
  <c r="FE234" i="9"/>
  <c r="CQ113" i="9"/>
  <c r="DM38" i="9"/>
  <c r="FE63" i="9"/>
  <c r="FP97" i="9"/>
  <c r="CQ477" i="9"/>
  <c r="DX232" i="9"/>
  <c r="FP48" i="9"/>
  <c r="CQ269" i="9"/>
  <c r="DX711" i="9"/>
  <c r="GL100" i="9"/>
  <c r="GL88" i="9"/>
  <c r="FP49" i="9"/>
  <c r="GA124" i="9"/>
  <c r="GA114" i="9"/>
  <c r="DX92" i="9"/>
  <c r="FE163" i="9"/>
  <c r="EI74" i="9"/>
  <c r="DX753" i="9"/>
  <c r="ET35" i="9"/>
  <c r="FP57" i="9"/>
  <c r="FE70" i="9"/>
  <c r="FP100" i="9"/>
  <c r="ET167" i="9"/>
  <c r="FP146" i="9"/>
  <c r="GA51" i="9"/>
  <c r="DX663" i="9"/>
  <c r="DB143" i="9"/>
  <c r="DX171" i="9"/>
  <c r="FE210" i="9"/>
  <c r="DX433" i="9"/>
  <c r="GA33" i="9"/>
  <c r="GA218" i="9"/>
  <c r="GA102" i="9"/>
  <c r="FE30" i="9"/>
  <c r="FE226" i="9"/>
  <c r="FP125" i="9"/>
  <c r="DX74" i="9"/>
  <c r="DM266" i="9"/>
  <c r="DX669" i="9"/>
  <c r="DM106" i="9"/>
  <c r="ET320" i="9"/>
  <c r="FP43" i="9"/>
  <c r="FP124" i="9"/>
  <c r="DX395" i="9"/>
  <c r="DX538" i="9"/>
  <c r="DX523" i="9"/>
  <c r="FE39" i="9"/>
  <c r="FE175" i="9"/>
  <c r="GA117" i="9"/>
  <c r="DX98" i="9"/>
  <c r="DX419" i="9"/>
  <c r="ET276" i="9"/>
  <c r="GA56" i="9"/>
  <c r="GL132" i="9"/>
  <c r="FP122" i="9"/>
  <c r="FP117" i="9"/>
  <c r="DX491" i="9"/>
  <c r="ET153" i="9"/>
  <c r="DB188" i="9"/>
  <c r="FE25" i="9"/>
  <c r="GA29" i="9"/>
  <c r="GA197" i="9"/>
  <c r="FE227" i="9"/>
  <c r="FE118" i="9"/>
  <c r="FE109" i="9"/>
  <c r="GL139" i="9"/>
  <c r="DX702" i="9"/>
  <c r="FP30" i="9"/>
  <c r="GL60" i="9"/>
  <c r="DX645" i="9"/>
  <c r="FE50" i="9"/>
  <c r="DX41" i="9"/>
  <c r="ET149" i="9"/>
  <c r="ET219" i="9"/>
  <c r="DX102" i="9"/>
  <c r="DX71" i="9"/>
  <c r="GA191" i="9"/>
  <c r="DX674" i="9"/>
  <c r="FE235" i="9"/>
  <c r="FP161" i="9"/>
  <c r="ET215" i="9"/>
  <c r="CQ285" i="9"/>
  <c r="DX151" i="9"/>
  <c r="GA74" i="9"/>
  <c r="FE170" i="9"/>
  <c r="DM45" i="9"/>
  <c r="ET287" i="9"/>
  <c r="ET220" i="9"/>
  <c r="DM196" i="9"/>
  <c r="GA164" i="9"/>
  <c r="DX342" i="9"/>
  <c r="FP29" i="9"/>
  <c r="FE211" i="9"/>
  <c r="DX554" i="9"/>
  <c r="GA196" i="9"/>
  <c r="ET248" i="9"/>
  <c r="DX722" i="9"/>
  <c r="DX393" i="9"/>
  <c r="FP38" i="9"/>
  <c r="CQ467" i="9"/>
  <c r="FE89" i="9"/>
  <c r="FE188" i="9"/>
  <c r="GL112" i="9"/>
  <c r="DM53" i="9"/>
  <c r="ET169" i="9"/>
  <c r="GL86" i="9"/>
  <c r="ET206" i="9"/>
  <c r="FE196" i="9"/>
  <c r="ET244" i="9"/>
  <c r="DX383" i="9"/>
  <c r="GA123" i="9"/>
  <c r="DX290" i="9"/>
  <c r="FP121" i="9"/>
  <c r="FP120" i="9"/>
  <c r="ET290" i="9"/>
  <c r="DX465" i="9"/>
  <c r="FE143" i="9"/>
  <c r="DX145" i="9"/>
  <c r="GA205" i="9"/>
  <c r="GA45" i="9"/>
  <c r="G68" i="3"/>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2" i="14"/>
  <c r="D114" i="15"/>
  <c r="D84" i="16"/>
  <c r="D86" i="14"/>
  <c r="D85" i="16"/>
  <c r="D100" i="8"/>
  <c r="D83" i="16"/>
  <c r="D113" i="15"/>
  <c r="D96" i="8"/>
  <c r="D85" i="14"/>
  <c r="D99" i="8"/>
  <c r="D83" i="14"/>
  <c r="D98" i="8"/>
  <c r="D87" i="16"/>
  <c r="D97" i="8"/>
  <c r="D84" i="14"/>
  <c r="D115" i="15"/>
  <c r="D111" i="15"/>
  <c r="D86" i="16"/>
  <c r="D112" i="15"/>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<sst xmlns="http://schemas.openxmlformats.org/spreadsheetml/2006/main" count="47069" uniqueCount="8148">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</sst>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9">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cellXfs>
  <cellStyles count="1">
    <cellStyle name="Normal" xfId="0" builtinId="0"/>
  </cellStyles>
  <dxfs count="14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122</c:v>
                </c:pt>
                <c:pt idx="2">
                  <c:v>83</c:v>
                </c:pt>
                <c:pt idx="3">
                  <c:v>92</c:v>
                </c:pt>
                <c:pt idx="4">
                  <c:v>34</c:v>
                </c:pt>
                <c:pt idx="5">
                  <c:v>31</c:v>
                </c:pt>
                <c:pt idx="6">
                  <c:v>42</c:v>
                </c:pt>
                <c:pt idx="7">
                  <c:v>48</c:v>
                </c:pt>
                <c:pt idx="8">
                  <c:v>14</c:v>
                </c:pt>
                <c:pt idx="9">
                  <c:v>39</c:v>
                </c:pt>
                <c:pt idx="10">
                  <c:v>13</c:v>
                </c:pt>
                <c:pt idx="11">
                  <c:v>30</c:v>
                </c:pt>
                <c:pt idx="12">
                  <c:v>5</c:v>
                </c:pt>
                <c:pt idx="13">
                  <c:v>21</c:v>
                </c:pt>
                <c:pt idx="14">
                  <c:v>11</c:v>
                </c:pt>
                <c:pt idx="15">
                  <c:v>14</c:v>
                </c:pt>
                <c:pt idx="16">
                  <c:v>1</c:v>
                </c:pt>
                <c:pt idx="17">
                  <c:v>8</c:v>
                </c:pt>
                <c:pt idx="18">
                  <c:v>0</c:v>
                </c:pt>
                <c:pt idx="19">
                  <c:v>16</c:v>
                </c:pt>
                <c:pt idx="20">
                  <c:v>0</c:v>
                </c:pt>
                <c:pt idx="21">
                  <c:v>5</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5.9</c:v>
                </c:pt>
                <c:pt idx="2">
                  <c:v>5.3</c:v>
                </c:pt>
                <c:pt idx="3">
                  <c:v>4.5999999999999996</c:v>
                </c:pt>
                <c:pt idx="4">
                  <c:v>2.6</c:v>
                </c:pt>
                <c:pt idx="5">
                  <c:v>-18.399999999999991</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416</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122</c:v>
                </c:pt>
                <c:pt idx="2">
                  <c:v>83</c:v>
                </c:pt>
                <c:pt idx="3">
                  <c:v>92</c:v>
                </c:pt>
                <c:pt idx="4">
                  <c:v>34</c:v>
                </c:pt>
                <c:pt idx="5">
                  <c:v>31</c:v>
                </c:pt>
                <c:pt idx="6">
                  <c:v>42</c:v>
                </c:pt>
                <c:pt idx="7">
                  <c:v>48</c:v>
                </c:pt>
                <c:pt idx="8">
                  <c:v>14</c:v>
                </c:pt>
                <c:pt idx="9">
                  <c:v>39</c:v>
                </c:pt>
                <c:pt idx="10">
                  <c:v>13</c:v>
                </c:pt>
                <c:pt idx="11">
                  <c:v>30</c:v>
                </c:pt>
                <c:pt idx="12">
                  <c:v>5</c:v>
                </c:pt>
                <c:pt idx="13">
                  <c:v>21</c:v>
                </c:pt>
                <c:pt idx="14">
                  <c:v>11</c:v>
                </c:pt>
                <c:pt idx="15">
                  <c:v>14</c:v>
                </c:pt>
                <c:pt idx="16">
                  <c:v>1</c:v>
                </c:pt>
                <c:pt idx="17">
                  <c:v>8</c:v>
                </c:pt>
                <c:pt idx="18">
                  <c:v>0</c:v>
                </c:pt>
                <c:pt idx="19">
                  <c:v>16</c:v>
                </c:pt>
                <c:pt idx="20">
                  <c:v>0</c:v>
                </c:pt>
                <c:pt idx="21">
                  <c:v>5</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8" dataDxfId="146" headerRowBorderDxfId="147" tableBorderDxfId="145" totalsRowBorderDxfId="144">
  <autoFilter ref="W11:Z176"/>
  <sortState ref="W12:Z173">
    <sortCondition ref="W11:W173"/>
  </sortState>
  <tableColumns count="4">
    <tableColumn id="1" name="Entity Prefab" dataDxfId="143"/>
    <tableColumn id="2" name="AGRESSIVITY (VILLAGE)" dataDxfId="142"/>
    <tableColumn id="3" name="AGRESSIVITY (CASTLE)" dataDxfId="141"/>
    <tableColumn id="4" name="AGRESSIVITY (DARK)" dataDxfId="140"/>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9" dataDxfId="138">
  <autoFilter ref="D11:V174"/>
  <sortState ref="D12:V167">
    <sortCondition ref="D11:D167"/>
  </sortState>
  <tableColumns count="19">
    <tableColumn id="1" name="Spawner Prefab" dataDxfId="137"/>
    <tableColumn id="2" name="Content Sku" dataDxfId="136"/>
    <tableColumn id="3" name="Entity Prefab" dataDxfId="135"/>
    <tableColumn id="4" name="Respawn Min" dataDxfId="134"/>
    <tableColumn id="5" name="Respawn Max" dataDxfId="133"/>
    <tableColumn id="6" name="HP Given" dataDxfId="132"/>
    <tableColumn id="7" name="XP Given" dataDxfId="131"/>
    <tableColumn id="8" name="Edible Tier" dataDxfId="130"/>
    <tableColumn id="9" name="BurnableTier" dataDxfId="129"/>
    <tableColumn id="10" name="Damage" dataDxfId="128"/>
    <tableColumn id="11" name="Total in &quot;Village&quot; scene" dataDxfId="127">
      <calculatedColumnFormula>COUNTIF(Table7[Spawner],Table1[[#This Row],[Spawner Prefab]])</calculatedColumnFormula>
    </tableColumn>
    <tableColumn id="12" name="Percentage1" dataDxfId="126">
      <calculatedColumnFormula>ROUND((Table1[[#This Row],[Total in "Village" scene]]/SUM(Table1[Total in "Village" scene]))*100,1)</calculatedColumnFormula>
    </tableColumn>
    <tableColumn id="13" name="Total in &quot;Castle&quot; scene" dataDxfId="125">
      <calculatedColumnFormula>COUNTIF(Table15[Spawner],Table1[[#This Row],[Spawner Prefab]])</calculatedColumnFormula>
    </tableColumn>
    <tableColumn id="14" name="Percentage2" dataDxfId="124">
      <calculatedColumnFormula>ROUND((Table1[[#This Row],[Total in "Castle" scene]]/SUM(Table1[Total in "Castle" scene]))*100,1)</calculatedColumnFormula>
    </tableColumn>
    <tableColumn id="17" name="Total in &quot;Dark&quot; scene" dataDxfId="123">
      <calculatedColumnFormula>COUNTIF(Table20[Spawner],Table1[[#This Row],[Spawner Prefab]])</calculatedColumnFormula>
    </tableColumn>
    <tableColumn id="18" name="Percentage3" dataDxfId="122">
      <calculatedColumnFormula>ROUND((Table1[[#This Row],[Total in "Dark" scene]]/SUM(Table1[Total in "Dark" scene]))*100,1)</calculatedColumnFormula>
    </tableColumn>
    <tableColumn id="15" name="Total in the game" dataDxfId="121">
      <calculatedColumnFormula>Table1[[#This Row],[Total in "Village" scene]]+Table1[[#This Row],[Total in "Castle" scene]]+Table1[[#This Row],[Total in "Dark" scene]]</calculatedColumnFormula>
    </tableColumn>
    <tableColumn id="16" name="Percentage4" dataDxfId="120">
      <calculatedColumnFormula>ROUND((Table1[[#This Row],[Total in the game]]/SUM(Table1[Total in the game]))*100,1)</calculatedColumnFormula>
    </tableColumn>
    <tableColumn id="19" name="Pivot Column" dataDxfId="119">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8">
      <calculatedColumnFormula>DATA_SCENES_UNITY_1!C7+DATA_SCENES_UNITY_1!N7+DATA_SCENES_UNITY_1!Y7+DATA_SCENES_UNITY_1!AJ7+DATA_SCENES_UNITY_1!AU7+DATA_SCENES_UNITY_1!BF7+DATA_SCENES_UNITY_1!BQ7</calculatedColumnFormula>
    </tableColumn>
    <tableColumn id="3" name="Total enemies" dataDxfId="117">
      <calculatedColumnFormula>DATA_SCENES_UNITY_1!CM7+DATA_SCENES_UNITY_1!CX7+DATA_SCENES_UNITY_1!DI7+DATA_SCENES_UNITY_1!DT7</calculatedColumnFormula>
    </tableColumn>
    <tableColumn id="5" name="Total preys" dataDxfId="116">
      <calculatedColumnFormula>DATA_SCENES_UNITY_1!C9+DATA_SCENES_UNITY_1!N9+DATA_SCENES_UNITY_1!Y9+DATA_SCENES_UNITY_1!AJ9+DATA_SCENES_UNITY_1!AU9+DATA_SCENES_UNITY_1!BF9+DATA_SCENES_UNITY_1!BQ9</calculatedColumnFormula>
    </tableColumn>
    <tableColumn id="7" name="Total entities" dataDxfId="115">
      <calculatedColumnFormula>DATA_SCENES_UNITY_1!C11+DATA_SCENES_UNITY_1!N11+DATA_SCENES_UNITY_1!Y11+DATA_SCENES_UNITY_1!AJ11+DATA_SCENES_UNITY_1!AU11+DATA_SCENES_UNITY_1!BF11+DATA_SCENES_UNITY_1!BQ11</calculatedColumnFormula>
    </tableColumn>
    <tableColumn id="8" name="Size" dataDxfId="114">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3">
      <calculatedColumnFormula>ROUND(Table51718[[#This Row],[Total xp available]]/Table51718[[#This Row],[Size]],2)</calculatedColumnFormula>
    </tableColumn>
    <tableColumn id="10" name="size/xp" dataDxfId="112">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1"/>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10">
  <autoFilter ref="B21:K649"/>
  <sortState ref="B22:K649">
    <sortCondition ref="B21:B649"/>
  </sortState>
  <tableColumns count="10">
    <tableColumn id="1" name="spawner_sku" dataDxfId="109"/>
    <tableColumn id="2" name="entity_spawned (AVG)"/>
    <tableColumn id="5" name="respawn_time"/>
    <tableColumn id="6" name="activating_chance"/>
    <tableColumn id="7" name="XP" dataDxfId="108">
      <calculatedColumnFormula>INDIRECT(ADDRESS(11+(MATCH(RIGHT(Table245[[#This Row],[spawner_sku]],LEN(Table245[[#This Row],[spawner_sku]])-FIND("/",Table245[[#This Row],[spawner_sku]])),Table1[Entity Prefab],0)),10,1,1,"Entities"))</calculatedColumnFormula>
    </tableColumn>
    <tableColumn id="8" name="total xp" dataDxfId="107">
      <calculatedColumnFormula>ROUND((Table245[[#This Row],[XP]]*Table245[[#This Row],[entity_spawned (AVG)]])*(Table245[[#This Row],[activating_chance]]/100),0)</calculatedColumnFormula>
    </tableColumn>
    <tableColumn id="3" name="Aggresive" dataDxfId="106">
      <calculatedColumnFormula>INDIRECT(ADDRESS(11+(MATCH(RIGHT(Table245[[#This Row],[spawner_sku]],LEN(Table245[[#This Row],[spawner_sku]])-FIND("/",Table245[[#This Row],[spawner_sku]])),Table28[Entity Prefab],0)),24,1,1,"Entities"))</calculatedColumnFormula>
    </tableColumn>
    <tableColumn id="4" name="min_entities" dataDxfId="105"/>
    <tableColumn id="9" name="max_entities" dataDxfId="104"/>
    <tableColumn id="10" name="hasBonus" dataDxfId="103"/>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2">
      <calculatedColumnFormula>INDIRECT(ADDRESS(11+(MATCH(RIGHT(Table2[[#This Row],[spawner_sku]],LEN(Table2[[#This Row],[spawner_sku]])-FIND("/",Table2[[#This Row],[spawner_sku]])),Table1[Entity Prefab],0)),10,1,1,"Entities"))</calculatedColumnFormula>
    </tableColumn>
    <tableColumn id="8" name="total xp" dataDxfId="101">
      <calculatedColumnFormula>ROUND((Table2[[#This Row],[XP]]*Table2[[#This Row],[entity_spawned (AVG)]])*(Table2[[#This Row],[activating_chance]]/100),0)</calculatedColumnFormula>
    </tableColumn>
    <tableColumn id="9" name="Aggressive" dataDxfId="100">
      <calculatedColumnFormula>INDIRECT(ADDRESS(11+(MATCH(RIGHT(Table2[[#This Row],[spawner_sku]],LEN(Table2[[#This Row],[spawner_sku]])-FIND("/",Table2[[#This Row],[spawner_sku]])),Table28[Entity Prefab],0)),24,1,1,"Entities"))</calculatedColumnFormula>
    </tableColumn>
    <tableColumn id="3" name="min_entities" dataDxfId="99"/>
    <tableColumn id="4" name="max_entities" dataDxfId="98"/>
    <tableColumn id="10" name="hasBonus" dataDxfId="97"/>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6">
      <calculatedColumnFormula>INDIRECT(ADDRESS(11+(MATCH(RIGHT(Table6[[#This Row],[spawner_sku]],LEN(Table6[[#This Row],[spawner_sku]])-FIND("/",Table6[[#This Row],[spawner_sku]])),Table1[Entity Prefab],0)),10,1,1,"Entities"))</calculatedColumnFormula>
    </tableColumn>
    <tableColumn id="8" name="total xp" dataDxfId="95">
      <calculatedColumnFormula>ROUND((Table6[[#This Row],[XP]]*Table6[[#This Row],[entity_spawned (AVG)]])*(Table6[[#This Row],[activating_chance]]/100),0)</calculatedColumnFormula>
    </tableColumn>
    <tableColumn id="9" name="Aggressive" dataDxfId="94">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3">
      <calculatedColumnFormula>INDIRECT(ADDRESS(11+(MATCH(RIGHT(Table39[[#This Row],[spawner_sku]],LEN(Table39[[#This Row],[spawner_sku]])-FIND("/",Table39[[#This Row],[spawner_sku]])),Table1[Entity Prefab],0)),10,1,1,"Entities"))</calculatedColumnFormula>
    </tableColumn>
    <tableColumn id="9" name="total xp" dataDxfId="92">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1">
      <calculatedColumnFormula>INDIRECT(ADDRESS(11+(MATCH(RIGHT(Table610[[#This Row],[spawner_sku]],LEN(Table610[[#This Row],[spawner_sku]])-FIND("/",Table610[[#This Row],[spawner_sku]])),Table1[Entity Prefab],0)),10,1,1,"Entities"))</calculatedColumnFormula>
    </tableColumn>
    <tableColumn id="8" name="total xp" dataDxfId="90">
      <calculatedColumnFormula>ROUND((Table610[[#This Row],[XP]]*Table610[[#This Row],[entity_spawned (AVG)]])*(Table610[[#This Row],[activating_chance]]/100),0)</calculatedColumnFormula>
    </tableColumn>
    <tableColumn id="9" name="Aggressive" dataDxfId="89">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8">
      <calculatedColumnFormula>INDIRECT(ADDRESS(11+(MATCH(RIGHT(Table61011[[#This Row],[spawner_sku]],LEN(Table61011[[#This Row],[spawner_sku]])-FIND("/",Table61011[[#This Row],[spawner_sku]])),Table1[Entity Prefab],0)),10,1,1,"Entities"))</calculatedColumnFormula>
    </tableColumn>
    <tableColumn id="8" name="total xp" dataDxfId="87">
      <calculatedColumnFormula>ROUND((Table61011[[#This Row],[XP]]*Table61011[[#This Row],[entity_spawned (AVG)]])*(Table61011[[#This Row],[activating_chance]]/100),0)</calculatedColumnFormula>
    </tableColumn>
    <tableColumn id="9" name="Aggressive" dataDxfId="86">
      <calculatedColumnFormula>INDIRECT(ADDRESS(11+(MATCH(RIGHT(Table61011[[#This Row],[spawner_sku]],LEN(Table61011[[#This Row],[spawner_sku]])-FIND("/",Table61011[[#This Row],[spawner_sku]])),Table28[Entity Prefab],0)),24,1,1,"Entities"))</calculatedColumnFormula>
    </tableColumn>
    <tableColumn id="3" name="min_entities" dataDxfId="85"/>
    <tableColumn id="4" name="max_entities" dataDxfId="84"/>
    <tableColumn id="10" name="hasBonus" dataDxfId="83"/>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2">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1">
      <calculatedColumnFormula>INDIRECT(ADDRESS(11+(MATCH(RIGHT(Table11[[#This Row],[spawner_sku]],LEN(Table11[[#This Row],[spawner_sku]])-FIND("/",Table11[[#This Row],[spawner_sku]])),Table28[Entity Prefab],0)),25,1,1,"Entities"))</calculatedColumnFormula>
    </tableColumn>
    <tableColumn id="8" name="min_entities" dataDxfId="80"/>
    <tableColumn id="9" name="max_entities" dataDxfId="79"/>
    <tableColumn id="10" name="hasBonus" dataDxfId="78"/>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7">
      <calculatedColumnFormula>INDIRECT(ADDRESS(11+(MATCH(RIGHT(Table12[[#This Row],[spawner_sku]],LEN(Table12[[#This Row],[spawner_sku]])-FIND("/",Table12[[#This Row],[spawner_sku]])),Table1[Entity Prefab],0)),10,1,1,"Entities"))</calculatedColumnFormula>
    </tableColumn>
    <tableColumn id="6" name="total xp" dataDxfId="76">
      <calculatedColumnFormula>ROUND((Table12[[#This Row],[XP]]*Table12[[#This Row],[entity_spawned (AVG)]])*(Table12[[#This Row],[activating_chance]]/100),0)</calculatedColumnFormula>
    </tableColumn>
    <tableColumn id="7" name="Aggressive" dataDxfId="75">
      <calculatedColumnFormula>INDIRECT(ADDRESS(11+(MATCH(RIGHT(Table12[[#This Row],[spawner_sku]],LEN(Table12[[#This Row],[spawner_sku]])-FIND("/",Table12[[#This Row],[spawner_sku]])),Table28[Entity Prefab],0)),25,1,1,"Entities"))</calculatedColumnFormula>
    </tableColumn>
    <tableColumn id="8" name="min_entities" dataDxfId="74"/>
    <tableColumn id="9" name="max_entities" dataDxfId="73"/>
    <tableColumn id="10" name="hasBonus" dataDxfId="72"/>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1">
      <calculatedColumnFormula>INDIRECT(ADDRESS(11+(MATCH(RIGHT(Table13[[#This Row],[spawner_sku]],LEN(Table13[[#This Row],[spawner_sku]])-FIND("/",Table13[[#This Row],[spawner_sku]])),Table1[Entity Prefab],0)),10,1,1,"Entities"))</calculatedColumnFormula>
    </tableColumn>
    <tableColumn id="6" name="total xp" dataDxfId="70">
      <calculatedColumnFormula>ROUND((Table13[[#This Row],[XP]]*Table13[[#This Row],[entity_spawned (AVG)]])*(Table13[[#This Row],[activating_chance]]/100),0)</calculatedColumnFormula>
    </tableColumn>
    <tableColumn id="7" name="Aggressive" dataDxfId="69">
      <calculatedColumnFormula>INDIRECT(ADDRESS(11+(MATCH(RIGHT(Table13[[#This Row],[spawner_sku]],LEN(Table13[[#This Row],[spawner_sku]])-FIND("/",Table13[[#This Row],[spawner_sku]])),Table28[Entity Prefab],0)),25,1,1,"Entities"))</calculatedColumnFormula>
    </tableColumn>
    <tableColumn id="8" name="min_entities" dataDxfId="68"/>
    <tableColumn id="9" name="max_entities" dataDxfId="67"/>
    <tableColumn id="10" name="hasBonus" dataDxfId="66"/>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5">
      <calculatedColumnFormula>INDIRECT(ADDRESS(11+(MATCH(RIGHT(Table14[[#This Row],[spawner_sku]],LEN(Table14[[#This Row],[spawner_sku]])-FIND("/",Table14[[#This Row],[spawner_sku]])),Table1[Entity Prefab],0)),10,1,1,"Entities"))</calculatedColumnFormula>
    </tableColumn>
    <tableColumn id="6" name="total xp" dataDxfId="64">
      <calculatedColumnFormula>ROUND((Table14[[#This Row],[XP]]*Table14[[#This Row],[entity_spawned (AVG)]])*(Table14[[#This Row],[activating_chance]]/100),0)</calculatedColumnFormula>
    </tableColumn>
    <tableColumn id="7" name="Aggressive" dataDxfId="63">
      <calculatedColumnFormula>INDIRECT(ADDRESS(11+(MATCH(RIGHT(Table14[[#This Row],[spawner_sku]],LEN(Table14[[#This Row],[spawner_sku]])-FIND("/",Table14[[#This Row],[spawner_sku]])),Table28[Entity Prefab],0)),25,1,1,"Entities"))</calculatedColumnFormula>
    </tableColumn>
    <tableColumn id="8" name="min_entities" dataDxfId="62"/>
    <tableColumn id="9" name="max_entities" dataDxfId="61"/>
    <tableColumn id="10" name="hasBonus" dataDxfId="60"/>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9" headerRowBorderDxfId="58" tableBorderDxfId="57" totalsRowBorderDxfId="56">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5">
      <calculatedColumnFormula>INDIRECT(ADDRESS(11+(MATCH(RIGHT(Table18[[#This Row],[spawner_sku]],LEN(Table18[[#This Row],[spawner_sku]])-FIND("/",Table18[[#This Row],[spawner_sku]])),Table1[Entity Prefab],0)),10,1,1,"Entities"))</calculatedColumnFormula>
    </tableColumn>
    <tableColumn id="6" name="total xp" dataDxfId="54">
      <calculatedColumnFormula>ROUND((Table18[[#This Row],[XP]]*Table18[[#This Row],[entity_spawned (AVG)]])*(Table18[[#This Row],[activating_chance]]/100),0)</calculatedColumnFormula>
    </tableColumn>
    <tableColumn id="7" name="Aggressive" dataDxfId="53">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2" headerRowBorderDxfId="51" tableBorderDxfId="50" totalsRowBorderDxfId="49">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8">
      <calculatedColumnFormula>INDIRECT(ADDRESS(11+(MATCH(RIGHT(Table1820[[#This Row],[spawner_sku]],LEN(Table1820[[#This Row],[spawner_sku]])-FIND("/",Table1820[[#This Row],[spawner_sku]])),Table1[Entity Prefab],0)),10,1,1,"Entities"))</calculatedColumnFormula>
    </tableColumn>
    <tableColumn id="6" name="total xp" dataDxfId="47">
      <calculatedColumnFormula>ROUND((Table1820[[#This Row],[XP]]*Table1820[[#This Row],[entity_spawned (AVG)]])*(Table1820[[#This Row],[activating_chance]]/100),0)</calculatedColumnFormula>
    </tableColumn>
    <tableColumn id="7" name="Aggressive" dataDxfId="46">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5" headerRowBorderDxfId="44" tableBorderDxfId="43" totalsRowBorderDxfId="42">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1">
      <calculatedColumnFormula>INDIRECT(ADDRESS(11+(MATCH(RIGHT(Table18202324[[#This Row],[spawner_sku]],LEN(Table18202324[[#This Row],[spawner_sku]])-FIND("/",Table18202324[[#This Row],[spawner_sku]])),Table1[Entity Prefab],0)),10,1,1,"Entities"))</calculatedColumnFormula>
    </tableColumn>
    <tableColumn id="6" name="total xp" dataDxfId="40">
      <calculatedColumnFormula>ROUND((Table18202324[[#This Row],[XP]]*Table18202324[[#This Row],[entity_spawned (AVG)]])*(Table18202324[[#This Row],[activating_chance]]/100),0)</calculatedColumnFormula>
    </tableColumn>
    <tableColumn id="7" name="Aggressive" dataDxfId="39">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8">
      <calculatedColumnFormula>INDIRECT(ADDRESS(11+(MATCH(RIGHT(Table3[[#This Row],[spawner_sku]],LEN(Table3[[#This Row],[spawner_sku]])-FIND("/",Table3[[#This Row],[spawner_sku]])),Table1[Entity Prefab],0)),10,1,1,"Entities"))</calculatedColumnFormula>
    </tableColumn>
    <tableColumn id="9" name="total xp" dataDxfId="37">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6" tableBorderDxfId="35" totalsRowBorderDxfId="34">
  <autoFilter ref="CA21:CJ276"/>
  <sortState ref="CA22:CJ276">
    <sortCondition ref="CA21:CA276"/>
  </sortState>
  <tableColumns count="10">
    <tableColumn id="1" name="spawner_sku" dataDxfId="33"/>
    <tableColumn id="2" name="entity_spawned (AVG)"/>
    <tableColumn id="3" name="respawn_time"/>
    <tableColumn id="4" name="activating_chance"/>
    <tableColumn id="5" name="XP" dataDxfId="32">
      <calculatedColumnFormula>INDIRECT(ADDRESS(11+(MATCH(RIGHT(Table35[[#This Row],[spawner_sku]],LEN(Table35[[#This Row],[spawner_sku]])-FIND("/",Table35[[#This Row],[spawner_sku]])),Table1[Entity Prefab],0)),10,1,1,"Entities"))</calculatedColumnFormula>
    </tableColumn>
    <tableColumn id="6" name="total xp" dataDxfId="31">
      <calculatedColumnFormula>ROUND((Table35[[#This Row],[XP]]*Table35[[#This Row],[entity_spawned (AVG)]])*(Table35[[#This Row],[activating_chance]]/100),0)</calculatedColumnFormula>
    </tableColumn>
    <tableColumn id="7" name="Aggressive" dataDxfId="30">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9"/>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8"/>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3718" totalsRowShown="0">
  <autoFilter ref="E7:I3718"/>
  <sortState ref="E8:I1272">
    <sortCondition ref="E7:E1272"/>
  </sortState>
  <tableColumns count="5">
    <tableColumn id="1" name="Spawner"/>
    <tableColumn id="2" name="Min"/>
    <tableColumn id="3" name="Max"/>
    <tableColumn id="4" name="Type"/>
    <tableColumn id="5" name="Control" dataDxfId="27" totalsRowDxfId="2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2" totalsRowShown="0">
  <autoFilter ref="U7:Y2032"/>
  <sortState ref="U8:Y2036">
    <sortCondition ref="U7:U2036"/>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7" dataDxfId="16">
  <autoFilter ref="A2:B5"/>
  <tableColumns count="2">
    <tableColumn id="1" name="SPAWNER" dataDxfId="15"/>
    <tableColumn id="2" name="COINS PER UNIT" dataDxfId="1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49" workbookViewId="0">
      <selection activeCell="A54" sqref="A54"/>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8132</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8131</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4:8" x14ac:dyDescent="0.25">
      <c r="H68" s="1" t="s">
        <v>8133</v>
      </c>
    </row>
    <row r="77" spans="4:8" x14ac:dyDescent="0.25">
      <c r="D77" t="s">
        <v>8110</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4" r:id="rId4" name="CommandButton6">
          <controlPr defaultSize="0" autoLine="0" r:id="rId5">
            <anchor moveWithCells="1">
              <from>
                <xdr:col>23</xdr:col>
                <xdr:colOff>285750</xdr:colOff>
                <xdr:row>71</xdr:row>
                <xdr:rowOff>152400</xdr:rowOff>
              </from>
              <to>
                <xdr:col>25</xdr:col>
                <xdr:colOff>485775</xdr:colOff>
                <xdr:row>73</xdr:row>
                <xdr:rowOff>104775</xdr:rowOff>
              </to>
            </anchor>
          </controlPr>
        </control>
      </mc:Choice>
      <mc:Fallback>
        <control shapeId="7174" r:id="rId4" name="CommandButton6"/>
      </mc:Fallback>
    </mc:AlternateContent>
    <mc:AlternateContent xmlns:mc="http://schemas.openxmlformats.org/markup-compatibility/2006">
      <mc:Choice Requires="x14">
        <control shapeId="7173" r:id="rId6" name="CommandButton5">
          <controlPr defaultSize="0" autoLine="0" r:id="rId7">
            <anchor moveWithCells="1">
              <from>
                <xdr:col>21</xdr:col>
                <xdr:colOff>9525</xdr:colOff>
                <xdr:row>71</xdr:row>
                <xdr:rowOff>152400</xdr:rowOff>
              </from>
              <to>
                <xdr:col>23</xdr:col>
                <xdr:colOff>200025</xdr:colOff>
                <xdr:row>73</xdr:row>
                <xdr:rowOff>95250</xdr:rowOff>
              </to>
            </anchor>
          </controlPr>
        </control>
      </mc:Choice>
      <mc:Fallback>
        <control shapeId="7173" r:id="rId6" name="CommandButton5"/>
      </mc:Fallback>
    </mc:AlternateContent>
    <mc:AlternateContent xmlns:mc="http://schemas.openxmlformats.org/markup-compatibility/2006">
      <mc:Choice Requires="x14">
        <control shapeId="7172" r:id="rId8" name="CommandButton4">
          <controlPr defaultSize="0" autoLine="0" r:id="rId9">
            <anchor moveWithCells="1">
              <from>
                <xdr:col>16</xdr:col>
                <xdr:colOff>571500</xdr:colOff>
                <xdr:row>71</xdr:row>
                <xdr:rowOff>152400</xdr:rowOff>
              </from>
              <to>
                <xdr:col>19</xdr:col>
                <xdr:colOff>123825</xdr:colOff>
                <xdr:row>73</xdr:row>
                <xdr:rowOff>95250</xdr:rowOff>
              </to>
            </anchor>
          </controlPr>
        </control>
      </mc:Choice>
      <mc:Fallback>
        <control shapeId="7172" r:id="rId8" name="CommandButton4"/>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0" r:id="rId12" name="CommandButton2">
          <controlPr defaultSize="0" autoLine="0" r:id="rId13">
            <anchor moveWithCells="1">
              <from>
                <xdr:col>12</xdr:col>
                <xdr:colOff>85725</xdr:colOff>
                <xdr:row>71</xdr:row>
                <xdr:rowOff>152400</xdr:rowOff>
              </from>
              <to>
                <xdr:col>14</xdr:col>
                <xdr:colOff>295275</xdr:colOff>
                <xdr:row>73</xdr:row>
                <xdr:rowOff>95250</xdr:rowOff>
              </to>
            </anchor>
          </controlPr>
        </control>
      </mc:Choice>
      <mc:Fallback>
        <control shapeId="7170" r:id="rId12" name="CommandButton2"/>
      </mc:Fallback>
    </mc:AlternateContent>
    <mc:AlternateContent xmlns:mc="http://schemas.openxmlformats.org/markup-compatibility/2006">
      <mc:Choice Requires="x14">
        <control shapeId="7169" r:id="rId14" name="CommandButton1">
          <controlPr defaultSize="0" autoLine="0" r:id="rId15">
            <anchor moveWithCells="1">
              <from>
                <xdr:col>7</xdr:col>
                <xdr:colOff>457200</xdr:colOff>
                <xdr:row>71</xdr:row>
                <xdr:rowOff>133350</xdr:rowOff>
              </from>
              <to>
                <xdr:col>9</xdr:col>
                <xdr:colOff>485775</xdr:colOff>
                <xdr:row>73</xdr:row>
                <xdr:rowOff>76200</xdr:rowOff>
              </to>
            </anchor>
          </controlPr>
        </control>
      </mc:Choice>
      <mc:Fallback>
        <control shapeId="7169" r:id="rId1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8112</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0.5</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8124</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18</v>
      </c>
      <c r="O13" s="95">
        <f>ROUND((Table1[[#This Row],[Total in "Village" scene]]/SUM(Table1[Total in "Village" scene]))*100,1)</f>
        <v>0.5</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18</v>
      </c>
      <c r="U13" s="98">
        <f>ROUND((Table1[[#This Row],[Total in the game]]/SUM(Table1[Total in the game]))*100,1)</f>
        <v>0.3</v>
      </c>
      <c r="V13" s="153" t="s">
        <v>8124</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8124</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0.6</v>
      </c>
      <c r="V15" s="153" t="s">
        <v>8124</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0.3</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64</v>
      </c>
      <c r="O18" s="95">
        <f>ROUND((Table1[[#This Row],[Total in "Village" scene]]/SUM(Table1[Total in "Village" scene]))*100,1)</f>
        <v>1.7</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105</v>
      </c>
      <c r="U18" s="98">
        <f>ROUND((Table1[[#This Row],[Total in the game]]/SUM(Table1[Total in the game]))*100,1)</f>
        <v>1.5</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2</v>
      </c>
      <c r="O19" s="95">
        <f>ROUND((Table1[[#This Row],[Total in "Village" scene]]/SUM(Table1[Total in "Village" scene]))*100,1)</f>
        <v>0.1</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11</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0.1</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51</v>
      </c>
      <c r="O21" s="95">
        <f>ROUND((Table1[[#This Row],[Total in "Village" scene]]/SUM(Table1[Total in "Village" scene]))*100,1)</f>
        <v>1.4</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97</v>
      </c>
      <c r="U21" s="98">
        <f>ROUND((Table1[[#This Row],[Total in the game]]/SUM(Table1[Total in the game]))*100,1)</f>
        <v>1.4</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75</v>
      </c>
      <c r="O22" s="95">
        <f>ROUND((Table1[[#This Row],[Total in "Village" scene]]/SUM(Table1[Total in "Village" scene]))*100,1)</f>
        <v>2</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313</v>
      </c>
      <c r="U22" s="98">
        <f>ROUND((Table1[[#This Row],[Total in the game]]/SUM(Table1[Total in the game]))*100,1)</f>
        <v>4.5999999999999996</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61</v>
      </c>
      <c r="O26" s="95">
        <f>ROUND((Table1[[#This Row],[Total in "Village" scene]]/SUM(Table1[Total in "Village" scene]))*100,1)</f>
        <v>1.6</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81</v>
      </c>
      <c r="U26" s="98">
        <f>ROUND((Table1[[#This Row],[Total in the game]]/SUM(Table1[Total in the game]))*100,1)</f>
        <v>1.2</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0.1</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
        <v>8021</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88</v>
      </c>
      <c r="O29" s="95">
        <f>ROUND((Table1[[#This Row],[Total in "Village" scene]]/SUM(Table1[Total in "Village" scene]))*100,1)</f>
        <v>2.4</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88</v>
      </c>
      <c r="U29" s="98">
        <f>ROUND((Table1[[#This Row],[Total in the game]]/SUM(Table1[Total in the game]))*100,1)</f>
        <v>1.3</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40</v>
      </c>
      <c r="O30" s="95">
        <f>ROUND((Table1[[#This Row],[Total in "Village" scene]]/SUM(Table1[Total in "Village" scene]))*100,1)</f>
        <v>1.1000000000000001</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40</v>
      </c>
      <c r="U30" s="98">
        <f>ROUND((Table1[[#This Row],[Total in the game]]/SUM(Table1[Total in the game]))*100,1)</f>
        <v>0.6</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19</v>
      </c>
      <c r="O31" s="95">
        <f>ROUND((Table1[[#This Row],[Total in "Village" scene]]/SUM(Table1[Total in "Village" scene]))*100,1)</f>
        <v>0.5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19</v>
      </c>
      <c r="U31" s="98">
        <f>ROUND((Table1[[#This Row],[Total in the game]]/SUM(Table1[Total in the game]))*100,1)</f>
        <v>0.3</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3</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95</v>
      </c>
      <c r="O33" s="95">
        <f>ROUND((Table1[[#This Row],[Total in "Village" scene]]/SUM(Table1[Total in "Village" scene]))*100,1)</f>
        <v>2.6</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114</v>
      </c>
      <c r="U33" s="98">
        <f>ROUND((Table1[[#This Row],[Total in the game]]/SUM(Table1[Total in the game]))*100,1)</f>
        <v>1.7</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266</v>
      </c>
      <c r="O34" s="95">
        <f>ROUND((Table1[[#This Row],[Total in "Village" scene]]/SUM(Table1[Total in "Village" scene]))*100,1)</f>
        <v>7.2</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358</v>
      </c>
      <c r="U34" s="98">
        <f>ROUND((Table1[[#This Row],[Total in the game]]/SUM(Table1[Total in the game]))*100,1)</f>
        <v>5.3</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0.1</v>
      </c>
      <c r="V35" s="153" t="s">
        <v>8003</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8003</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0.4</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0.3</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97</v>
      </c>
      <c r="O43" s="95">
        <f>ROUND((Table1[[#This Row],[Total in "Village" scene]]/SUM(Table1[Total in "Village" scene]))*100,1)</f>
        <v>2.6</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178</v>
      </c>
      <c r="U43" s="98">
        <f>ROUND((Table1[[#This Row],[Total in the game]]/SUM(Table1[Total in the game]))*100,1)</f>
        <v>2.6</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38</v>
      </c>
      <c r="O45" s="95">
        <f>ROUND((Table1[[#This Row],[Total in "Village" scene]]/SUM(Table1[Total in "Village" scene]))*100,1)</f>
        <v>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48</v>
      </c>
      <c r="U45" s="98">
        <f>ROUND((Table1[[#This Row],[Total in the game]]/SUM(Table1[Total in the game]))*100,1)</f>
        <v>0.7</v>
      </c>
      <c r="V45" s="153" t="s">
        <v>8125</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16</v>
      </c>
      <c r="O46" s="95">
        <f>ROUND((Table1[[#This Row],[Total in "Village" scene]]/SUM(Table1[Total in "Village" scene]))*100,1)</f>
        <v>0.4</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24</v>
      </c>
      <c r="U46" s="98">
        <f>ROUND((Table1[[#This Row],[Total in the game]]/SUM(Table1[Total in the game]))*100,1)</f>
        <v>0.4</v>
      </c>
      <c r="V46" s="153" t="s">
        <v>8125</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0.3</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0.4</v>
      </c>
      <c r="V47" s="153" t="s">
        <v>8125</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22</v>
      </c>
      <c r="O48" s="95">
        <f>ROUND((Table1[[#This Row],[Total in "Village" scene]]/SUM(Table1[Total in "Village" scene]))*100,1)</f>
        <v>0.6</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44</v>
      </c>
      <c r="U48" s="98">
        <f>ROUND((Table1[[#This Row],[Total in the game]]/SUM(Table1[Total in the game]))*100,1)</f>
        <v>0.6</v>
      </c>
      <c r="V48" s="153" t="s">
        <v>8125</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8</v>
      </c>
      <c r="O49" s="95">
        <f>ROUND((Table1[[#This Row],[Total in "Village" scene]]/SUM(Table1[Total in "Village" scene]))*100,1)</f>
        <v>0.2</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18</v>
      </c>
      <c r="U49" s="98">
        <f>ROUND((Table1[[#This Row],[Total in the game]]/SUM(Table1[Total in the game]))*100,1)</f>
        <v>0.3</v>
      </c>
      <c r="V49" s="153" t="s">
        <v>8125</v>
      </c>
      <c r="W49" s="157" t="s">
        <v>454</v>
      </c>
      <c r="X49" s="114" t="s">
        <v>328</v>
      </c>
      <c r="Y49" s="118" t="s">
        <v>328</v>
      </c>
      <c r="Z49" s="118" t="s">
        <v>328</v>
      </c>
    </row>
    <row r="50" spans="4:26" x14ac:dyDescent="0.25">
      <c r="D50" s="77" t="s">
        <v>8116</v>
      </c>
      <c r="E50" s="77" t="s">
        <v>8122</v>
      </c>
      <c r="F50" s="77" t="s">
        <v>8123</v>
      </c>
      <c r="G50" s="102">
        <v>300</v>
      </c>
      <c r="H50" s="102">
        <v>300</v>
      </c>
      <c r="I50" s="107">
        <v>150</v>
      </c>
      <c r="J50" s="92">
        <v>150</v>
      </c>
      <c r="K50" s="92" t="s">
        <v>8</v>
      </c>
      <c r="L50" s="92">
        <v>5</v>
      </c>
      <c r="M50" s="92">
        <v>80</v>
      </c>
      <c r="N50" s="103">
        <f>COUNTIF(Table7[Spawner],Table1[[#This Row],[Spawner Prefab]])</f>
        <v>14</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29</v>
      </c>
      <c r="U50" s="98">
        <f>ROUND((Table1[[#This Row],[Total in the game]]/SUM(Table1[Total in the game]))*100,1)</f>
        <v>0.4</v>
      </c>
      <c r="V50" s="153" t="s">
        <v>8125</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8</v>
      </c>
      <c r="O51" s="95">
        <f>ROUND((Table1[[#This Row],[Total in "Village" scene]]/SUM(Table1[Total in "Village" scene]))*100,1)</f>
        <v>0.2</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40</v>
      </c>
      <c r="U51" s="98">
        <f>ROUND((Table1[[#This Row],[Total in the game]]/SUM(Table1[Total in the game]))*100,1)</f>
        <v>0.6</v>
      </c>
      <c r="V51" s="153" t="s">
        <v>8114</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27</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68</v>
      </c>
      <c r="U52" s="98">
        <f>ROUND((Table1[[#This Row],[Total in the game]]/SUM(Table1[Total in the game]))*100,1)</f>
        <v>1</v>
      </c>
      <c r="V52" s="153" t="s">
        <v>8114</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0.6</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32</v>
      </c>
      <c r="O54" s="95">
        <f>ROUND((Table1[[#This Row],[Total in "Village" scene]]/SUM(Table1[Total in "Village" scene]))*100,1)</f>
        <v>0.9</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36</v>
      </c>
      <c r="U54" s="98">
        <f>ROUND((Table1[[#This Row],[Total in the game]]/SUM(Table1[Total in the game]))*100,1)</f>
        <v>0.5</v>
      </c>
      <c r="V54" s="153" t="s">
        <v>3847</v>
      </c>
      <c r="W54" s="157" t="s">
        <v>8123</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0.2</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0.2</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44</v>
      </c>
      <c r="O60" s="95">
        <f>ROUND((Table1[[#This Row],[Total in "Village" scene]]/SUM(Table1[Total in "Village" scene]))*100,1)</f>
        <v>1.2</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128</v>
      </c>
      <c r="U60" s="98">
        <f>ROUND((Table1[[#This Row],[Total in the game]]/SUM(Table1[Total in the game]))*100,1)</f>
        <v>1.9</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22</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36</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55</v>
      </c>
      <c r="O62" s="95">
        <f>ROUND((Table1[[#This Row],[Total in "Village" scene]]/SUM(Table1[Total in "Village" scene]))*100,1)</f>
        <v>1.5</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102</v>
      </c>
      <c r="U62" s="98">
        <f>ROUND((Table1[[#This Row],[Total in the game]]/SUM(Table1[Total in the game]))*100,1)</f>
        <v>1.5</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124</v>
      </c>
      <c r="O63" s="95">
        <f>ROUND((Table1[[#This Row],[Total in "Village" scene]]/SUM(Table1[Total in "Village" scene]))*100,1)</f>
        <v>3.3</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168</v>
      </c>
      <c r="U63" s="98">
        <f>ROUND((Table1[[#This Row],[Total in the game]]/SUM(Table1[Total in the game]))*100,1)</f>
        <v>2.5</v>
      </c>
      <c r="V63" s="153" t="s">
        <v>8126</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0.7</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0.5</v>
      </c>
      <c r="V64" s="153" t="s">
        <v>8126</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43</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67</v>
      </c>
      <c r="U65" s="98">
        <f>ROUND((Table1[[#This Row],[Total in the game]]/SUM(Table1[Total in the game]))*100,1)</f>
        <v>1</v>
      </c>
      <c r="V65" s="153" t="s">
        <v>8126</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50</v>
      </c>
      <c r="O66" s="95">
        <f>ROUND((Table1[[#This Row],[Total in "Village" scene]]/SUM(Table1[Total in "Village" scene]))*100,1)</f>
        <v>1.3</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59</v>
      </c>
      <c r="U66" s="98">
        <f>ROUND((Table1[[#This Row],[Total in the game]]/SUM(Table1[Total in the game]))*100,1)</f>
        <v>0.9</v>
      </c>
      <c r="V66" s="153" t="s">
        <v>8126</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16</v>
      </c>
      <c r="O67" s="95">
        <f>ROUND((Table1[[#This Row],[Total in "Village" scene]]/SUM(Table1[Total in "Village" scene]))*100,1)</f>
        <v>0.4</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38</v>
      </c>
      <c r="U67" s="98">
        <f>ROUND((Table1[[#This Row],[Total in the game]]/SUM(Table1[Total in the game]))*100,1)</f>
        <v>0.6</v>
      </c>
      <c r="V67" s="153" t="s">
        <v>8126</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30</v>
      </c>
      <c r="O68" s="95">
        <f>ROUND((Table1[[#This Row],[Total in "Village" scene]]/SUM(Table1[Total in "Village" scene]))*100,1)</f>
        <v>0.8</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59</v>
      </c>
      <c r="U68" s="98">
        <f>ROUND((Table1[[#This Row],[Total in the game]]/SUM(Table1[Total in the game]))*100,1)</f>
        <v>0.9</v>
      </c>
      <c r="V68" s="153" t="s">
        <v>8126</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0.5</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3.7</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1.1000000000000001</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2</v>
      </c>
      <c r="O73" s="95">
        <f>ROUND((Table1[[#This Row],[Total in "Village" scene]]/SUM(Table1[Total in "Village" scene]))*100,1)</f>
        <v>0.1</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5</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14</v>
      </c>
      <c r="O74" s="95">
        <f>ROUND((Table1[[#This Row],[Total in "Village" scene]]/SUM(Table1[Total in "Village" scene]))*100,1)</f>
        <v>0.4</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18</v>
      </c>
      <c r="U74" s="98">
        <f>ROUND((Table1[[#This Row],[Total in the game]]/SUM(Table1[Total in the game]))*100,1)</f>
        <v>0.3</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20</v>
      </c>
      <c r="O75" s="95">
        <f>ROUND((Table1[[#This Row],[Total in "Village" scene]]/SUM(Table1[Total in "Village" scene]))*100,1)</f>
        <v>0.5</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26</v>
      </c>
      <c r="U75" s="98">
        <f>ROUND((Table1[[#This Row],[Total in the game]]/SUM(Table1[Total in the game]))*100,1)</f>
        <v>0.4</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41</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123</v>
      </c>
      <c r="U76" s="98">
        <f>ROUND((Table1[[#This Row],[Total in the game]]/SUM(Table1[Total in the game]))*100,1)</f>
        <v>1.8</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24</v>
      </c>
      <c r="O77" s="95">
        <f>ROUND((Table1[[#This Row],[Total in "Village" scene]]/SUM(Table1[Total in "Village" scene]))*100,1)</f>
        <v>0.6</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35</v>
      </c>
      <c r="U77" s="98">
        <f>ROUND((Table1[[#This Row],[Total in the game]]/SUM(Table1[Total in the game]))*100,1)</f>
        <v>0.5</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6</v>
      </c>
      <c r="O78" s="95">
        <f>ROUND((Table1[[#This Row],[Total in "Village" scene]]/SUM(Table1[Total in "Village" scene]))*100,1)</f>
        <v>0.2</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10</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40</v>
      </c>
      <c r="O79" s="95">
        <f>ROUND((Table1[[#This Row],[Total in "Village" scene]]/SUM(Table1[Total in "Village" scene]))*100,1)</f>
        <v>1.1000000000000001</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45</v>
      </c>
      <c r="U79" s="98">
        <f>ROUND((Table1[[#This Row],[Total in the game]]/SUM(Table1[Total in the game]))*100,1)</f>
        <v>0.7</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10</v>
      </c>
      <c r="O80" s="95">
        <f>ROUND((Table1[[#This Row],[Total in "Village" scene]]/SUM(Table1[Total in "Village" scene]))*100,1)</f>
        <v>0.3</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12</v>
      </c>
      <c r="U80" s="98">
        <f>ROUND((Table1[[#This Row],[Total in the game]]/SUM(Table1[Total in the game]))*100,1)</f>
        <v>0.2</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18</v>
      </c>
      <c r="O81" s="95">
        <f>ROUND((Table1[[#This Row],[Total in "Village" scene]]/SUM(Table1[Total in "Village" scene]))*100,1)</f>
        <v>0.5</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42</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26</v>
      </c>
      <c r="O82" s="95">
        <f>ROUND((Table1[[#This Row],[Total in "Village" scene]]/SUM(Table1[Total in "Village" scene]))*100,1)</f>
        <v>0.7</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35</v>
      </c>
      <c r="U82" s="98">
        <f>ROUND((Table1[[#This Row],[Total in the game]]/SUM(Table1[Total in the game]))*100,1)</f>
        <v>0.5</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69</v>
      </c>
      <c r="O83" s="95">
        <f>ROUND((Table1[[#This Row],[Total in "Village" scene]]/SUM(Table1[Total in "Village" scene]))*100,1)</f>
        <v>1.9</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138</v>
      </c>
      <c r="U83" s="98">
        <f>ROUND((Table1[[#This Row],[Total in the game]]/SUM(Table1[Total in the game]))*100,1)</f>
        <v>2</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286</v>
      </c>
      <c r="O84" s="95">
        <f>ROUND((Table1[[#This Row],[Total in "Village" scene]]/SUM(Table1[Total in "Village" scene]))*100,1)</f>
        <v>7.7</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405</v>
      </c>
      <c r="U84" s="98">
        <f>ROUND((Table1[[#This Row],[Total in the game]]/SUM(Table1[Total in the game]))*100,1)</f>
        <v>5.9</v>
      </c>
      <c r="V84" s="153" t="str">
        <f>Table1[[#This Row],[Content Sku]]</f>
        <v>StarSky</v>
      </c>
      <c r="W84" s="158" t="s">
        <v>552</v>
      </c>
      <c r="X84" s="145" t="s">
        <v>327</v>
      </c>
      <c r="Y84" s="146" t="s">
        <v>327</v>
      </c>
      <c r="Z84" s="146" t="s">
        <v>327</v>
      </c>
    </row>
    <row r="85" spans="4:26" x14ac:dyDescent="0.25">
      <c r="D85" s="77" t="s">
        <v>8119</v>
      </c>
      <c r="E85" s="77" t="s">
        <v>3860</v>
      </c>
      <c r="F85" s="77" t="s">
        <v>2749</v>
      </c>
      <c r="G85" s="102">
        <v>500</v>
      </c>
      <c r="H85" s="102">
        <v>500</v>
      </c>
      <c r="I85" s="107">
        <v>0</v>
      </c>
      <c r="J85" s="92">
        <v>50</v>
      </c>
      <c r="K85" s="92" t="s">
        <v>8</v>
      </c>
      <c r="L85" s="92">
        <v>0</v>
      </c>
      <c r="M85" s="92" t="s">
        <v>8</v>
      </c>
      <c r="N85" s="103">
        <f>COUNTIF(Table7[Spawner],Table1[[#This Row],[Spawner Prefab]])</f>
        <v>2</v>
      </c>
      <c r="O85" s="95">
        <f>ROUND((Table1[[#This Row],[Total in "Village" scene]]/SUM(Table1[Total in "Village" scene]))*100,1)</f>
        <v>0.1</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2</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8113</v>
      </c>
      <c r="E86" s="77" t="s">
        <v>3860</v>
      </c>
      <c r="F86" s="77" t="s">
        <v>2749</v>
      </c>
      <c r="G86" s="102">
        <v>500</v>
      </c>
      <c r="H86" s="102">
        <v>500</v>
      </c>
      <c r="I86" s="107">
        <v>0</v>
      </c>
      <c r="J86" s="92">
        <v>50</v>
      </c>
      <c r="K86" s="92" t="s">
        <v>8</v>
      </c>
      <c r="L86" s="92">
        <v>0</v>
      </c>
      <c r="M86" s="92" t="s">
        <v>8</v>
      </c>
      <c r="N86" s="103">
        <f>COUNTIF(Table7[Spawner],Table1[[#This Row],[Spawner Prefab]])</f>
        <v>2</v>
      </c>
      <c r="O86" s="95">
        <f>ROUND((Table1[[#This Row],[Total in "Village" scene]]/SUM(Table1[Total in "Village" scene]))*100,1)</f>
        <v>0.1</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2</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8117</v>
      </c>
      <c r="E87" s="77" t="s">
        <v>3860</v>
      </c>
      <c r="F87" s="77" t="s">
        <v>2749</v>
      </c>
      <c r="G87" s="102">
        <v>500</v>
      </c>
      <c r="H87" s="102">
        <v>500</v>
      </c>
      <c r="I87" s="107">
        <v>0</v>
      </c>
      <c r="J87" s="92">
        <v>50</v>
      </c>
      <c r="K87" s="92" t="s">
        <v>8</v>
      </c>
      <c r="L87" s="92">
        <v>0</v>
      </c>
      <c r="M87" s="92" t="s">
        <v>8</v>
      </c>
      <c r="N87" s="103">
        <f>COUNTIF(Table7[Spawner],Table1[[#This Row],[Spawner Prefab]])</f>
        <v>2</v>
      </c>
      <c r="O87" s="95">
        <f>ROUND((Table1[[#This Row],[Total in "Village" scene]]/SUM(Table1[Total in "Village" scene]))*100,1)</f>
        <v>0.1</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2</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8118</v>
      </c>
      <c r="E88" s="77" t="s">
        <v>3860</v>
      </c>
      <c r="F88" s="77" t="s">
        <v>2749</v>
      </c>
      <c r="G88" s="102">
        <v>500</v>
      </c>
      <c r="H88" s="102">
        <v>500</v>
      </c>
      <c r="I88" s="107">
        <v>0</v>
      </c>
      <c r="J88" s="92">
        <v>50</v>
      </c>
      <c r="K88" s="92" t="s">
        <v>8</v>
      </c>
      <c r="L88" s="92">
        <v>0</v>
      </c>
      <c r="M88" s="92" t="s">
        <v>8</v>
      </c>
      <c r="N88" s="103">
        <f>COUNTIF(Table7[Spawner],Table1[[#This Row],[Spawner Prefab]])</f>
        <v>2</v>
      </c>
      <c r="O88" s="95">
        <f>ROUND((Table1[[#This Row],[Total in "Village" scene]]/SUM(Table1[Total in "Village" scene]))*100,1)</f>
        <v>0.1</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2</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8121</v>
      </c>
      <c r="E89" s="77" t="s">
        <v>3860</v>
      </c>
      <c r="F89" s="77" t="s">
        <v>2749</v>
      </c>
      <c r="G89" s="102">
        <v>500</v>
      </c>
      <c r="H89" s="102">
        <v>500</v>
      </c>
      <c r="I89" s="107">
        <v>0</v>
      </c>
      <c r="J89" s="92">
        <v>50</v>
      </c>
      <c r="K89" s="92" t="s">
        <v>8</v>
      </c>
      <c r="L89" s="92">
        <v>0</v>
      </c>
      <c r="M89" s="92" t="s">
        <v>8</v>
      </c>
      <c r="N89" s="103">
        <f>COUNTIF(Table7[Spawner],Table1[[#This Row],[Spawner Prefab]])</f>
        <v>2</v>
      </c>
      <c r="O89" s="95">
        <f>ROUND((Table1[[#This Row],[Total in "Village" scene]]/SUM(Table1[Total in "Village" scene]))*100,1)</f>
        <v>0.1</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2</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8120</v>
      </c>
      <c r="E90" s="77" t="s">
        <v>3860</v>
      </c>
      <c r="F90" s="77" t="s">
        <v>2749</v>
      </c>
      <c r="G90" s="102">
        <v>500</v>
      </c>
      <c r="H90" s="102">
        <v>500</v>
      </c>
      <c r="I90" s="107">
        <v>0</v>
      </c>
      <c r="J90" s="92">
        <v>50</v>
      </c>
      <c r="K90" s="92" t="s">
        <v>8</v>
      </c>
      <c r="L90" s="92">
        <v>0</v>
      </c>
      <c r="M90" s="92" t="s">
        <v>8</v>
      </c>
      <c r="N90" s="103">
        <f>COUNTIF(Table7[Spawner],Table1[[#This Row],[Spawner Prefab]])</f>
        <v>2</v>
      </c>
      <c r="O90" s="95">
        <f>ROUND((Table1[[#This Row],[Total in "Village" scene]]/SUM(Table1[Total in "Village" scene]))*100,1)</f>
        <v>0.1</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2</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10</v>
      </c>
      <c r="O91" s="95">
        <f>ROUND((Table1[[#This Row],[Total in "Village" scene]]/SUM(Table1[Total in "Village" scene]))*100,1)</f>
        <v>0.3</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21</v>
      </c>
      <c r="U91" s="98">
        <f>ROUND((Table1[[#This Row],[Total in the game]]/SUM(Table1[Total in the game]))*100,1)</f>
        <v>0.3</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0.1</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12</v>
      </c>
      <c r="O95" s="95">
        <f>ROUND((Table1[[#This Row],[Total in "Village" scene]]/SUM(Table1[Total in "Village" scene]))*100,1)</f>
        <v>0.3</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26</v>
      </c>
      <c r="U95" s="98">
        <f>ROUND((Table1[[#This Row],[Total in the game]]/SUM(Table1[Total in the game]))*100,1)</f>
        <v>0.4</v>
      </c>
      <c r="V95" s="153" t="s">
        <v>8129</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22</v>
      </c>
      <c r="O96" s="95">
        <f>ROUND((Table1[[#This Row],[Total in "Village" scene]]/SUM(Table1[Total in "Village" scene]))*100,1)</f>
        <v>0.6</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30</v>
      </c>
      <c r="U96" s="98">
        <f>ROUND((Table1[[#This Row],[Total in the game]]/SUM(Table1[Total in the game]))*100,1)</f>
        <v>0.4</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0.2</v>
      </c>
      <c r="V97" s="153" t="s">
        <v>8127</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0.6</v>
      </c>
      <c r="V98" s="153" t="s">
        <v>8127</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0.2</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0.1</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6</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9</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0.4</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43</v>
      </c>
      <c r="O108" s="95">
        <f>ROUND((Table1[[#This Row],[Total in "Village" scene]]/SUM(Table1[Total in "Village" scene]))*100,1)</f>
        <v>1.2</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92</v>
      </c>
      <c r="U108" s="98">
        <f>ROUND((Table1[[#This Row],[Total in the game]]/SUM(Table1[Total in the game]))*100,1)</f>
        <v>1.3</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32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57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24</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30</v>
      </c>
      <c r="U110" s="98">
        <f>ROUND((Table1[[#This Row],[Total in the game]]/SUM(Table1[Total in the game]))*100,1)</f>
        <v>0.4</v>
      </c>
      <c r="V110" s="153" t="s">
        <v>8128</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14</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24</v>
      </c>
      <c r="U111" s="98">
        <f>ROUND((Table1[[#This Row],[Total in the game]]/SUM(Table1[Total in the game]))*100,1)</f>
        <v>0.4</v>
      </c>
      <c r="V111" s="153" t="s">
        <v>8128</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20</v>
      </c>
      <c r="O112" s="95">
        <f>ROUND((Table1[[#This Row],[Total in "Village" scene]]/SUM(Table1[Total in "Village" scene]))*100,1)</f>
        <v>0.5</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29</v>
      </c>
      <c r="U112" s="98">
        <f>ROUND((Table1[[#This Row],[Total in the game]]/SUM(Table1[Total in the game]))*100,1)</f>
        <v>0.4</v>
      </c>
      <c r="V112" s="153" t="s">
        <v>8128</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21</v>
      </c>
      <c r="O113" s="95">
        <f>ROUND((Table1[[#This Row],[Total in "Village" scene]]/SUM(Table1[Total in "Village" scene]))*100,1)</f>
        <v>0.6</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30</v>
      </c>
      <c r="U113" s="98">
        <f>ROUND((Table1[[#This Row],[Total in the game]]/SUM(Table1[Total in the game]))*100,1)</f>
        <v>0.4</v>
      </c>
      <c r="V113" s="153" t="s">
        <v>8128</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7.7</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2.2999999999999998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0.2</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0.6</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44</v>
      </c>
      <c r="O117" s="95">
        <f>ROUND((Table1[[#This Row],[Total in "Village" scene]]/SUM(Table1[Total in "Village" scene]))*100,1)</f>
        <v>1.2</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50</v>
      </c>
      <c r="U117" s="98">
        <f>ROUND((Table1[[#This Row],[Total in the game]]/SUM(Table1[Total in the game]))*100,1)</f>
        <v>0.7</v>
      </c>
      <c r="V117" s="153" t="s">
        <v>8128</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35</v>
      </c>
      <c r="O118" s="95">
        <f>ROUND((Table1[[#This Row],[Total in "Village" scene]]/SUM(Table1[Total in "Village" scene]))*100,1)</f>
        <v>0.9</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57</v>
      </c>
      <c r="U118" s="98">
        <f>ROUND((Table1[[#This Row],[Total in the game]]/SUM(Table1[Total in the game]))*100,1)</f>
        <v>0.8</v>
      </c>
      <c r="V118" s="153" t="s">
        <v>8128</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64</v>
      </c>
      <c r="O122" s="95">
        <f>ROUND((Table1[[#This Row],[Total in "Village" scene]]/SUM(Table1[Total in "Village" scene]))*100,1)</f>
        <v>1.7</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92</v>
      </c>
      <c r="U122" s="98">
        <f>ROUND((Table1[[#This Row],[Total in the game]]/SUM(Table1[Total in the game]))*100,1)</f>
        <v>1.3</v>
      </c>
      <c r="V122" s="153" t="s">
        <v>8022</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0.1</v>
      </c>
      <c r="V123" s="153" t="s">
        <v>8022</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36</v>
      </c>
      <c r="O124" s="95">
        <f>ROUND((Table1[[#This Row],[Total in "Village" scene]]/SUM(Table1[Total in "Village" scene]))*100,1)</f>
        <v>1</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54</v>
      </c>
      <c r="U124" s="98">
        <f>ROUND((Table1[[#This Row],[Total in the game]]/SUM(Table1[Total in the game]))*100,1)</f>
        <v>0.8</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43</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66</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95</v>
      </c>
      <c r="O127" s="95">
        <f>ROUND((Table1[[#This Row],[Total in "Village" scene]]/SUM(Table1[Total in "Village" scene]))*100,1)</f>
        <v>2.6</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149</v>
      </c>
      <c r="U127" s="98">
        <f>ROUND((Table1[[#This Row],[Total in the game]]/SUM(Table1[Total in the game]))*100,1)</f>
        <v>2.2000000000000002</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0.2</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6</v>
      </c>
      <c r="O129" s="95">
        <f>ROUND((Table1[[#This Row],[Total in "Village" scene]]/SUM(Table1[Total in "Village" scene]))*100,1)</f>
        <v>0.2</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6</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24</v>
      </c>
      <c r="O131" s="95">
        <f>ROUND((Table1[[#This Row],[Total in "Village" scene]]/SUM(Table1[Total in "Village" scene]))*100,1)</f>
        <v>0.6</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35</v>
      </c>
      <c r="U131" s="98">
        <f>ROUND((Table1[[#This Row],[Total in the game]]/SUM(Table1[Total in the game]))*100,1)</f>
        <v>0.5</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12</v>
      </c>
      <c r="O132" s="95">
        <f>ROUND((Table1[[#This Row],[Total in "Village" scene]]/SUM(Table1[Total in "Village" scene]))*100,1)</f>
        <v>0.3</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12</v>
      </c>
      <c r="U132" s="98">
        <f>ROUND((Table1[[#This Row],[Total in the game]]/SUM(Table1[Total in the game]))*100,1)</f>
        <v>0.2</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
        <v>3849</v>
      </c>
      <c r="W134" s="186" t="s">
        <v>8109</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0.2</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2676</v>
      </c>
      <c r="E138" s="77" t="s">
        <v>2654</v>
      </c>
      <c r="F138" s="77" t="s">
        <v>8109</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0.1</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44</v>
      </c>
      <c r="O139" s="95">
        <f>ROUND((Table1[[#This Row],[Total in "Village" scene]]/SUM(Table1[Total in "Village" scene]))*100,1)</f>
        <v>1.2</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44</v>
      </c>
      <c r="U139" s="98">
        <f>ROUND((Table1[[#This Row],[Total in the game]]/SUM(Table1[Total in the game]))*100,1)</f>
        <v>0.6</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2</v>
      </c>
      <c r="O140" s="95">
        <f>ROUND((Table1[[#This Row],[Total in "Village" scene]]/SUM(Table1[Total in "Village" scene]))*100,1)</f>
        <v>0.1</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2</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0.3</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0.1</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25</v>
      </c>
      <c r="O147" s="95">
        <f>ROUND((Table1[[#This Row],[Total in "Village" scene]]/SUM(Table1[Total in "Village" scene]))*100,1)</f>
        <v>0.7</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42</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19</v>
      </c>
      <c r="O148" s="95">
        <f>ROUND((Table1[[#This Row],[Total in "Village" scene]]/SUM(Table1[Total in "Village" scene]))*100,1)</f>
        <v>0.5</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43</v>
      </c>
      <c r="U148" s="98">
        <f>ROUND((Table1[[#This Row],[Total in the game]]/SUM(Table1[Total in the game]))*100,1)</f>
        <v>0.6</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94</v>
      </c>
      <c r="O149" s="95">
        <f>ROUND((Table1[[#This Row],[Total in "Village" scene]]/SUM(Table1[Total in "Village" scene]))*100,1)</f>
        <v>2.5</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142</v>
      </c>
      <c r="U149" s="98">
        <f>ROUND((Table1[[#This Row],[Total in the game]]/SUM(Table1[Total in the game]))*100,1)</f>
        <v>2.1</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373</v>
      </c>
      <c r="O150" s="95">
        <f>ROUND((Table1[[#This Row],[Total in "Village" scene]]/SUM(Table1[Total in "Village" scene]))*100,1)</f>
        <v>10.1</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586</v>
      </c>
      <c r="U150" s="98">
        <f>ROUND((Table1[[#This Row],[Total in the game]]/SUM(Table1[Total in the game]))*100,1)</f>
        <v>8.6</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65</v>
      </c>
      <c r="O151" s="95">
        <f>ROUND((Table1[[#This Row],[Total in "Village" scene]]/SUM(Table1[Total in "Village" scene]))*100,1)</f>
        <v>1.8</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138</v>
      </c>
      <c r="U151" s="98">
        <f>ROUND((Table1[[#This Row],[Total in the game]]/SUM(Table1[Total in the game]))*100,1)</f>
        <v>2</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67</v>
      </c>
      <c r="O152" s="95">
        <f>ROUND((Table1[[#This Row],[Total in "Village" scene]]/SUM(Table1[Total in "Village" scene]))*100,1)</f>
        <v>1.8</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75</v>
      </c>
      <c r="U152" s="98">
        <f>ROUND((Table1[[#This Row],[Total in the game]]/SUM(Table1[Total in the game]))*100,1)</f>
        <v>1.1000000000000001</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0.1</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0.5</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21</v>
      </c>
      <c r="O155" s="95">
        <f>ROUND((Table1[[#This Row],[Total in "Village" scene]]/SUM(Table1[Total in "Village" scene]))*100,1)</f>
        <v>0.6</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24</v>
      </c>
      <c r="U155" s="98">
        <f>ROUND((Table1[[#This Row],[Total in the game]]/SUM(Table1[Total in the game]))*100,1)</f>
        <v>0.4</v>
      </c>
      <c r="V155" s="153" t="str">
        <f>Table1[[#This Row],[Content Sku]]</f>
        <v>Troll</v>
      </c>
      <c r="W155" s="161" t="s">
        <v>2759</v>
      </c>
      <c r="X155" s="115" t="s">
        <v>327</v>
      </c>
      <c r="Y155" s="119" t="s">
        <v>327</v>
      </c>
      <c r="Z155" s="119" t="s">
        <v>327</v>
      </c>
    </row>
    <row r="156" spans="4:26" x14ac:dyDescent="0.25">
      <c r="D156" s="77" t="s">
        <v>8001</v>
      </c>
      <c r="E156" s="77" t="s">
        <v>77</v>
      </c>
      <c r="F156" s="77" t="s">
        <v>8002</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0.1</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0.3</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40</v>
      </c>
      <c r="O158" s="95">
        <f>ROUND((Table1[[#This Row],[Total in "Village" scene]]/SUM(Table1[Total in "Village" scene]))*100,1)</f>
        <v>1.1000000000000001</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45</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0.4</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3</v>
      </c>
      <c r="O163" s="95">
        <f>ROUND((Table1[[#This Row],[Total in "Village" scene]]/SUM(Table1[Total in "Village" scene]))*100,1)</f>
        <v>0.1</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3</v>
      </c>
      <c r="U163" s="98">
        <f>ROUND((Table1[[#This Row],[Total in the game]]/SUM(Table1[Total in the game]))*100,1)</f>
        <v>0</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13</v>
      </c>
      <c r="O167" s="95">
        <f>ROUND((Table1[[#This Row],[Total in "Village" scene]]/SUM(Table1[Total in "Village" scene]))*100,1)</f>
        <v>0.4</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12</v>
      </c>
      <c r="O168" s="95">
        <f>ROUND((Table1[[#This Row],[Total in "Village" scene]]/SUM(Table1[Total in "Village" scene]))*100,1)</f>
        <v>0.3</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57</v>
      </c>
      <c r="U168" s="98">
        <f>ROUND((Table1[[#This Row],[Total in the game]]/SUM(Table1[Total in the game]))*100,1)</f>
        <v>0.8</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71</v>
      </c>
      <c r="O169" s="95">
        <f>ROUND((Table1[[#This Row],[Total in "Village" scene]]/SUM(Table1[Total in "Village" scene]))*100,1)</f>
        <v>1.9</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129</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35</v>
      </c>
      <c r="O170" s="95">
        <f>ROUND((Table1[[#This Row],[Total in "Village" scene]]/SUM(Table1[Total in "Village" scene]))*100,1)</f>
        <v>0.9</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45</v>
      </c>
      <c r="U170" s="98">
        <f>ROUND((Table1[[#This Row],[Total in the game]]/SUM(Table1[Total in the game]))*100,1)</f>
        <v>0.7</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6</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6</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144</v>
      </c>
      <c r="O174" s="95">
        <f>ROUND((Table1[[#This Row],[Total in "Village" scene]]/SUM(Table1[Total in "Village" scene]))*100,1)</f>
        <v>3.9</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160</v>
      </c>
      <c r="U174" s="98">
        <f>ROUND((Table1[[#This Row],[Total in the game]]/SUM(Table1[Total in the game]))*100,1)</f>
        <v>2.2999999999999998</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8004</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7999</v>
      </c>
      <c r="K41" s="16">
        <f>DATA_DRAGONS_CONTENT!H16</f>
        <v>1000</v>
      </c>
      <c r="L41" s="16">
        <f>DATA_DRAGONS_CONTENT!I16</f>
        <v>1500</v>
      </c>
      <c r="M41">
        <f>L41-K41</f>
        <v>500</v>
      </c>
      <c r="N41" s="127">
        <f>DATA_DRAGONS_CONTENT!U16</f>
        <v>20</v>
      </c>
      <c r="O41">
        <f>M41/N41</f>
        <v>25</v>
      </c>
      <c r="P41">
        <f>(K41+L41)/2</f>
        <v>1250</v>
      </c>
      <c r="R41" s="34">
        <f>K41-L40</f>
        <v>500</v>
      </c>
      <c r="T41" t="s">
        <v>8000</v>
      </c>
    </row>
    <row r="42" spans="9:20" x14ac:dyDescent="0.25">
      <c r="I42" s="27"/>
      <c r="J42" s="183" t="s">
        <v>8115</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7999</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8115</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7999</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8115</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7999</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8115</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7999</v>
      </c>
      <c r="K176" s="16">
        <v>38.700000000000003</v>
      </c>
      <c r="L176" s="16">
        <v>51.2</v>
      </c>
      <c r="M176" s="75"/>
    </row>
    <row r="177" spans="3:12" x14ac:dyDescent="0.25">
      <c r="C177">
        <f t="shared" si="19"/>
        <v>109</v>
      </c>
      <c r="E177">
        <f t="shared" si="17"/>
        <v>1.8675000000000002</v>
      </c>
      <c r="G177">
        <f t="shared" si="18"/>
        <v>-48.662499999999987</v>
      </c>
      <c r="I177" s="27"/>
      <c r="J177" s="183" t="s">
        <v>8115</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7999</v>
      </c>
      <c r="K208" s="182">
        <v>38.4</v>
      </c>
      <c r="L208" s="182">
        <v>204.3</v>
      </c>
      <c r="M208">
        <v>205</v>
      </c>
    </row>
    <row r="209" spans="3:13" x14ac:dyDescent="0.25">
      <c r="C209">
        <f t="shared" si="20"/>
        <v>141</v>
      </c>
      <c r="E209">
        <f t="shared" si="21"/>
        <v>2.1074999999999999</v>
      </c>
      <c r="G209">
        <f t="shared" si="22"/>
        <v>-112.38249999999998</v>
      </c>
      <c r="I209" s="27"/>
      <c r="J209" s="183" t="s">
        <v>8115</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7972</v>
      </c>
      <c r="L6" t="s">
        <v>7974</v>
      </c>
    </row>
    <row r="7" spans="2:13" x14ac:dyDescent="0.25">
      <c r="C7" t="s">
        <v>248</v>
      </c>
      <c r="D7" t="s">
        <v>245</v>
      </c>
      <c r="E7" t="s">
        <v>246</v>
      </c>
      <c r="F7" t="s">
        <v>529</v>
      </c>
      <c r="G7" t="s">
        <v>531</v>
      </c>
      <c r="H7" t="s">
        <v>530</v>
      </c>
      <c r="I7" t="s">
        <v>532</v>
      </c>
      <c r="J7" t="s">
        <v>7970</v>
      </c>
      <c r="K7" t="s">
        <v>7971</v>
      </c>
      <c r="L7" t="s">
        <v>7973</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5.9</v>
      </c>
    </row>
    <row r="113" spans="4:6" x14ac:dyDescent="0.25">
      <c r="D113" t="str">
        <f ca="1">INDIRECT(ADDRESS((1+MATCH(E113,'PROG. SPAWNERS'!$E$2:$E$92,0)),1,1,1,"Prog. Spawners"))</f>
        <v>Canary</v>
      </c>
      <c r="E113">
        <f>LARGE('PROG. SPAWNERS'!$E$2:$E$92,3)</f>
        <v>495</v>
      </c>
      <c r="F113">
        <f>LARGE(Table1[Percentage4],3)</f>
        <v>5.3</v>
      </c>
    </row>
    <row r="114" spans="4:6" x14ac:dyDescent="0.25">
      <c r="D114" t="str">
        <f ca="1">INDIRECT(ADDRESS((1+MATCH(E114,'PROG. SPAWNERS'!$E$2:$E$92,0)),1,1,1,"Prog. Spawners"))</f>
        <v>Ghost</v>
      </c>
      <c r="E114">
        <f>LARGE('PROG. SPAWNERS'!$E$2:$E$92,4)</f>
        <v>344</v>
      </c>
      <c r="F114">
        <f>LARGE(Table1[Percentage4],4)</f>
        <v>4.5999999999999996</v>
      </c>
    </row>
    <row r="115" spans="4:6" x14ac:dyDescent="0.25">
      <c r="D115" t="str">
        <f ca="1">INDIRECT(ADDRESS((1+MATCH(E115,'PROG. SPAWNERS'!$E$2:$E$92,0)),1,1,1,"Prog. Spawners"))</f>
        <v>BatSmall_Flock</v>
      </c>
      <c r="E115">
        <f>LARGE('PROG. SPAWNERS'!$E$2:$E$92,5)</f>
        <v>286</v>
      </c>
      <c r="F115">
        <f>LARGE(Table1[Percentage4],5)</f>
        <v>2.6</v>
      </c>
    </row>
    <row r="116" spans="4:6" x14ac:dyDescent="0.25">
      <c r="D116" t="s">
        <v>2429</v>
      </c>
      <c r="E116">
        <f>GETPIVOTDATA("Sum of Total in the game",'PROG. SPAWNERS'!$A$1) - SUM(E111:E115)</f>
        <v>-1704</v>
      </c>
      <c r="F116">
        <f>100-SUM(F111:F115)</f>
        <v>-18.399999999999991</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8124</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8021</v>
      </c>
      <c r="B13" s="74">
        <v>3</v>
      </c>
      <c r="C13" s="74">
        <v>1</v>
      </c>
      <c r="D13" s="74">
        <v>0</v>
      </c>
      <c r="E13" s="74">
        <v>4</v>
      </c>
    </row>
    <row r="14" spans="1:5" x14ac:dyDescent="0.25">
      <c r="A14" s="147" t="s">
        <v>3846</v>
      </c>
      <c r="B14" s="74">
        <v>384</v>
      </c>
      <c r="C14" s="74">
        <v>111</v>
      </c>
      <c r="D14" s="74">
        <v>0</v>
      </c>
      <c r="E14" s="74">
        <v>495</v>
      </c>
    </row>
    <row r="15" spans="1:5" x14ac:dyDescent="0.25">
      <c r="A15" s="147" t="s">
        <v>8003</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8125</v>
      </c>
      <c r="B22" s="74">
        <v>86</v>
      </c>
      <c r="C22" s="74">
        <v>62</v>
      </c>
      <c r="D22" s="74">
        <v>26</v>
      </c>
      <c r="E22" s="74">
        <v>174</v>
      </c>
    </row>
    <row r="23" spans="1:5" x14ac:dyDescent="0.25">
      <c r="A23" s="147" t="s">
        <v>8114</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8126</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8129</v>
      </c>
      <c r="B38" s="74">
        <v>6</v>
      </c>
      <c r="C38" s="74">
        <v>7</v>
      </c>
      <c r="D38" s="74">
        <v>7</v>
      </c>
      <c r="E38" s="74">
        <v>20</v>
      </c>
    </row>
    <row r="39" spans="1:5" x14ac:dyDescent="0.25">
      <c r="A39" s="147" t="s">
        <v>110</v>
      </c>
      <c r="B39" s="74">
        <v>17</v>
      </c>
      <c r="C39" s="74">
        <v>8</v>
      </c>
      <c r="D39" s="74">
        <v>0</v>
      </c>
      <c r="E39" s="74">
        <v>25</v>
      </c>
    </row>
    <row r="40" spans="1:5" x14ac:dyDescent="0.25">
      <c r="A40" s="147" t="s">
        <v>8127</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8128</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8022</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8115</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8019</v>
      </c>
      <c r="CP4" s="79"/>
      <c r="CQ4" s="79"/>
      <c r="CW4" s="1" t="s">
        <v>252</v>
      </c>
      <c r="CX4" s="1" t="s">
        <v>8019</v>
      </c>
      <c r="DA4" s="79"/>
      <c r="DB4" s="79"/>
      <c r="DH4" s="1" t="s">
        <v>252</v>
      </c>
      <c r="DI4" s="1" t="s">
        <v>8019</v>
      </c>
      <c r="DL4" s="79"/>
      <c r="DM4" s="79"/>
      <c r="DS4" s="1" t="s">
        <v>252</v>
      </c>
      <c r="DT4" s="1" t="s">
        <v>8020</v>
      </c>
      <c r="DW4" s="79"/>
      <c r="DX4" s="79"/>
      <c r="ED4" s="1" t="s">
        <v>252</v>
      </c>
      <c r="EE4" s="1" t="s">
        <v>8019</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8005</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8130</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8130</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8130</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8130</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8130</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8130</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8130</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8130</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8130</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8130</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8130</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8130</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8130</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8130</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8130</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8130</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8130</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8024</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8130</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8024</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8024</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8024</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8130</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8023</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8023</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8023</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8130</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8130</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8130</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8023</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8023</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8023</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8023</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8130</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8130</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8130</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8023</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8023</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8023</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3718"/>
  <sheetViews>
    <sheetView tabSelected="1" topLeftCell="J1" workbookViewId="0">
      <selection activeCell="Z13" sqref="Z13"/>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7998</v>
      </c>
      <c r="I6" s="81" t="s">
        <v>4489</v>
      </c>
      <c r="K6" s="1" t="s">
        <v>386</v>
      </c>
      <c r="O6" s="1" t="s">
        <v>4440</v>
      </c>
      <c r="U6" s="81" t="s">
        <v>7998</v>
      </c>
      <c r="Y6" s="81" t="s">
        <v>4489</v>
      </c>
      <c r="AA6" s="1" t="s">
        <v>386</v>
      </c>
      <c r="AE6" s="1" t="s">
        <v>4440</v>
      </c>
      <c r="AK6" s="81" t="s">
        <v>7998</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2748</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3001</v>
      </c>
      <c r="O8">
        <v>0</v>
      </c>
      <c r="P8">
        <v>0</v>
      </c>
      <c r="Q8">
        <f>COUNTIF(Table7[Min],"="&amp;O8)</f>
        <v>3001</v>
      </c>
      <c r="U8" t="s">
        <v>393</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1610</v>
      </c>
      <c r="AE8">
        <v>0</v>
      </c>
      <c r="AF8">
        <v>0</v>
      </c>
      <c r="AG8">
        <f>COUNTIF(Table15[Min],"="&amp;AU8)</f>
        <v>1610</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280</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0</v>
      </c>
      <c r="U9" t="s">
        <v>289</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95</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122</v>
      </c>
      <c r="O10">
        <f>O9+$P$5</f>
        <v>31</v>
      </c>
      <c r="P10">
        <f t="shared" ref="P10:P38" si="4">P9+$P$5</f>
        <v>60</v>
      </c>
      <c r="Q10">
        <f>COUNTIFS(Table7[Min],"&gt;="&amp;O10,Table7[Min],"&lt;="&amp;P10,Table7[Type],"=TIME")</f>
        <v>1</v>
      </c>
      <c r="U10" t="s">
        <v>122</v>
      </c>
      <c r="V10">
        <v>0</v>
      </c>
      <c r="W10">
        <v>0</v>
      </c>
      <c r="X10" t="s">
        <v>8</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313</v>
      </c>
      <c r="F11">
        <v>0</v>
      </c>
      <c r="G11">
        <v>25000</v>
      </c>
      <c r="H11" t="s">
        <v>205</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83</v>
      </c>
      <c r="O11">
        <f t="shared" ref="O11:O38" si="9">O10+$P$5</f>
        <v>61</v>
      </c>
      <c r="P11">
        <f t="shared" si="4"/>
        <v>90</v>
      </c>
      <c r="Q11">
        <f>COUNTIFS(Table7[Min],"&gt;="&amp;O11,Table7[Min],"&lt;="&amp;P11,Table7[Type],"=TIME")</f>
        <v>5</v>
      </c>
      <c r="U11" t="s">
        <v>44</v>
      </c>
      <c r="V11">
        <v>45000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2745</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92</v>
      </c>
      <c r="O12">
        <f t="shared" si="9"/>
        <v>91</v>
      </c>
      <c r="P12">
        <f t="shared" si="4"/>
        <v>120</v>
      </c>
      <c r="Q12">
        <f>COUNTIFS(Table7[Min],"&gt;="&amp;O12,Table7[Min],"&lt;="&amp;P12,Table7[Type],"=TIME")</f>
        <v>4</v>
      </c>
      <c r="U12" t="s">
        <v>548</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289</v>
      </c>
      <c r="F13">
        <v>0</v>
      </c>
      <c r="G13">
        <v>0</v>
      </c>
      <c r="H13" t="s">
        <v>8</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34</v>
      </c>
      <c r="O13">
        <f t="shared" si="9"/>
        <v>121</v>
      </c>
      <c r="P13">
        <f t="shared" si="4"/>
        <v>150</v>
      </c>
      <c r="Q13">
        <f>COUNTIFS(Table7[Min],"&gt;="&amp;O13,Table7[Min],"&lt;="&amp;P13,Table7[Type],"=TIME")</f>
        <v>2</v>
      </c>
      <c r="U13" t="s">
        <v>280</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37</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31</v>
      </c>
      <c r="O14">
        <f t="shared" si="9"/>
        <v>151</v>
      </c>
      <c r="P14">
        <f t="shared" si="4"/>
        <v>180</v>
      </c>
      <c r="Q14">
        <f>COUNTIFS(Table7[Min],"&gt;="&amp;O14,Table7[Min],"&lt;="&amp;P14,Table7[Type],"=TIME")</f>
        <v>3</v>
      </c>
      <c r="U14" t="s">
        <v>1</v>
      </c>
      <c r="V14">
        <v>40000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2748</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42</v>
      </c>
      <c r="O15">
        <f t="shared" si="9"/>
        <v>181</v>
      </c>
      <c r="P15">
        <f t="shared" si="4"/>
        <v>210</v>
      </c>
      <c r="Q15">
        <f>COUNTIFS(Table7[Min],"&gt;="&amp;O15,Table7[Min],"&lt;="&amp;P15,Table7[Type],"=TIME")</f>
        <v>3</v>
      </c>
      <c r="U15" t="s">
        <v>254</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257</v>
      </c>
      <c r="F16">
        <v>19000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48</v>
      </c>
      <c r="O16">
        <f t="shared" si="9"/>
        <v>211</v>
      </c>
      <c r="P16">
        <f t="shared" si="4"/>
        <v>240</v>
      </c>
      <c r="Q16">
        <f>COUNTIFS(Table7[Min],"&gt;="&amp;O16,Table7[Min],"&lt;="&amp;P16,Table7[Type],"=TIME")</f>
        <v>3</v>
      </c>
      <c r="U16" t="s">
        <v>8116</v>
      </c>
      <c r="V16">
        <v>420</v>
      </c>
      <c r="W16">
        <v>0</v>
      </c>
      <c r="X16" t="s">
        <v>4438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548</v>
      </c>
      <c r="F17">
        <v>0</v>
      </c>
      <c r="G17">
        <v>0</v>
      </c>
      <c r="H17" t="s">
        <v>8</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14</v>
      </c>
      <c r="O17">
        <f t="shared" si="9"/>
        <v>241</v>
      </c>
      <c r="P17">
        <f t="shared" si="4"/>
        <v>270</v>
      </c>
      <c r="Q17">
        <f>COUNTIFS(Table7[Min],"&gt;="&amp;O17,Table7[Min],"&lt;="&amp;P17,Table7[Type],"=TIME")</f>
        <v>2</v>
      </c>
      <c r="U17" t="s">
        <v>393</v>
      </c>
      <c r="V17">
        <v>0</v>
      </c>
      <c r="W17">
        <v>17000</v>
      </c>
      <c r="X17" t="s">
        <v>205</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394</v>
      </c>
      <c r="F18">
        <v>0</v>
      </c>
      <c r="G18">
        <v>0</v>
      </c>
      <c r="H18" t="s">
        <v>8</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39</v>
      </c>
      <c r="O18">
        <f t="shared" si="9"/>
        <v>271</v>
      </c>
      <c r="P18">
        <f t="shared" si="4"/>
        <v>300</v>
      </c>
      <c r="Q18">
        <f>COUNTIFS(Table7[Min],"&gt;="&amp;O18,Table7[Min],"&lt;="&amp;P18,Table7[Type],"=TIME")</f>
        <v>3</v>
      </c>
      <c r="U18" t="s">
        <v>404</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313</v>
      </c>
      <c r="F19">
        <v>0</v>
      </c>
      <c r="G19">
        <v>0</v>
      </c>
      <c r="H19" t="s">
        <v>8</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13</v>
      </c>
      <c r="O19">
        <f t="shared" si="9"/>
        <v>301</v>
      </c>
      <c r="P19">
        <f t="shared" si="4"/>
        <v>330</v>
      </c>
      <c r="Q19">
        <f>COUNTIFS(Table7[Min],"&gt;="&amp;O19,Table7[Min],"&lt;="&amp;P19,Table7[Type],"=TIME")</f>
        <v>1</v>
      </c>
      <c r="U19" t="s">
        <v>309</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2748</v>
      </c>
      <c r="F20">
        <v>0</v>
      </c>
      <c r="G20">
        <v>0</v>
      </c>
      <c r="H20" t="s">
        <v>8</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30</v>
      </c>
      <c r="O20">
        <f t="shared" si="9"/>
        <v>331</v>
      </c>
      <c r="P20">
        <f t="shared" si="4"/>
        <v>360</v>
      </c>
      <c r="Q20">
        <f>COUNTIFS(Table7[Min],"&gt;="&amp;O20,Table7[Min],"&lt;="&amp;P20,Table7[Type],"=TIME")</f>
        <v>1</v>
      </c>
      <c r="U20" t="s">
        <v>394</v>
      </c>
      <c r="V20">
        <v>0</v>
      </c>
      <c r="W20">
        <v>46000</v>
      </c>
      <c r="X20" t="s">
        <v>205</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39</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5</v>
      </c>
      <c r="O21">
        <f t="shared" si="9"/>
        <v>361</v>
      </c>
      <c r="P21">
        <f t="shared" si="4"/>
        <v>390</v>
      </c>
      <c r="Q21">
        <f>COUNTIFS(Table7[Min],"&gt;="&amp;O21,Table7[Min],"&lt;="&amp;P21,Table7[Type],"=TIME")</f>
        <v>0</v>
      </c>
      <c r="U21" t="s">
        <v>122</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37</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21</v>
      </c>
      <c r="O22">
        <f t="shared" si="9"/>
        <v>391</v>
      </c>
      <c r="P22">
        <f t="shared" si="4"/>
        <v>420</v>
      </c>
      <c r="Q22">
        <f>COUNTIFS(Table7[Min],"&gt;="&amp;O22,Table7[Min],"&lt;="&amp;P22,Table7[Type],"=TIME")</f>
        <v>1</v>
      </c>
      <c r="U22" t="s">
        <v>2745</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318</v>
      </c>
      <c r="F23">
        <v>0</v>
      </c>
      <c r="G23">
        <v>0</v>
      </c>
      <c r="H23" t="s">
        <v>8</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11</v>
      </c>
      <c r="O23">
        <f t="shared" si="9"/>
        <v>421</v>
      </c>
      <c r="P23">
        <f t="shared" si="4"/>
        <v>450</v>
      </c>
      <c r="Q23">
        <f>COUNTIFS(Table7[Min],"&gt;="&amp;O23,Table7[Min],"&lt;="&amp;P23,Table7[Type],"=TIME")</f>
        <v>1</v>
      </c>
      <c r="U23" t="s">
        <v>392</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37</v>
      </c>
      <c r="F24">
        <v>0</v>
      </c>
      <c r="G24">
        <v>0</v>
      </c>
      <c r="H24" t="s">
        <v>8</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14</v>
      </c>
      <c r="O24">
        <f t="shared" si="9"/>
        <v>451</v>
      </c>
      <c r="P24">
        <f t="shared" si="4"/>
        <v>480</v>
      </c>
      <c r="Q24">
        <f>COUNTIFS(Table7[Min],"&gt;="&amp;O24,Table7[Min],"&lt;="&amp;P24,Table7[Type],"=TIME")</f>
        <v>1</v>
      </c>
      <c r="U24" t="s">
        <v>289</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346</v>
      </c>
      <c r="F25">
        <v>0</v>
      </c>
      <c r="G25">
        <v>0</v>
      </c>
      <c r="H25" t="s">
        <v>8</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5</v>
      </c>
      <c r="U25" t="s">
        <v>46</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313</v>
      </c>
      <c r="F26">
        <v>0</v>
      </c>
      <c r="G26">
        <v>0</v>
      </c>
      <c r="H26" t="s">
        <v>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8</v>
      </c>
      <c r="O26">
        <f t="shared" si="9"/>
        <v>511</v>
      </c>
      <c r="P26">
        <f t="shared" si="4"/>
        <v>540</v>
      </c>
      <c r="Q26">
        <f>COUNTIFS(Table7[Min],"&gt;="&amp;O26,Table7[Min],"&lt;="&amp;P26,Table7[Type],"=TIME")</f>
        <v>0</v>
      </c>
      <c r="U26" t="s">
        <v>39</v>
      </c>
      <c r="V26">
        <v>15000</v>
      </c>
      <c r="W26">
        <v>28000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289</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393</v>
      </c>
      <c r="V27">
        <v>0</v>
      </c>
      <c r="W27">
        <v>0</v>
      </c>
      <c r="X27" t="s">
        <v>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2739</v>
      </c>
      <c r="F28">
        <v>0</v>
      </c>
      <c r="G28">
        <v>0</v>
      </c>
      <c r="H28" t="s">
        <v>8</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16</v>
      </c>
      <c r="O28">
        <f t="shared" si="9"/>
        <v>571</v>
      </c>
      <c r="P28">
        <f t="shared" si="4"/>
        <v>600</v>
      </c>
      <c r="Q28">
        <f>COUNTIFS(Table7[Min],"&gt;="&amp;O28,Table7[Min],"&lt;="&amp;P28,Table7[Type],"=TIME")</f>
        <v>0</v>
      </c>
      <c r="U28" t="s">
        <v>313</v>
      </c>
      <c r="V28">
        <v>0</v>
      </c>
      <c r="W28">
        <v>0</v>
      </c>
      <c r="X28" t="s">
        <v>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95</v>
      </c>
      <c r="F29">
        <v>0</v>
      </c>
      <c r="G29">
        <v>0</v>
      </c>
      <c r="H29" t="s">
        <v>8</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393</v>
      </c>
      <c r="V29">
        <v>0</v>
      </c>
      <c r="W29">
        <v>0</v>
      </c>
      <c r="X29" t="s">
        <v>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95</v>
      </c>
      <c r="F30">
        <v>34000</v>
      </c>
      <c r="G30">
        <v>0</v>
      </c>
      <c r="H30" t="s">
        <v>205</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5</v>
      </c>
      <c r="O30">
        <f t="shared" si="9"/>
        <v>631</v>
      </c>
      <c r="P30">
        <f t="shared" si="4"/>
        <v>660</v>
      </c>
      <c r="Q30">
        <f>COUNTIFS(Table7[Min],"&gt;="&amp;O30,Table7[Min],"&lt;="&amp;P30,Table7[Type],"=TIME")</f>
        <v>0</v>
      </c>
      <c r="U30" t="s">
        <v>548</v>
      </c>
      <c r="V30">
        <v>0</v>
      </c>
      <c r="W30">
        <v>0</v>
      </c>
      <c r="X30" t="s">
        <v>8</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36</v>
      </c>
      <c r="F31">
        <v>6500</v>
      </c>
      <c r="G31">
        <v>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253</v>
      </c>
      <c r="V31">
        <v>0</v>
      </c>
      <c r="W31">
        <v>0</v>
      </c>
      <c r="X31" t="s">
        <v>8</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254</v>
      </c>
      <c r="F32">
        <v>3700</v>
      </c>
      <c r="G32">
        <v>0</v>
      </c>
      <c r="H32" t="s">
        <v>205</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3</v>
      </c>
      <c r="O32">
        <f t="shared" si="9"/>
        <v>691</v>
      </c>
      <c r="P32">
        <f t="shared" si="4"/>
        <v>720</v>
      </c>
      <c r="Q32">
        <f>COUNTIFS(Table7[Min],"&gt;="&amp;O32,Table7[Min],"&lt;="&amp;P32,Table7[Type],"=TIME")</f>
        <v>0</v>
      </c>
      <c r="U32" t="s">
        <v>548</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2748</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280</v>
      </c>
      <c r="V33">
        <v>0</v>
      </c>
      <c r="W33">
        <v>0</v>
      </c>
      <c r="X33" t="s">
        <v>8</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313</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2743</v>
      </c>
      <c r="V34">
        <v>0</v>
      </c>
      <c r="W34">
        <v>0</v>
      </c>
      <c r="X34" t="s">
        <v>8</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311</v>
      </c>
      <c r="F35">
        <v>0</v>
      </c>
      <c r="G35">
        <v>0</v>
      </c>
      <c r="H35" t="s">
        <v>8</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2</v>
      </c>
      <c r="O35">
        <f t="shared" si="9"/>
        <v>781</v>
      </c>
      <c r="P35">
        <f t="shared" si="4"/>
        <v>810</v>
      </c>
      <c r="Q35">
        <f>COUNTIFS(Table7[Min],"&gt;="&amp;O35,Table7[Min],"&lt;="&amp;P35,Table7[Type],"=TIME")</f>
        <v>0</v>
      </c>
      <c r="U35" t="s">
        <v>21</v>
      </c>
      <c r="V35">
        <v>0</v>
      </c>
      <c r="W35">
        <v>46000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306</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313</v>
      </c>
      <c r="V36">
        <v>0</v>
      </c>
      <c r="W36">
        <v>0</v>
      </c>
      <c r="X36" t="s">
        <v>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318</v>
      </c>
      <c r="F37">
        <v>0</v>
      </c>
      <c r="G37">
        <v>0</v>
      </c>
      <c r="H37" t="s">
        <v>8</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462</v>
      </c>
      <c r="V37">
        <v>0</v>
      </c>
      <c r="W37">
        <v>0</v>
      </c>
      <c r="X37" t="s">
        <v>8</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39</v>
      </c>
      <c r="F38">
        <v>10000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2</v>
      </c>
      <c r="O38">
        <f t="shared" si="9"/>
        <v>871</v>
      </c>
      <c r="P38">
        <f t="shared" si="4"/>
        <v>900</v>
      </c>
      <c r="Q38">
        <f>COUNTIFS(Table7[Min],"&gt;="&amp;O38,Table7[Min],"&lt;="&amp;P38,Table7[Type],"=TIME")</f>
        <v>0</v>
      </c>
      <c r="U38" t="s">
        <v>8001</v>
      </c>
      <c r="V38">
        <v>0</v>
      </c>
      <c r="W38">
        <v>0</v>
      </c>
      <c r="X38" t="s">
        <v>8</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39</v>
      </c>
      <c r="F39">
        <v>0</v>
      </c>
      <c r="G39">
        <v>0</v>
      </c>
      <c r="H39" t="s">
        <v>8</v>
      </c>
      <c r="I39" s="74" t="str">
        <f ca="1">IF(Table7[[#This Row],[Type]]="KILL",IF(_xlfn.NUMBERVALUE(RIGHT(Table7[[#This Row],[Min]],LEN(Table7[[#This Row],[Min]])-FIND("-",Table7[[#This Row],[Min]])))&gt;INDIRECT(ADDRESS(11+MATCH(LEFT(Table7[[#This Row],[Min]],FIND("-",Table7[[#This Row],[Min]])-1),Table1[Content Sku],0),16,1,1,"Entities")),"review","ok"),"ok")</f>
        <v>ok</v>
      </c>
      <c r="U39" t="s">
        <v>122</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2748</v>
      </c>
      <c r="F40">
        <v>0</v>
      </c>
      <c r="G40">
        <v>0</v>
      </c>
      <c r="H40" t="s">
        <v>8</v>
      </c>
      <c r="I40" s="74" t="str">
        <f ca="1">IF(Table7[[#This Row],[Type]]="KILL",IF(_xlfn.NUMBERVALUE(RIGHT(Table7[[#This Row],[Min]],LEN(Table7[[#This Row],[Min]])-FIND("-",Table7[[#This Row],[Min]])))&gt;INDIRECT(ADDRESS(11+MATCH(LEFT(Table7[[#This Row],[Min]],FIND("-",Table7[[#This Row],[Min]])-1),Table1[Content Sku],0),16,1,1,"Entities")),"review","ok"),"ok")</f>
        <v>ok</v>
      </c>
      <c r="J40" t="s">
        <v>2716</v>
      </c>
      <c r="U40" t="s">
        <v>419</v>
      </c>
      <c r="V40">
        <v>0</v>
      </c>
      <c r="W40">
        <v>0</v>
      </c>
      <c r="X40" t="s">
        <v>8</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91</v>
      </c>
      <c r="F41">
        <v>0</v>
      </c>
      <c r="G41">
        <v>48000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283</v>
      </c>
      <c r="V41">
        <v>46000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416</v>
      </c>
    </row>
    <row r="42" spans="5:49" x14ac:dyDescent="0.25">
      <c r="E42" t="s">
        <v>313</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 * Table34[[#This Row],[QUANTITY]]</f>
        <v>1</v>
      </c>
      <c r="U42" t="s">
        <v>392</v>
      </c>
      <c r="V42">
        <v>0</v>
      </c>
      <c r="W42">
        <v>0</v>
      </c>
      <c r="X42" t="s">
        <v>8</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2745</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 * Table34[[#This Row],[QUANTITY]]</f>
        <v>1</v>
      </c>
      <c r="N43" t="s">
        <v>3843</v>
      </c>
      <c r="U43" t="s">
        <v>462</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257</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313</v>
      </c>
      <c r="V44">
        <v>0</v>
      </c>
      <c r="W44">
        <v>0</v>
      </c>
      <c r="X44" t="s">
        <v>8</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309</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 * Table34[[#This Row],[QUANTITY]]</f>
        <v>1</v>
      </c>
      <c r="U45" t="s">
        <v>313</v>
      </c>
      <c r="V45">
        <v>25000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2733</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 * Table34[[#This Row],[QUANTITY]]</f>
        <v>3</v>
      </c>
      <c r="U46" t="s">
        <v>548</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394</v>
      </c>
      <c r="F47">
        <v>0</v>
      </c>
      <c r="G47">
        <v>0</v>
      </c>
      <c r="H47" t="s">
        <v>8</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 * Table34[[#This Row],[QUANTITY]]</f>
        <v>1</v>
      </c>
      <c r="U47" t="s">
        <v>551</v>
      </c>
      <c r="V47">
        <v>0</v>
      </c>
      <c r="W47">
        <v>0</v>
      </c>
      <c r="X47" t="s">
        <v>8</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401</v>
      </c>
      <c r="F48">
        <v>0</v>
      </c>
      <c r="G48">
        <v>0</v>
      </c>
      <c r="H48" t="s">
        <v>8</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 * Table34[[#This Row],[QUANTITY]]</f>
        <v>1</v>
      </c>
      <c r="U48" t="s">
        <v>313</v>
      </c>
      <c r="V48">
        <v>25000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315</v>
      </c>
      <c r="F49">
        <v>25000</v>
      </c>
      <c r="G49">
        <v>0</v>
      </c>
      <c r="H49" t="s">
        <v>205</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 * Table34[[#This Row],[QUANTITY]]</f>
        <v>3</v>
      </c>
      <c r="U49" t="s">
        <v>551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2748</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 * Table34[[#This Row],[QUANTITY]]</f>
        <v>4</v>
      </c>
      <c r="U50" t="s">
        <v>278</v>
      </c>
      <c r="V50">
        <v>0</v>
      </c>
      <c r="W50">
        <v>55000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44</v>
      </c>
      <c r="F51">
        <v>8000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 * Table34[[#This Row],[QUANTITY]]</f>
        <v>6</v>
      </c>
      <c r="U51" t="s">
        <v>36</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4437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 * Table34[[#This Row],[QUANTITY]]</f>
        <v>3</v>
      </c>
      <c r="U52" t="s">
        <v>283</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36</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313</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 * Table32[[#This Row],[QUANTITY]]</f>
        <v>1</v>
      </c>
    </row>
    <row r="54" spans="5:44" x14ac:dyDescent="0.25">
      <c r="E54" t="s">
        <v>253</v>
      </c>
      <c r="F54">
        <v>0</v>
      </c>
      <c r="G54">
        <v>16000</v>
      </c>
      <c r="H54" t="s">
        <v>205</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 * Table34[[#This Row],[QUANTITY]]</f>
        <v>4</v>
      </c>
      <c r="U54" t="s">
        <v>289</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 * Table32[[#This Row],[QUANTITY]]</f>
        <v>3</v>
      </c>
    </row>
    <row r="55" spans="5:44" x14ac:dyDescent="0.25">
      <c r="E55" t="s">
        <v>8113</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 * Table34[[#This Row],[QUANTITY]]</f>
        <v>2</v>
      </c>
      <c r="U55" t="s">
        <v>4437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 * Table32[[#This Row],[QUANTITY]]</f>
        <v>8</v>
      </c>
    </row>
    <row r="56" spans="5:44" x14ac:dyDescent="0.25">
      <c r="E56" t="s">
        <v>278</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393</v>
      </c>
      <c r="V56">
        <v>0</v>
      </c>
      <c r="W56">
        <v>25000</v>
      </c>
      <c r="X56" t="s">
        <v>205</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 * Table32[[#This Row],[QUANTITY]]</f>
        <v>3</v>
      </c>
    </row>
    <row r="57" spans="5:44" x14ac:dyDescent="0.25">
      <c r="E57" t="s">
        <v>47</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 * Table34[[#This Row],[QUANTITY]]</f>
        <v>4</v>
      </c>
      <c r="U57" t="s">
        <v>313</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 * Table32[[#This Row],[QUANTITY]]</f>
        <v>8</v>
      </c>
    </row>
    <row r="58" spans="5:44" x14ac:dyDescent="0.25">
      <c r="E58" t="s">
        <v>48</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 * Table34[[#This Row],[QUANTITY]]</f>
        <v>3</v>
      </c>
      <c r="U58" t="s">
        <v>2748</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36</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 * Table34[[#This Row],[QUANTITY]]</f>
        <v>6</v>
      </c>
      <c r="U59" t="s">
        <v>254</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 * Table32[[#This Row],[QUANTITY]]</f>
        <v>6</v>
      </c>
    </row>
    <row r="60" spans="5:44" x14ac:dyDescent="0.25">
      <c r="E60" t="s">
        <v>2748</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 * Table34[[#This Row],[QUANTITY]]</f>
        <v>1</v>
      </c>
      <c r="U60" t="s">
        <v>278</v>
      </c>
      <c r="V60">
        <v>22000</v>
      </c>
      <c r="W60">
        <v>0</v>
      </c>
      <c r="X60" t="s">
        <v>205</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 * Table32[[#This Row],[QUANTITY]]</f>
        <v>1</v>
      </c>
    </row>
    <row r="61" spans="5:44" x14ac:dyDescent="0.25">
      <c r="E61" t="s">
        <v>548</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2775</v>
      </c>
      <c r="K61">
        <v>1</v>
      </c>
      <c r="L61" s="74">
        <f ca="1">(INDIRECT(ADDRESS(2+(MATCH(Table34[[#This Row],[SPAWNER]],Table40[SPAWNER],0)),2,1,1,"DATA_SCENES_UNITY_2"))) * Table34[[#This Row],[QUANTITY]]</f>
        <v>1</v>
      </c>
      <c r="U61" t="s">
        <v>254</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 * Table32[[#This Row],[QUANTITY]]</f>
        <v>3</v>
      </c>
    </row>
    <row r="62" spans="5:44" x14ac:dyDescent="0.25">
      <c r="E62" t="s">
        <v>95</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551</v>
      </c>
      <c r="K62">
        <v>2</v>
      </c>
      <c r="L62" s="74">
        <f ca="1">(INDIRECT(ADDRESS(2+(MATCH(Table34[[#This Row],[SPAWNER]],Table40[SPAWNER],0)),2,1,1,"DATA_SCENES_UNITY_2"))) * Table34[[#This Row],[QUANTITY]]</f>
        <v>4</v>
      </c>
      <c r="U62" t="s">
        <v>392</v>
      </c>
      <c r="V62">
        <v>24000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21</v>
      </c>
      <c r="F63">
        <v>66000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2775</v>
      </c>
      <c r="K63">
        <v>1</v>
      </c>
      <c r="L63" s="74">
        <f ca="1">(INDIRECT(ADDRESS(2+(MATCH(Table34[[#This Row],[SPAWNER]],Table40[SPAWNER],0)),2,1,1,"DATA_SCENES_UNITY_2"))) * Table34[[#This Row],[QUANTITY]]</f>
        <v>1</v>
      </c>
      <c r="U63" t="s">
        <v>392</v>
      </c>
      <c r="V63">
        <v>0</v>
      </c>
      <c r="W63">
        <v>0</v>
      </c>
      <c r="X63" t="s">
        <v>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2748</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122</v>
      </c>
      <c r="K64">
        <v>1</v>
      </c>
      <c r="L64" s="74">
        <f ca="1">(INDIRECT(ADDRESS(2+(MATCH(Table34[[#This Row],[SPAWNER]],Table40[SPAWNER],0)),2,1,1,"DATA_SCENES_UNITY_2"))) * Table34[[#This Row],[QUANTITY]]</f>
        <v>3</v>
      </c>
      <c r="U64" t="s">
        <v>401</v>
      </c>
      <c r="V64">
        <v>25000</v>
      </c>
      <c r="W64">
        <v>0</v>
      </c>
      <c r="X64" t="s">
        <v>205</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 * Table32[[#This Row],[QUANTITY]]</f>
        <v>44</v>
      </c>
    </row>
    <row r="65" spans="5:44" x14ac:dyDescent="0.25">
      <c r="E65" t="s">
        <v>258</v>
      </c>
      <c r="F65">
        <v>29000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1</v>
      </c>
      <c r="L65" s="74">
        <f ca="1">(INDIRECT(ADDRESS(2+(MATCH(Table34[[#This Row],[SPAWNER]],Table40[SPAWNER],0)),2,1,1,"DATA_SCENES_UNITY_2"))) * Table34[[#This Row],[QUANTITY]]</f>
        <v>2</v>
      </c>
      <c r="U65" t="s">
        <v>401</v>
      </c>
      <c r="V65">
        <v>0</v>
      </c>
      <c r="W65">
        <v>0</v>
      </c>
      <c r="X65" t="s">
        <v>8</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 * Table32[[#This Row],[QUANTITY]]</f>
        <v>2</v>
      </c>
    </row>
    <row r="66" spans="5:44" x14ac:dyDescent="0.25">
      <c r="E66" t="s">
        <v>2739</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 * Table34[[#This Row],[QUANTITY]]</f>
        <v>8</v>
      </c>
      <c r="U66" t="s">
        <v>37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 * Table32[[#This Row],[QUANTITY]]</f>
        <v>3</v>
      </c>
    </row>
    <row r="67" spans="5:44" x14ac:dyDescent="0.25">
      <c r="E67" t="s">
        <v>289</v>
      </c>
      <c r="F67">
        <v>0</v>
      </c>
      <c r="G67">
        <v>24000</v>
      </c>
      <c r="H67" t="s">
        <v>205</v>
      </c>
      <c r="I67" s="74" t="str">
        <f ca="1">IF(Table7[[#This Row],[Type]]="KILL",IF(_xlfn.NUMBERVALUE(RIGHT(Table7[[#This Row],[Min]],LEN(Table7[[#This Row],[Min]])-FIND("-",Table7[[#This Row],[Min]])))&gt;INDIRECT(ADDRESS(11+MATCH(LEFT(Table7[[#This Row],[Min]],FIND("-",Table7[[#This Row],[Min]])-1),Table1[Content Sku],0),16,1,1,"Entities")),"review","ok"),"ok")</f>
        <v>ok</v>
      </c>
      <c r="J67" t="s">
        <v>551</v>
      </c>
      <c r="K67">
        <v>4</v>
      </c>
      <c r="L67" s="74">
        <f ca="1">(INDIRECT(ADDRESS(2+(MATCH(Table34[[#This Row],[SPAWNER]],Table40[SPAWNER],0)),2,1,1,"DATA_SCENES_UNITY_2"))) * Table34[[#This Row],[QUANTITY]]</f>
        <v>8</v>
      </c>
      <c r="U67" t="s">
        <v>42</v>
      </c>
      <c r="V67">
        <v>46000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254</v>
      </c>
      <c r="F68">
        <v>0</v>
      </c>
      <c r="G68">
        <v>17000</v>
      </c>
      <c r="H68" t="s">
        <v>205</v>
      </c>
      <c r="I68" s="74" t="str">
        <f ca="1">IF(Table7[[#This Row],[Type]]="KILL",IF(_xlfn.NUMBERVALUE(RIGHT(Table7[[#This Row],[Min]],LEN(Table7[[#This Row],[Min]])-FIND("-",Table7[[#This Row],[Min]])))&gt;INDIRECT(ADDRESS(11+MATCH(LEFT(Table7[[#This Row],[Min]],FIND("-",Table7[[#This Row],[Min]])-1),Table1[Content Sku],0),16,1,1,"Entities")),"review","ok"),"ok")</f>
        <v>ok</v>
      </c>
      <c r="J68" t="s">
        <v>2775</v>
      </c>
      <c r="K68">
        <v>1</v>
      </c>
      <c r="L68" s="74">
        <f ca="1">(INDIRECT(ADDRESS(2+(MATCH(Table34[[#This Row],[SPAWNER]],Table40[SPAWNER],0)),2,1,1,"DATA_SCENES_UNITY_2"))) * Table34[[#This Row],[QUANTITY]]</f>
        <v>1</v>
      </c>
      <c r="U68" t="s">
        <v>254</v>
      </c>
      <c r="V68">
        <v>18100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 * Table32[[#This Row],[QUANTITY]]</f>
        <v>1</v>
      </c>
    </row>
    <row r="69" spans="5:44" x14ac:dyDescent="0.25">
      <c r="E69" t="s">
        <v>122</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551</v>
      </c>
      <c r="K69">
        <v>2</v>
      </c>
      <c r="L69" s="74">
        <f ca="1">(INDIRECT(ADDRESS(2+(MATCH(Table34[[#This Row],[SPAWNER]],Table40[SPAWNER],0)),2,1,1,"DATA_SCENES_UNITY_2"))) * Table34[[#This Row],[QUANTITY]]</f>
        <v>4</v>
      </c>
      <c r="U69" t="s">
        <v>311</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313</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2775</v>
      </c>
      <c r="K70">
        <v>1</v>
      </c>
      <c r="L70" s="74">
        <f ca="1">(INDIRECT(ADDRESS(2+(MATCH(Table34[[#This Row],[SPAWNER]],Table40[SPAWNER],0)),2,1,1,"DATA_SCENES_UNITY_2"))) * Table34[[#This Row],[QUANTITY]]</f>
        <v>1</v>
      </c>
      <c r="U70" t="s">
        <v>289</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 * Table32[[#This Row],[QUANTITY]]</f>
        <v>4</v>
      </c>
    </row>
    <row r="71" spans="5:44" x14ac:dyDescent="0.25">
      <c r="E71" t="s">
        <v>63</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2</v>
      </c>
      <c r="L71" s="74">
        <f ca="1">(INDIRECT(ADDRESS(2+(MATCH(Table34[[#This Row],[SPAWNER]],Table40[SPAWNER],0)),2,1,1,"DATA_SCENES_UNITY_2"))) * Table34[[#This Row],[QUANTITY]]</f>
        <v>4</v>
      </c>
      <c r="U71" t="s">
        <v>254</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 * Table32[[#This Row],[QUANTITY]]</f>
        <v>6</v>
      </c>
    </row>
    <row r="72" spans="5:44" x14ac:dyDescent="0.25">
      <c r="E72" t="s">
        <v>2748</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551</v>
      </c>
      <c r="K72">
        <v>3</v>
      </c>
      <c r="L72" s="74">
        <f ca="1">(INDIRECT(ADDRESS(2+(MATCH(Table34[[#This Row],[SPAWNER]],Table40[SPAWNER],0)),2,1,1,"DATA_SCENES_UNITY_2"))) * Table34[[#This Row],[QUANTITY]]</f>
        <v>6</v>
      </c>
      <c r="U72" t="s">
        <v>1</v>
      </c>
      <c r="V72">
        <v>0</v>
      </c>
      <c r="W72">
        <v>0</v>
      </c>
      <c r="X72" t="s">
        <v>8</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 * Table32[[#This Row],[QUANTITY]]</f>
        <v>20</v>
      </c>
    </row>
    <row r="73" spans="5:44" x14ac:dyDescent="0.25">
      <c r="E73" t="s">
        <v>2748</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551</v>
      </c>
      <c r="K73">
        <v>2</v>
      </c>
      <c r="L73" s="74">
        <f ca="1">(INDIRECT(ADDRESS(2+(MATCH(Table34[[#This Row],[SPAWNER]],Table40[SPAWNER],0)),2,1,1,"DATA_SCENES_UNITY_2"))) * Table34[[#This Row],[QUANTITY]]</f>
        <v>4</v>
      </c>
      <c r="U73" t="s">
        <v>313</v>
      </c>
      <c r="V73">
        <v>0</v>
      </c>
      <c r="W73">
        <v>0</v>
      </c>
      <c r="X73" t="s">
        <v>8</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254</v>
      </c>
      <c r="F74">
        <v>0</v>
      </c>
      <c r="G74">
        <v>0</v>
      </c>
      <c r="H74" t="s">
        <v>8</v>
      </c>
      <c r="I74" s="74" t="str">
        <f ca="1">IF(Table7[[#This Row],[Type]]="KILL",IF(_xlfn.NUMBERVALUE(RIGHT(Table7[[#This Row],[Min]],LEN(Table7[[#This Row],[Min]])-FIND("-",Table7[[#This Row],[Min]])))&gt;INDIRECT(ADDRESS(11+MATCH(LEFT(Table7[[#This Row],[Min]],FIND("-",Table7[[#This Row],[Min]])-1),Table1[Content Sku],0),16,1,1,"Entities")),"review","ok"),"ok")</f>
        <v>ok</v>
      </c>
      <c r="J74" t="s">
        <v>2775</v>
      </c>
      <c r="K74">
        <v>1</v>
      </c>
      <c r="L74" s="74">
        <f ca="1">(INDIRECT(ADDRESS(2+(MATCH(Table34[[#This Row],[SPAWNER]],Table40[SPAWNER],0)),2,1,1,"DATA_SCENES_UNITY_2"))) * Table34[[#This Row],[QUANTITY]]</f>
        <v>1</v>
      </c>
      <c r="U74" t="s">
        <v>280</v>
      </c>
      <c r="V74">
        <v>0</v>
      </c>
      <c r="W74">
        <v>0</v>
      </c>
      <c r="X74" t="s">
        <v>8</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336</v>
      </c>
      <c r="F75">
        <v>8000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551</v>
      </c>
      <c r="K75">
        <v>3</v>
      </c>
      <c r="L75" s="74">
        <f ca="1">(INDIRECT(ADDRESS(2+(MATCH(Table34[[#This Row],[SPAWNER]],Table40[SPAWNER],0)),2,1,1,"DATA_SCENES_UNITY_2"))) * Table34[[#This Row],[QUANTITY]]</f>
        <v>6</v>
      </c>
      <c r="U75" t="s">
        <v>2739</v>
      </c>
      <c r="V75">
        <v>0</v>
      </c>
      <c r="W75">
        <v>0</v>
      </c>
      <c r="X75" t="s">
        <v>8</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313</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2775</v>
      </c>
      <c r="K76">
        <v>1</v>
      </c>
      <c r="L76" s="74">
        <f ca="1">(INDIRECT(ADDRESS(2+(MATCH(Table34[[#This Row],[SPAWNER]],Table40[SPAWNER],0)),2,1,1,"DATA_SCENES_UNITY_2"))) * Table34[[#This Row],[QUANTITY]]</f>
        <v>1</v>
      </c>
      <c r="U76" t="s">
        <v>95</v>
      </c>
      <c r="V76">
        <v>0</v>
      </c>
      <c r="W76">
        <v>0</v>
      </c>
      <c r="X76" t="s">
        <v>8</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2748</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551</v>
      </c>
      <c r="K77">
        <v>3</v>
      </c>
      <c r="L77" s="74">
        <f ca="1">(INDIRECT(ADDRESS(2+(MATCH(Table34[[#This Row],[SPAWNER]],Table40[SPAWNER],0)),2,1,1,"DATA_SCENES_UNITY_2"))) * Table34[[#This Row],[QUANTITY]]</f>
        <v>6</v>
      </c>
      <c r="U77" t="s">
        <v>47</v>
      </c>
      <c r="V77">
        <v>0</v>
      </c>
      <c r="W77">
        <v>25000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2775</v>
      </c>
      <c r="K78">
        <v>1</v>
      </c>
      <c r="L78" s="74">
        <f ca="1">(INDIRECT(ADDRESS(2+(MATCH(Table34[[#This Row],[SPAWNER]],Table40[SPAWNER],0)),2,1,1,"DATA_SCENES_UNITY_2"))) * Table34[[#This Row],[QUANTITY]]</f>
        <v>1</v>
      </c>
      <c r="U78" t="s">
        <v>340</v>
      </c>
      <c r="V78">
        <v>0</v>
      </c>
      <c r="W78">
        <v>16000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2748</v>
      </c>
      <c r="F79">
        <v>0</v>
      </c>
      <c r="G79">
        <v>0</v>
      </c>
      <c r="H79" t="s">
        <v>8</v>
      </c>
      <c r="I79" s="74" t="str">
        <f ca="1">IF(Table7[[#This Row],[Type]]="KILL",IF(_xlfn.NUMBERVALUE(RIGHT(Table7[[#This Row],[Min]],LEN(Table7[[#This Row],[Min]])-FIND("-",Table7[[#This Row],[Min]])))&gt;INDIRECT(ADDRESS(11+MATCH(LEFT(Table7[[#This Row],[Min]],FIND("-",Table7[[#This Row],[Min]])-1),Table1[Content Sku],0),16,1,1,"Entities")),"review","ok"),"ok")</f>
        <v>ok</v>
      </c>
      <c r="J79" t="s">
        <v>551</v>
      </c>
      <c r="K79">
        <v>3</v>
      </c>
      <c r="L79" s="74">
        <f ca="1">(INDIRECT(ADDRESS(2+(MATCH(Table34[[#This Row],[SPAWNER]],Table40[SPAWNER],0)),2,1,1,"DATA_SCENES_UNITY_2"))) * Table34[[#This Row],[QUANTITY]]</f>
        <v>6</v>
      </c>
      <c r="U79" t="s">
        <v>280</v>
      </c>
      <c r="V79">
        <v>0</v>
      </c>
      <c r="W79">
        <v>0</v>
      </c>
      <c r="X79" t="s">
        <v>8</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 * Table32[[#This Row],[QUANTITY]]</f>
        <v>12</v>
      </c>
    </row>
    <row r="80" spans="5:44" x14ac:dyDescent="0.25">
      <c r="E80" t="s">
        <v>21</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551</v>
      </c>
      <c r="K80">
        <v>2</v>
      </c>
      <c r="L80" s="74">
        <f ca="1">(INDIRECT(ADDRESS(2+(MATCH(Table34[[#This Row],[SPAWNER]],Table40[SPAWNER],0)),2,1,1,"DATA_SCENES_UNITY_2"))) * Table34[[#This Row],[QUANTITY]]</f>
        <v>4</v>
      </c>
      <c r="U80" t="s">
        <v>37</v>
      </c>
      <c r="V80">
        <v>0</v>
      </c>
      <c r="W80">
        <v>0</v>
      </c>
      <c r="X80" t="s">
        <v>8</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 * Table32[[#This Row],[QUANTITY]]</f>
        <v>2</v>
      </c>
    </row>
    <row r="81" spans="1:44" x14ac:dyDescent="0.25">
      <c r="E81" t="s">
        <v>311</v>
      </c>
      <c r="F81">
        <v>0</v>
      </c>
      <c r="G81">
        <v>0</v>
      </c>
      <c r="H81" t="s">
        <v>8</v>
      </c>
      <c r="I81" s="74" t="str">
        <f ca="1">IF(Table7[[#This Row],[Type]]="KILL",IF(_xlfn.NUMBERVALUE(RIGHT(Table7[[#This Row],[Min]],LEN(Table7[[#This Row],[Min]])-FIND("-",Table7[[#This Row],[Min]])))&gt;INDIRECT(ADDRESS(11+MATCH(LEFT(Table7[[#This Row],[Min]],FIND("-",Table7[[#This Row],[Min]])-1),Table1[Content Sku],0),16,1,1,"Entities")),"review","ok"),"ok")</f>
        <v>ok</v>
      </c>
      <c r="J81" t="s">
        <v>2775</v>
      </c>
      <c r="K81">
        <v>1</v>
      </c>
      <c r="L81" s="74">
        <f ca="1">(INDIRECT(ADDRESS(2+(MATCH(Table34[[#This Row],[SPAWNER]],Table40[SPAWNER],0)),2,1,1,"DATA_SCENES_UNITY_2"))) * Table34[[#This Row],[QUANTITY]]</f>
        <v>1</v>
      </c>
      <c r="U81" t="s">
        <v>4437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 * Table32[[#This Row],[QUANTITY]]</f>
        <v>1</v>
      </c>
    </row>
    <row r="82" spans="1:44" x14ac:dyDescent="0.25">
      <c r="E82" t="s">
        <v>315</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551</v>
      </c>
      <c r="K82">
        <v>3</v>
      </c>
      <c r="L82" s="74">
        <f ca="1">(INDIRECT(ADDRESS(2+(MATCH(Table34[[#This Row],[SPAWNER]],Table40[SPAWNER],0)),2,1,1,"DATA_SCENES_UNITY_2"))) * Table34[[#This Row],[QUANTITY]]</f>
        <v>6</v>
      </c>
      <c r="U82" t="s">
        <v>313</v>
      </c>
      <c r="V82">
        <v>0</v>
      </c>
      <c r="W82">
        <v>0</v>
      </c>
      <c r="X82" t="s">
        <v>8</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 * Table32[[#This Row],[QUANTITY]]</f>
        <v>32</v>
      </c>
    </row>
    <row r="83" spans="1:44" x14ac:dyDescent="0.25">
      <c r="E83" t="s">
        <v>2748</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2775</v>
      </c>
      <c r="K83">
        <v>1</v>
      </c>
      <c r="L83" s="74">
        <f ca="1">(INDIRECT(ADDRESS(2+(MATCH(Table34[[#This Row],[SPAWNER]],Table40[SPAWNER],0)),2,1,1,"DATA_SCENES_UNITY_2"))) * Table34[[#This Row],[QUANTITY]]</f>
        <v>1</v>
      </c>
      <c r="U83" t="s">
        <v>63</v>
      </c>
      <c r="V83">
        <v>0</v>
      </c>
      <c r="W83">
        <v>0</v>
      </c>
      <c r="X83" t="s">
        <v>8</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47</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 * Table34[[#This Row],[QUANTITY]]</f>
        <v>1</v>
      </c>
      <c r="U84" t="s">
        <v>44</v>
      </c>
      <c r="V84">
        <v>180</v>
      </c>
      <c r="W84">
        <v>0</v>
      </c>
      <c r="X84" t="s">
        <v>4438</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551</v>
      </c>
      <c r="K85">
        <v>1</v>
      </c>
      <c r="L85" s="74">
        <f ca="1">(INDIRECT(ADDRESS(2+(MATCH(Table34[[#This Row],[SPAWNER]],Table40[SPAWNER],0)),2,1,1,"DATA_SCENES_UNITY_2"))) * Table34[[#This Row],[QUANTITY]]</f>
        <v>2</v>
      </c>
      <c r="U85" t="s">
        <v>45</v>
      </c>
      <c r="V85">
        <v>0</v>
      </c>
      <c r="W85">
        <v>0</v>
      </c>
      <c r="X85" t="s">
        <v>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 * Table32[[#This Row],[QUANTITY]]</f>
        <v>3</v>
      </c>
    </row>
    <row r="86" spans="1:44" x14ac:dyDescent="0.25">
      <c r="E86" t="s">
        <v>276</v>
      </c>
      <c r="F86">
        <v>0</v>
      </c>
      <c r="G86">
        <v>0</v>
      </c>
      <c r="H86" t="s">
        <v>8</v>
      </c>
      <c r="I86" s="74" t="str">
        <f ca="1">IF(Table7[[#This Row],[Type]]="KILL",IF(_xlfn.NUMBERVALUE(RIGHT(Table7[[#This Row],[Min]],LEN(Table7[[#This Row],[Min]])-FIND("-",Table7[[#This Row],[Min]])))&gt;INDIRECT(ADDRESS(11+MATCH(LEFT(Table7[[#This Row],[Min]],FIND("-",Table7[[#This Row],[Min]])-1),Table1[Content Sku],0),16,1,1,"Entities")),"review","ok"),"ok")</f>
        <v>ok</v>
      </c>
      <c r="J86" t="s">
        <v>2775</v>
      </c>
      <c r="K86">
        <v>1</v>
      </c>
      <c r="L86" s="74">
        <f ca="1">(INDIRECT(ADDRESS(2+(MATCH(Table34[[#This Row],[SPAWNER]],Table40[SPAWNER],0)),2,1,1,"DATA_SCENES_UNITY_2"))) * Table34[[#This Row],[QUANTITY]]</f>
        <v>1</v>
      </c>
      <c r="U86" t="s">
        <v>122</v>
      </c>
      <c r="V86">
        <v>30000</v>
      </c>
      <c r="W86">
        <v>0</v>
      </c>
      <c r="X86" t="s">
        <v>205</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 * Table32[[#This Row],[QUANTITY]]</f>
        <v>28</v>
      </c>
    </row>
    <row r="87" spans="1:44" x14ac:dyDescent="0.25">
      <c r="E87" t="s">
        <v>90</v>
      </c>
      <c r="F87">
        <v>0</v>
      </c>
      <c r="G87">
        <v>16000</v>
      </c>
      <c r="H87" t="s">
        <v>205</v>
      </c>
      <c r="I87" s="74" t="str">
        <f ca="1">IF(Table7[[#This Row],[Type]]="KILL",IF(_xlfn.NUMBERVALUE(RIGHT(Table7[[#This Row],[Min]],LEN(Table7[[#This Row],[Min]])-FIND("-",Table7[[#This Row],[Min]])))&gt;INDIRECT(ADDRESS(11+MATCH(LEFT(Table7[[#This Row],[Min]],FIND("-",Table7[[#This Row],[Min]])-1),Table1[Content Sku],0),16,1,1,"Entities")),"review","ok"),"ok")</f>
        <v>ok</v>
      </c>
      <c r="J87" t="s">
        <v>122</v>
      </c>
      <c r="K87">
        <v>1</v>
      </c>
      <c r="L87" s="74">
        <f ca="1">(INDIRECT(ADDRESS(2+(MATCH(Table34[[#This Row],[SPAWNER]],Table40[SPAWNER],0)),2,1,1,"DATA_SCENES_UNITY_2"))) * Table34[[#This Row],[QUANTITY]]</f>
        <v>3</v>
      </c>
      <c r="U87" t="s">
        <v>315</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2748</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3</v>
      </c>
      <c r="L88" s="74">
        <f ca="1">(INDIRECT(ADDRESS(2+(MATCH(Table34[[#This Row],[SPAWNER]],Table40[SPAWNER],0)),2,1,1,"DATA_SCENES_UNITY_2"))) * Table34[[#This Row],[QUANTITY]]</f>
        <v>6</v>
      </c>
      <c r="U88" t="s">
        <v>392</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 * Table32[[#This Row],[QUANTITY]]</f>
        <v>1</v>
      </c>
    </row>
    <row r="89" spans="1:44" x14ac:dyDescent="0.25">
      <c r="E89" t="s">
        <v>311</v>
      </c>
      <c r="F89">
        <v>0</v>
      </c>
      <c r="G89">
        <v>0</v>
      </c>
      <c r="H89" t="s">
        <v>8</v>
      </c>
      <c r="I89" s="74" t="str">
        <f ca="1">IF(Table7[[#This Row],[Type]]="KILL",IF(_xlfn.NUMBERVALUE(RIGHT(Table7[[#This Row],[Min]],LEN(Table7[[#This Row],[Min]])-FIND("-",Table7[[#This Row],[Min]])))&gt;INDIRECT(ADDRESS(11+MATCH(LEFT(Table7[[#This Row],[Min]],FIND("-",Table7[[#This Row],[Min]])-1),Table1[Content Sku],0),16,1,1,"Entities")),"review","ok"),"ok")</f>
        <v>ok</v>
      </c>
      <c r="J89" t="s">
        <v>551</v>
      </c>
      <c r="K89">
        <v>4</v>
      </c>
      <c r="L89" s="74">
        <f ca="1">(INDIRECT(ADDRESS(2+(MATCH(Table34[[#This Row],[SPAWNER]],Table40[SPAWNER],0)),2,1,1,"DATA_SCENES_UNITY_2"))) * Table34[[#This Row],[QUANTITY]]</f>
        <v>8</v>
      </c>
      <c r="U89" t="s">
        <v>313</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 * Table32[[#This Row],[QUANTITY]]</f>
        <v>3</v>
      </c>
    </row>
    <row r="90" spans="1:44" x14ac:dyDescent="0.25">
      <c r="E90" t="s">
        <v>394</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311</v>
      </c>
      <c r="V90">
        <v>21000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313</v>
      </c>
      <c r="F91">
        <v>0</v>
      </c>
      <c r="G91">
        <v>0</v>
      </c>
      <c r="H91" t="s">
        <v>8</v>
      </c>
      <c r="I91" s="74" t="str">
        <f ca="1">IF(Table7[[#This Row],[Type]]="KILL",IF(_xlfn.NUMBERVALUE(RIGHT(Table7[[#This Row],[Min]],LEN(Table7[[#This Row],[Min]])-FIND("-",Table7[[#This Row],[Min]])))&gt;INDIRECT(ADDRESS(11+MATCH(LEFT(Table7[[#This Row],[Min]],FIND("-",Table7[[#This Row],[Min]])-1),Table1[Content Sku],0),16,1,1,"Entities")),"review","ok"),"ok")</f>
        <v>ok</v>
      </c>
      <c r="J91" t="s">
        <v>551</v>
      </c>
      <c r="K91">
        <v>2</v>
      </c>
      <c r="L91" s="74">
        <f ca="1">(INDIRECT(ADDRESS(2+(MATCH(Table34[[#This Row],[SPAWNER]],Table40[SPAWNER],0)),2,1,1,"DATA_SCENES_UNITY_2"))) * Table34[[#This Row],[QUANTITY]]</f>
        <v>4</v>
      </c>
      <c r="U91" t="s">
        <v>36</v>
      </c>
      <c r="V91">
        <v>23000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 * Table32[[#This Row],[QUANTITY]]</f>
        <v>4</v>
      </c>
    </row>
    <row r="92" spans="1:44" x14ac:dyDescent="0.25">
      <c r="E92" t="s">
        <v>313</v>
      </c>
      <c r="F92">
        <v>0</v>
      </c>
      <c r="G92">
        <v>0</v>
      </c>
      <c r="H92" t="s">
        <v>8</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392</v>
      </c>
      <c r="V92">
        <v>26000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 * Table32[[#This Row],[QUANTITY]]</f>
        <v>24</v>
      </c>
    </row>
    <row r="93" spans="1:44" x14ac:dyDescent="0.25">
      <c r="E93" t="s">
        <v>313</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 * Table34[[#This Row],[QUANTITY]]</f>
        <v>1</v>
      </c>
      <c r="U93" t="s">
        <v>311</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 * Table32[[#This Row],[QUANTITY]]</f>
        <v>3</v>
      </c>
    </row>
    <row r="94" spans="1:44" x14ac:dyDescent="0.25">
      <c r="E94" t="s">
        <v>392</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551</v>
      </c>
      <c r="K94">
        <v>8</v>
      </c>
      <c r="L94" s="74">
        <f ca="1">(INDIRECT(ADDRESS(2+(MATCH(Table34[[#This Row],[SPAWNER]],Table40[SPAWNER],0)),2,1,1,"DATA_SCENES_UNITY_2"))) * Table34[[#This Row],[QUANTITY]]</f>
        <v>16</v>
      </c>
      <c r="U94" t="s">
        <v>315</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 * Table32[[#This Row],[QUANTITY]]</f>
        <v>2</v>
      </c>
    </row>
    <row r="95" spans="1:44" x14ac:dyDescent="0.25">
      <c r="E95" t="s">
        <v>397</v>
      </c>
      <c r="F95">
        <v>5500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2775</v>
      </c>
      <c r="K95">
        <v>1</v>
      </c>
      <c r="L95" s="74">
        <f ca="1">(INDIRECT(ADDRESS(2+(MATCH(Table34[[#This Row],[SPAWNER]],Table40[SPAWNER],0)),2,1,1,"DATA_SCENES_UNITY_2"))) * Table34[[#This Row],[QUANTITY]]</f>
        <v>1</v>
      </c>
      <c r="U95" t="s">
        <v>37</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 * Table32[[#This Row],[QUANTITY]]</f>
        <v>20</v>
      </c>
    </row>
    <row r="96" spans="1:44" x14ac:dyDescent="0.25">
      <c r="E96" t="s">
        <v>397</v>
      </c>
      <c r="F96">
        <v>30000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2775</v>
      </c>
      <c r="K96">
        <v>1</v>
      </c>
      <c r="L96" s="74">
        <f ca="1">(INDIRECT(ADDRESS(2+(MATCH(Table34[[#This Row],[SPAWNER]],Table40[SPAWNER],0)),2,1,1,"DATA_SCENES_UNITY_2"))) * Table34[[#This Row],[QUANTITY]]</f>
        <v>1</v>
      </c>
      <c r="U96" t="s">
        <v>61</v>
      </c>
      <c r="V96">
        <v>15000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 * Table32[[#This Row],[QUANTITY]]</f>
        <v>3</v>
      </c>
    </row>
    <row r="97" spans="5:44" x14ac:dyDescent="0.25">
      <c r="E97" t="s">
        <v>90</v>
      </c>
      <c r="F97">
        <v>0</v>
      </c>
      <c r="G97">
        <v>0</v>
      </c>
      <c r="H97" t="s">
        <v>8</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 * Table34[[#This Row],[QUANTITY]]</f>
        <v>1</v>
      </c>
      <c r="U97" t="s">
        <v>2748</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 * Table32[[#This Row],[QUANTITY]]</f>
        <v>1</v>
      </c>
    </row>
    <row r="98" spans="5:44" x14ac:dyDescent="0.25">
      <c r="E98" t="s">
        <v>257</v>
      </c>
      <c r="F98">
        <v>0</v>
      </c>
      <c r="G98">
        <v>0</v>
      </c>
      <c r="H98" t="s">
        <v>8</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 * Table34[[#This Row],[QUANTITY]]</f>
        <v>1</v>
      </c>
      <c r="U98" t="s">
        <v>315</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0</v>
      </c>
      <c r="G99">
        <v>0</v>
      </c>
      <c r="H99" t="s">
        <v>8</v>
      </c>
      <c r="I99" s="74" t="str">
        <f ca="1">IF(Table7[[#This Row],[Type]]="KILL",IF(_xlfn.NUMBERVALUE(RIGHT(Table7[[#This Row],[Min]],LEN(Table7[[#This Row],[Min]])-FIND("-",Table7[[#This Row],[Min]])))&gt;INDIRECT(ADDRESS(11+MATCH(LEFT(Table7[[#This Row],[Min]],FIND("-",Table7[[#This Row],[Min]])-1),Table1[Content Sku],0),16,1,1,"Entities")),"review","ok"),"ok")</f>
        <v>ok</v>
      </c>
      <c r="J99" t="s">
        <v>551</v>
      </c>
      <c r="K99">
        <v>3</v>
      </c>
      <c r="L99" s="74">
        <f ca="1">(INDIRECT(ADDRESS(2+(MATCH(Table34[[#This Row],[SPAWNER]],Table40[SPAWNER],0)),2,1,1,"DATA_SCENES_UNITY_2"))) * Table34[[#This Row],[QUANTITY]]</f>
        <v>6</v>
      </c>
      <c r="U99" t="s">
        <v>313</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 * Table32[[#This Row],[QUANTITY]]</f>
        <v>3</v>
      </c>
    </row>
    <row r="100" spans="5:44" x14ac:dyDescent="0.25">
      <c r="E100" t="s">
        <v>2739</v>
      </c>
      <c r="F100">
        <v>0</v>
      </c>
      <c r="G100">
        <v>0</v>
      </c>
      <c r="H100" t="s">
        <v>8</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2733</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36</v>
      </c>
      <c r="F101">
        <v>0</v>
      </c>
      <c r="G101">
        <v>0</v>
      </c>
      <c r="H101" t="s">
        <v>8</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 * Table34[[#This Row],[QUANTITY]]</f>
        <v>3</v>
      </c>
      <c r="U101" t="s">
        <v>393</v>
      </c>
      <c r="V101">
        <v>0</v>
      </c>
      <c r="W101">
        <v>25000</v>
      </c>
      <c r="X101" t="s">
        <v>205</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 * Table32[[#This Row],[QUANTITY]]</f>
        <v>4</v>
      </c>
    </row>
    <row r="102" spans="5:44" x14ac:dyDescent="0.25">
      <c r="E102" t="s">
        <v>313</v>
      </c>
      <c r="F102">
        <v>0</v>
      </c>
      <c r="G102">
        <v>0</v>
      </c>
      <c r="H102" t="s">
        <v>8</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 * Table34[[#This Row],[QUANTITY]]</f>
        <v>1</v>
      </c>
      <c r="U102" t="s">
        <v>315</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 * Table32[[#This Row],[QUANTITY]]</f>
        <v>3</v>
      </c>
    </row>
    <row r="103" spans="5:44" x14ac:dyDescent="0.25">
      <c r="E103" t="s">
        <v>254</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551</v>
      </c>
      <c r="K103">
        <v>2</v>
      </c>
      <c r="L103" s="74">
        <f ca="1">(INDIRECT(ADDRESS(2+(MATCH(Table34[[#This Row],[SPAWNER]],Table40[SPAWNER],0)),2,1,1,"DATA_SCENES_UNITY_2"))) * Table34[[#This Row],[QUANTITY]]</f>
        <v>4</v>
      </c>
      <c r="U103" t="s">
        <v>64</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280</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122</v>
      </c>
      <c r="K104">
        <v>1</v>
      </c>
      <c r="L104" s="74">
        <f ca="1">(INDIRECT(ADDRESS(2+(MATCH(Table34[[#This Row],[SPAWNER]],Table40[SPAWNER],0)),2,1,1,"DATA_SCENES_UNITY_2"))) * Table34[[#This Row],[QUANTITY]]</f>
        <v>3</v>
      </c>
      <c r="U104" t="s">
        <v>462</v>
      </c>
      <c r="V104">
        <v>0</v>
      </c>
      <c r="W104">
        <v>0</v>
      </c>
      <c r="X104" t="s">
        <v>8</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123</v>
      </c>
      <c r="F105">
        <v>5000</v>
      </c>
      <c r="G105">
        <v>0</v>
      </c>
      <c r="H105" t="s">
        <v>205</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462</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394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315</v>
      </c>
      <c r="V106">
        <v>43000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36</v>
      </c>
      <c r="F107">
        <v>35000</v>
      </c>
      <c r="G107">
        <v>0</v>
      </c>
      <c r="H107" t="s">
        <v>205</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43</v>
      </c>
      <c r="V107">
        <v>55000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419</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315</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137</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2775</v>
      </c>
      <c r="K109">
        <v>1</v>
      </c>
      <c r="L109" s="74">
        <f ca="1">(INDIRECT(ADDRESS(2+(MATCH(Table34[[#This Row],[SPAWNER]],Table40[SPAWNER],0)),2,1,1,"DATA_SCENES_UNITY_2"))) * Table34[[#This Row],[QUANTITY]]</f>
        <v>1</v>
      </c>
      <c r="U109" t="s">
        <v>548</v>
      </c>
      <c r="V109">
        <v>0</v>
      </c>
      <c r="W109">
        <v>0</v>
      </c>
      <c r="X109" t="s">
        <v>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8117</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2775</v>
      </c>
      <c r="K110">
        <v>1</v>
      </c>
      <c r="L110" s="74">
        <f ca="1">(INDIRECT(ADDRESS(2+(MATCH(Table34[[#This Row],[SPAWNER]],Table40[SPAWNER],0)),2,1,1,"DATA_SCENES_UNITY_2"))) * Table34[[#This Row],[QUANTITY]]</f>
        <v>1</v>
      </c>
      <c r="U110" t="s">
        <v>289</v>
      </c>
      <c r="V110">
        <v>15000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276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2775</v>
      </c>
      <c r="K111">
        <v>1</v>
      </c>
      <c r="L111" s="74">
        <f ca="1">(INDIRECT(ADDRESS(2+(MATCH(Table34[[#This Row],[SPAWNER]],Table40[SPAWNER],0)),2,1,1,"DATA_SCENES_UNITY_2"))) * Table34[[#This Row],[QUANTITY]]</f>
        <v>1</v>
      </c>
      <c r="U111" t="s">
        <v>254</v>
      </c>
      <c r="V111">
        <v>0</v>
      </c>
      <c r="W111">
        <v>16000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313</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2775</v>
      </c>
      <c r="K112">
        <v>1</v>
      </c>
      <c r="L112" s="74">
        <f ca="1">(INDIRECT(ADDRESS(2+(MATCH(Table34[[#This Row],[SPAWNER]],Table40[SPAWNER],0)),2,1,1,"DATA_SCENES_UNITY_2"))) * Table34[[#This Row],[QUANTITY]]</f>
        <v>1</v>
      </c>
      <c r="U112" t="s">
        <v>293</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21</v>
      </c>
      <c r="F113">
        <v>12000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 * Table34[[#This Row],[QUANTITY]]</f>
        <v>1</v>
      </c>
      <c r="U113" t="s">
        <v>1</v>
      </c>
      <c r="V113">
        <v>20000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4437</v>
      </c>
      <c r="F114">
        <v>0</v>
      </c>
      <c r="G114">
        <v>0</v>
      </c>
      <c r="H114" t="s">
        <v>8</v>
      </c>
      <c r="I114" s="74" t="str">
        <f ca="1">IF(Table7[[#This Row],[Type]]="KILL",IF(_xlfn.NUMBERVALUE(RIGHT(Table7[[#This Row],[Min]],LEN(Table7[[#This Row],[Min]])-FIND("-",Table7[[#This Row],[Min]])))&gt;INDIRECT(ADDRESS(11+MATCH(LEFT(Table7[[#This Row],[Min]],FIND("-",Table7[[#This Row],[Min]])-1),Table1[Content Sku],0),16,1,1,"Entities")),"review","ok"),"ok")</f>
        <v>ok</v>
      </c>
      <c r="J114" t="s">
        <v>122</v>
      </c>
      <c r="K114">
        <v>1</v>
      </c>
      <c r="L114" s="74">
        <f ca="1">(INDIRECT(ADDRESS(2+(MATCH(Table34[[#This Row],[SPAWNER]],Table40[SPAWNER],0)),2,1,1,"DATA_SCENES_UNITY_2"))) * Table34[[#This Row],[QUANTITY]]</f>
        <v>3</v>
      </c>
      <c r="U114" t="s">
        <v>37</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21</v>
      </c>
      <c r="F115">
        <v>74000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122</v>
      </c>
      <c r="K115">
        <v>1</v>
      </c>
      <c r="L115" s="74">
        <f ca="1">(INDIRECT(ADDRESS(2+(MATCH(Table34[[#This Row],[SPAWNER]],Table40[SPAWNER],0)),2,1,1,"DATA_SCENES_UNITY_2"))) * Table34[[#This Row],[QUANTITY]]</f>
        <v>3</v>
      </c>
      <c r="U115" t="s">
        <v>293</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122</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8</v>
      </c>
      <c r="L116" s="74">
        <f ca="1">(INDIRECT(ADDRESS(2+(MATCH(Table34[[#This Row],[SPAWNER]],Table40[SPAWNER],0)),2,1,1,"DATA_SCENES_UNITY_2"))) * Table34[[#This Row],[QUANTITY]]</f>
        <v>16</v>
      </c>
      <c r="U116" t="s">
        <v>392</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257</v>
      </c>
      <c r="F117">
        <v>0</v>
      </c>
      <c r="G117">
        <v>0</v>
      </c>
      <c r="H117" t="s">
        <v>8</v>
      </c>
      <c r="I117" s="74" t="str">
        <f ca="1">IF(Table7[[#This Row],[Type]]="KILL",IF(_xlfn.NUMBERVALUE(RIGHT(Table7[[#This Row],[Min]],LEN(Table7[[#This Row],[Min]])-FIND("-",Table7[[#This Row],[Min]])))&gt;INDIRECT(ADDRESS(11+MATCH(LEFT(Table7[[#This Row],[Min]],FIND("-",Table7[[#This Row],[Min]])-1),Table1[Content Sku],0),16,1,1,"Entities")),"review","ok"),"ok")</f>
        <v>ok</v>
      </c>
      <c r="J117" t="s">
        <v>122</v>
      </c>
      <c r="K117">
        <v>1</v>
      </c>
      <c r="L117" s="74">
        <f ca="1">(INDIRECT(ADDRESS(2+(MATCH(Table34[[#This Row],[SPAWNER]],Table40[SPAWNER],0)),2,1,1,"DATA_SCENES_UNITY_2"))) * Table34[[#This Row],[QUANTITY]]</f>
        <v>3</v>
      </c>
      <c r="U117" t="s">
        <v>404</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253</v>
      </c>
      <c r="F118">
        <v>0</v>
      </c>
      <c r="G118">
        <v>24000</v>
      </c>
      <c r="H118" t="s">
        <v>205</v>
      </c>
      <c r="I118" s="74" t="str">
        <f ca="1">IF(Table7[[#This Row],[Type]]="KILL",IF(_xlfn.NUMBERVALUE(RIGHT(Table7[[#This Row],[Min]],LEN(Table7[[#This Row],[Min]])-FIND("-",Table7[[#This Row],[Min]])))&gt;INDIRECT(ADDRESS(11+MATCH(LEFT(Table7[[#This Row],[Min]],FIND("-",Table7[[#This Row],[Min]])-1),Table1[Content Sku],0),16,1,1,"Entities")),"review","ok"),"ok")</f>
        <v>ok</v>
      </c>
      <c r="J118" t="s">
        <v>2775</v>
      </c>
      <c r="K118">
        <v>1</v>
      </c>
      <c r="L118" s="74">
        <f ca="1">(INDIRECT(ADDRESS(2+(MATCH(Table34[[#This Row],[SPAWNER]],Table40[SPAWNER],0)),2,1,1,"DATA_SCENES_UNITY_2"))) * Table34[[#This Row],[QUANTITY]]</f>
        <v>1</v>
      </c>
      <c r="U118" t="s">
        <v>280</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289</v>
      </c>
      <c r="F119">
        <v>0</v>
      </c>
      <c r="G119">
        <v>0</v>
      </c>
      <c r="H119" t="s">
        <v>8</v>
      </c>
      <c r="I119" s="74" t="str">
        <f ca="1">IF(Table7[[#This Row],[Type]]="KILL",IF(_xlfn.NUMBERVALUE(RIGHT(Table7[[#This Row],[Min]],LEN(Table7[[#This Row],[Min]])-FIND("-",Table7[[#This Row],[Min]])))&gt;INDIRECT(ADDRESS(11+MATCH(LEFT(Table7[[#This Row],[Min]],FIND("-",Table7[[#This Row],[Min]])-1),Table1[Content Sku],0),16,1,1,"Entities")),"review","ok"),"ok")</f>
        <v>ok</v>
      </c>
      <c r="J119" t="s">
        <v>551</v>
      </c>
      <c r="K119">
        <v>3</v>
      </c>
      <c r="L119" s="74">
        <f ca="1">(INDIRECT(ADDRESS(2+(MATCH(Table34[[#This Row],[SPAWNER]],Table40[SPAWNER],0)),2,1,1,"DATA_SCENES_UNITY_2"))) * Table34[[#This Row],[QUANTITY]]</f>
        <v>6</v>
      </c>
      <c r="U119" t="s">
        <v>253</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311</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551</v>
      </c>
      <c r="K120">
        <v>2</v>
      </c>
      <c r="L120" s="74">
        <f ca="1">(INDIRECT(ADDRESS(2+(MATCH(Table34[[#This Row],[SPAWNER]],Table40[SPAWNER],0)),2,1,1,"DATA_SCENES_UNITY_2"))) * Table34[[#This Row],[QUANTITY]]</f>
        <v>4</v>
      </c>
      <c r="U120" t="s">
        <v>2730</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283</v>
      </c>
      <c r="F121">
        <v>7000</v>
      </c>
      <c r="G121">
        <v>0</v>
      </c>
      <c r="H121" t="s">
        <v>205</v>
      </c>
      <c r="I121" s="74" t="str">
        <f ca="1">IF(Table7[[#This Row],[Type]]="KILL",IF(_xlfn.NUMBERVALUE(RIGHT(Table7[[#This Row],[Min]],LEN(Table7[[#This Row],[Min]])-FIND("-",Table7[[#This Row],[Min]])))&gt;INDIRECT(ADDRESS(11+MATCH(LEFT(Table7[[#This Row],[Min]],FIND("-",Table7[[#This Row],[Min]])-1),Table1[Content Sku],0),16,1,1,"Entities")),"review","ok"),"ok")</f>
        <v>ok</v>
      </c>
      <c r="J121" t="s">
        <v>551</v>
      </c>
      <c r="K121">
        <v>1</v>
      </c>
      <c r="L121" s="74">
        <f ca="1">(INDIRECT(ADDRESS(2+(MATCH(Table34[[#This Row],[SPAWNER]],Table40[SPAWNER],0)),2,1,1,"DATA_SCENES_UNITY_2"))) * Table34[[#This Row],[QUANTITY]]</f>
        <v>2</v>
      </c>
      <c r="U121" t="s">
        <v>313</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548</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2775</v>
      </c>
      <c r="K122">
        <v>1</v>
      </c>
      <c r="L122" s="74">
        <f ca="1">(INDIRECT(ADDRESS(2+(MATCH(Table34[[#This Row],[SPAWNER]],Table40[SPAWNER],0)),2,1,1,"DATA_SCENES_UNITY_2"))) * Table34[[#This Row],[QUANTITY]]</f>
        <v>1</v>
      </c>
      <c r="U122" t="s">
        <v>392</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45</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2775</v>
      </c>
      <c r="K123">
        <v>1</v>
      </c>
      <c r="L123" s="74">
        <f ca="1">(INDIRECT(ADDRESS(2+(MATCH(Table34[[#This Row],[SPAWNER]],Table40[SPAWNER],0)),2,1,1,"DATA_SCENES_UNITY_2"))) * Table34[[#This Row],[QUANTITY]]</f>
        <v>1</v>
      </c>
      <c r="U123" t="s">
        <v>2743</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15000</v>
      </c>
      <c r="G124">
        <v>0</v>
      </c>
      <c r="H124" t="s">
        <v>205</v>
      </c>
      <c r="I124" s="74" t="str">
        <f ca="1">IF(Table7[[#This Row],[Type]]="KILL",IF(_xlfn.NUMBERVALUE(RIGHT(Table7[[#This Row],[Min]],LEN(Table7[[#This Row],[Min]])-FIND("-",Table7[[#This Row],[Min]])))&gt;INDIRECT(ADDRESS(11+MATCH(LEFT(Table7[[#This Row],[Min]],FIND("-",Table7[[#This Row],[Min]])-1),Table1[Content Sku],0),16,1,1,"Entities")),"review","ok"),"ok")</f>
        <v>ok</v>
      </c>
      <c r="J124" t="s">
        <v>551</v>
      </c>
      <c r="K124">
        <v>3</v>
      </c>
      <c r="L124" s="74">
        <f ca="1">(INDIRECT(ADDRESS(2+(MATCH(Table34[[#This Row],[SPAWNER]],Table40[SPAWNER],0)),2,1,1,"DATA_SCENES_UNITY_2"))) * Table34[[#This Row],[QUANTITY]]</f>
        <v>6</v>
      </c>
      <c r="U124" t="s">
        <v>313</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37</v>
      </c>
      <c r="F125">
        <v>0</v>
      </c>
      <c r="G125">
        <v>0</v>
      </c>
      <c r="H125" t="s">
        <v>8</v>
      </c>
      <c r="I125" s="74" t="str">
        <f ca="1">IF(Table7[[#This Row],[Type]]="KILL",IF(_xlfn.NUMBERVALUE(RIGHT(Table7[[#This Row],[Min]],LEN(Table7[[#This Row],[Min]])-FIND("-",Table7[[#This Row],[Min]])))&gt;INDIRECT(ADDRESS(11+MATCH(LEFT(Table7[[#This Row],[Min]],FIND("-",Table7[[#This Row],[Min]])-1),Table1[Content Sku],0),16,1,1,"Entities")),"review","ok"),"ok")</f>
        <v>ok</v>
      </c>
      <c r="J125" t="s">
        <v>551</v>
      </c>
      <c r="K125">
        <v>2</v>
      </c>
      <c r="L125" s="74">
        <f ca="1">(INDIRECT(ADDRESS(2+(MATCH(Table34[[#This Row],[SPAWNER]],Table40[SPAWNER],0)),2,1,1,"DATA_SCENES_UNITY_2"))) * Table34[[#This Row],[QUANTITY]]</f>
        <v>4</v>
      </c>
      <c r="U125" t="s">
        <v>313</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280</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392</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394</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122</v>
      </c>
      <c r="K127">
        <v>1</v>
      </c>
      <c r="L127" s="74">
        <f ca="1">(INDIRECT(ADDRESS(2+(MATCH(Table34[[#This Row],[SPAWNER]],Table40[SPAWNER],0)),2,1,1,"DATA_SCENES_UNITY_2"))) * Table34[[#This Row],[QUANTITY]]</f>
        <v>3</v>
      </c>
      <c r="U127" t="s">
        <v>313</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283</v>
      </c>
      <c r="F128">
        <v>3200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122</v>
      </c>
      <c r="K128">
        <v>1</v>
      </c>
      <c r="L128" s="74">
        <f ca="1">(INDIRECT(ADDRESS(2+(MATCH(Table34[[#This Row],[SPAWNER]],Table40[SPAWNER],0)),2,1,1,"DATA_SCENES_UNITY_2"))) * Table34[[#This Row],[QUANTITY]]</f>
        <v>3</v>
      </c>
      <c r="U128" t="s">
        <v>393</v>
      </c>
      <c r="V128">
        <v>0</v>
      </c>
      <c r="W128">
        <v>17000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253</v>
      </c>
      <c r="F129">
        <v>0</v>
      </c>
      <c r="G129">
        <v>11000</v>
      </c>
      <c r="H129" t="s">
        <v>205</v>
      </c>
      <c r="I129" s="74" t="str">
        <f ca="1">IF(Table7[[#This Row],[Type]]="KILL",IF(_xlfn.NUMBERVALUE(RIGHT(Table7[[#This Row],[Min]],LEN(Table7[[#This Row],[Min]])-FIND("-",Table7[[#This Row],[Min]])))&gt;INDIRECT(ADDRESS(11+MATCH(LEFT(Table7[[#This Row],[Min]],FIND("-",Table7[[#This Row],[Min]])-1),Table1[Content Sku],0),16,1,1,"Entities")),"review","ok"),"ok")</f>
        <v>ok</v>
      </c>
      <c r="J129" t="s">
        <v>551</v>
      </c>
      <c r="K129">
        <v>2</v>
      </c>
      <c r="L129" s="74">
        <f ca="1">(INDIRECT(ADDRESS(2+(MATCH(Table34[[#This Row],[SPAWNER]],Table40[SPAWNER],0)),2,1,1,"DATA_SCENES_UNITY_2"))) * Table34[[#This Row],[QUANTITY]]</f>
        <v>4</v>
      </c>
      <c r="U129" t="s">
        <v>1</v>
      </c>
      <c r="V129">
        <v>15000</v>
      </c>
      <c r="W129">
        <v>0</v>
      </c>
      <c r="X129" t="s">
        <v>205</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311</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1</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313</v>
      </c>
      <c r="F131">
        <v>0</v>
      </c>
      <c r="G131">
        <v>21000</v>
      </c>
      <c r="H131" t="s">
        <v>205</v>
      </c>
      <c r="I131" s="74" t="str">
        <f ca="1">IF(Table7[[#This Row],[Type]]="KILL",IF(_xlfn.NUMBERVALUE(RIGHT(Table7[[#This Row],[Min]],LEN(Table7[[#This Row],[Min]])-FIND("-",Table7[[#This Row],[Min]])))&gt;INDIRECT(ADDRESS(11+MATCH(LEFT(Table7[[#This Row],[Min]],FIND("-",Table7[[#This Row],[Min]])-1),Table1[Content Sku],0),16,1,1,"Entities")),"review","ok"),"ok")</f>
        <v>ok</v>
      </c>
      <c r="J131" t="s">
        <v>122</v>
      </c>
      <c r="K131">
        <v>1</v>
      </c>
      <c r="L131" s="74">
        <f ca="1">(INDIRECT(ADDRESS(2+(MATCH(Table34[[#This Row],[SPAWNER]],Table40[SPAWNER],0)),2,1,1,"DATA_SCENES_UNITY_2"))) * Table34[[#This Row],[QUANTITY]]</f>
        <v>3</v>
      </c>
      <c r="U131" t="s">
        <v>315</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289</v>
      </c>
      <c r="F132">
        <v>0</v>
      </c>
      <c r="G132">
        <v>0</v>
      </c>
      <c r="H132" t="s">
        <v>8</v>
      </c>
      <c r="I132" s="74" t="str">
        <f ca="1">IF(Table7[[#This Row],[Type]]="KILL",IF(_xlfn.NUMBERVALUE(RIGHT(Table7[[#This Row],[Min]],LEN(Table7[[#This Row],[Min]])-FIND("-",Table7[[#This Row],[Min]])))&gt;INDIRECT(ADDRESS(11+MATCH(LEFT(Table7[[#This Row],[Min]],FIND("-",Table7[[#This Row],[Min]])-1),Table1[Content Sku],0),16,1,1,"Entities")),"review","ok"),"ok")</f>
        <v>ok</v>
      </c>
      <c r="J132" t="s">
        <v>551</v>
      </c>
      <c r="K132">
        <v>3</v>
      </c>
      <c r="L132" s="74">
        <f ca="1">(INDIRECT(ADDRESS(2+(MATCH(Table34[[#This Row],[SPAWNER]],Table40[SPAWNER],0)),2,1,1,"DATA_SCENES_UNITY_2"))) * Table34[[#This Row],[QUANTITY]]</f>
        <v>6</v>
      </c>
      <c r="U132" t="s">
        <v>254</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394</v>
      </c>
      <c r="F133">
        <v>0</v>
      </c>
      <c r="G133">
        <v>0</v>
      </c>
      <c r="H133" t="s">
        <v>8</v>
      </c>
      <c r="I133" s="74" t="str">
        <f ca="1">IF(Table7[[#This Row],[Type]]="KILL",IF(_xlfn.NUMBERVALUE(RIGHT(Table7[[#This Row],[Min]],LEN(Table7[[#This Row],[Min]])-FIND("-",Table7[[#This Row],[Min]])))&gt;INDIRECT(ADDRESS(11+MATCH(LEFT(Table7[[#This Row],[Min]],FIND("-",Table7[[#This Row],[Min]])-1),Table1[Content Sku],0),16,1,1,"Entities")),"review","ok"),"ok")</f>
        <v>ok</v>
      </c>
      <c r="J133" t="s">
        <v>122</v>
      </c>
      <c r="K133">
        <v>1</v>
      </c>
      <c r="L133" s="74">
        <f ca="1">(INDIRECT(ADDRESS(2+(MATCH(Table34[[#This Row],[SPAWNER]],Table40[SPAWNER],0)),2,1,1,"DATA_SCENES_UNITY_2"))) * Table34[[#This Row],[QUANTITY]]</f>
        <v>3</v>
      </c>
      <c r="U133" t="s">
        <v>2743</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276</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 * Table34[[#This Row],[QUANTITY]]</f>
        <v>3</v>
      </c>
      <c r="U134" t="s">
        <v>315</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394</v>
      </c>
      <c r="F135">
        <v>0</v>
      </c>
      <c r="G135">
        <v>0</v>
      </c>
      <c r="H135" t="s">
        <v>8</v>
      </c>
      <c r="I135" s="74" t="str">
        <f ca="1">IF(Table7[[#This Row],[Type]]="KILL",IF(_xlfn.NUMBERVALUE(RIGHT(Table7[[#This Row],[Min]],LEN(Table7[[#This Row],[Min]])-FIND("-",Table7[[#This Row],[Min]])))&gt;INDIRECT(ADDRESS(11+MATCH(LEFT(Table7[[#This Row],[Min]],FIND("-",Table7[[#This Row],[Min]])-1),Table1[Content Sku],0),16,1,1,"Entities")),"review","ok"),"ok")</f>
        <v>ok</v>
      </c>
      <c r="J135" t="s">
        <v>122</v>
      </c>
      <c r="K135">
        <v>1</v>
      </c>
      <c r="L135" s="74">
        <f ca="1">(INDIRECT(ADDRESS(2+(MATCH(Table34[[#This Row],[SPAWNER]],Table40[SPAWNER],0)),2,1,1,"DATA_SCENES_UNITY_2"))) * Table34[[#This Row],[QUANTITY]]</f>
        <v>3</v>
      </c>
      <c r="U135" t="s">
        <v>253</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313</v>
      </c>
      <c r="F136">
        <v>0</v>
      </c>
      <c r="G136">
        <v>0</v>
      </c>
      <c r="H136" t="s">
        <v>8</v>
      </c>
      <c r="I136" s="74" t="str">
        <f ca="1">IF(Table7[[#This Row],[Type]]="KILL",IF(_xlfn.NUMBERVALUE(RIGHT(Table7[[#This Row],[Min]],LEN(Table7[[#This Row],[Min]])-FIND("-",Table7[[#This Row],[Min]])))&gt;INDIRECT(ADDRESS(11+MATCH(LEFT(Table7[[#This Row],[Min]],FIND("-",Table7[[#This Row],[Min]])-1),Table1[Content Sku],0),16,1,1,"Entities")),"review","ok"),"ok")</f>
        <v>ok</v>
      </c>
      <c r="J136" t="s">
        <v>551</v>
      </c>
      <c r="K136">
        <v>2</v>
      </c>
      <c r="L136" s="74">
        <f ca="1">(INDIRECT(ADDRESS(2+(MATCH(Table34[[#This Row],[SPAWNER]],Table40[SPAWNER],0)),2,1,1,"DATA_SCENES_UNITY_2"))) * Table34[[#This Row],[QUANTITY]]</f>
        <v>4</v>
      </c>
      <c r="U136" t="s">
        <v>313</v>
      </c>
      <c r="V136">
        <v>33000</v>
      </c>
      <c r="W136">
        <v>0</v>
      </c>
      <c r="X136" t="s">
        <v>205</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2748</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 * Table34[[#This Row],[QUANTITY]]</f>
        <v>3</v>
      </c>
      <c r="U137" t="s">
        <v>313</v>
      </c>
      <c r="V137">
        <v>36000</v>
      </c>
      <c r="W137">
        <v>0</v>
      </c>
      <c r="X137" t="s">
        <v>205</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36</v>
      </c>
      <c r="F138">
        <v>4750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122</v>
      </c>
      <c r="K138">
        <v>1</v>
      </c>
      <c r="L138" s="74">
        <f ca="1">(INDIRECT(ADDRESS(2+(MATCH(Table34[[#This Row],[SPAWNER]],Table40[SPAWNER],0)),2,1,1,"DATA_SCENES_UNITY_2"))) * Table34[[#This Row],[QUANTITY]]</f>
        <v>3</v>
      </c>
      <c r="U138" t="s">
        <v>313</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2739</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 * Table34[[#This Row],[QUANTITY]]</f>
        <v>2</v>
      </c>
      <c r="U139" t="s">
        <v>313</v>
      </c>
      <c r="V139">
        <v>31000</v>
      </c>
      <c r="W139">
        <v>0</v>
      </c>
      <c r="X139" t="s">
        <v>205</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39</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551</v>
      </c>
      <c r="K140">
        <v>1</v>
      </c>
      <c r="L140" s="74">
        <f ca="1">(INDIRECT(ADDRESS(2+(MATCH(Table34[[#This Row],[SPAWNER]],Table40[SPAWNER],0)),2,1,1,"DATA_SCENES_UNITY_2"))) * Table34[[#This Row],[QUANTITY]]</f>
        <v>2</v>
      </c>
      <c r="U140" t="s">
        <v>393</v>
      </c>
      <c r="V140">
        <v>15000</v>
      </c>
      <c r="W140">
        <v>0</v>
      </c>
      <c r="X140" t="s">
        <v>205</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313</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122</v>
      </c>
      <c r="K141">
        <v>1</v>
      </c>
      <c r="L141" s="74">
        <f ca="1">(INDIRECT(ADDRESS(2+(MATCH(Table34[[#This Row],[SPAWNER]],Table40[SPAWNER],0)),2,1,1,"DATA_SCENES_UNITY_2"))) * Table34[[#This Row],[QUANTITY]]</f>
        <v>3</v>
      </c>
      <c r="U141" t="s">
        <v>289</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2739</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551</v>
      </c>
      <c r="K142">
        <v>4</v>
      </c>
      <c r="L142" s="74">
        <f ca="1">(INDIRECT(ADDRESS(2+(MATCH(Table34[[#This Row],[SPAWNER]],Table40[SPAWNER],0)),2,1,1,"DATA_SCENES_UNITY_2"))) * Table34[[#This Row],[QUANTITY]]</f>
        <v>8</v>
      </c>
      <c r="U142" t="s">
        <v>311</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311</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302</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122</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1</v>
      </c>
      <c r="V144">
        <v>0</v>
      </c>
      <c r="W144">
        <v>120</v>
      </c>
      <c r="X144" t="s">
        <v>4438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551</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309</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46</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548</v>
      </c>
      <c r="V146">
        <v>15000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318</v>
      </c>
      <c r="F147">
        <v>0</v>
      </c>
      <c r="G147">
        <v>0</v>
      </c>
      <c r="H147" t="s">
        <v>8</v>
      </c>
      <c r="I147" s="74" t="str">
        <f ca="1">IF(Table7[[#This Row],[Type]]="KILL",IF(_xlfn.NUMBERVALUE(RIGHT(Table7[[#This Row],[Min]],LEN(Table7[[#This Row],[Min]])-FIND("-",Table7[[#This Row],[Min]])))&gt;INDIRECT(ADDRESS(11+MATCH(LEFT(Table7[[#This Row],[Min]],FIND("-",Table7[[#This Row],[Min]])-1),Table1[Content Sku],0),16,1,1,"Entities")),"review","ok"),"ok")</f>
        <v>ok</v>
      </c>
      <c r="U147" t="s">
        <v>54</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338</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404</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2733</v>
      </c>
      <c r="F149">
        <v>0</v>
      </c>
      <c r="G149">
        <v>0</v>
      </c>
      <c r="H149" t="s">
        <v>8</v>
      </c>
      <c r="I149" s="74" t="str">
        <f ca="1">IF(Table7[[#This Row],[Type]]="KILL",IF(_xlfn.NUMBERVALUE(RIGHT(Table7[[#This Row],[Min]],LEN(Table7[[#This Row],[Min]])-FIND("-",Table7[[#This Row],[Min]])))&gt;INDIRECT(ADDRESS(11+MATCH(LEFT(Table7[[#This Row],[Min]],FIND("-",Table7[[#This Row],[Min]])-1),Table1[Content Sku],0),16,1,1,"Entities")),"review","ok"),"ok")</f>
        <v>ok</v>
      </c>
      <c r="U149" t="s">
        <v>393</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2748</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313</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36</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318</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42</v>
      </c>
      <c r="F152">
        <v>30500</v>
      </c>
      <c r="G152">
        <v>0</v>
      </c>
      <c r="H152" t="s">
        <v>205</v>
      </c>
      <c r="I152" s="74" t="str">
        <f ca="1">IF(Table7[[#This Row],[Type]]="KILL",IF(_xlfn.NUMBERVALUE(RIGHT(Table7[[#This Row],[Min]],LEN(Table7[[#This Row],[Min]])-FIND("-",Table7[[#This Row],[Min]])))&gt;INDIRECT(ADDRESS(11+MATCH(LEFT(Table7[[#This Row],[Min]],FIND("-",Table7[[#This Row],[Min]])-1),Table1[Content Sku],0),16,1,1,"Entities")),"review","ok"),"ok")</f>
        <v>ok</v>
      </c>
      <c r="U152" t="s">
        <v>289</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318</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392</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394</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313</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280</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254</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313</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50</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313</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254</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518</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44</v>
      </c>
      <c r="F159">
        <v>15000</v>
      </c>
      <c r="G159">
        <v>0</v>
      </c>
      <c r="H159" t="s">
        <v>205</v>
      </c>
      <c r="I159" s="74" t="str">
        <f ca="1">IF(Table7[[#This Row],[Type]]="KILL",IF(_xlfn.NUMBERVALUE(RIGHT(Table7[[#This Row],[Min]],LEN(Table7[[#This Row],[Min]])-FIND("-",Table7[[#This Row],[Min]])))&gt;INDIRECT(ADDRESS(11+MATCH(LEFT(Table7[[#This Row],[Min]],FIND("-",Table7[[#This Row],[Min]])-1),Table1[Content Sku],0),16,1,1,"Entities")),"review","ok"),"ok")</f>
        <v>ok</v>
      </c>
      <c r="U159" t="s">
        <v>1</v>
      </c>
      <c r="V159">
        <v>180</v>
      </c>
      <c r="W159">
        <v>0</v>
      </c>
      <c r="X159" t="s">
        <v>4438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254</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283</v>
      </c>
      <c r="V160">
        <v>30000</v>
      </c>
      <c r="W160">
        <v>0</v>
      </c>
      <c r="X160" t="s">
        <v>205</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392</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95</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21</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392</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95</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551</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313</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2745</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254</v>
      </c>
      <c r="F165">
        <v>0</v>
      </c>
      <c r="G165">
        <v>17000</v>
      </c>
      <c r="H165" t="s">
        <v>205</v>
      </c>
      <c r="I165" s="74" t="str">
        <f ca="1">IF(Table7[[#This Row],[Type]]="KILL",IF(_xlfn.NUMBERVALUE(RIGHT(Table7[[#This Row],[Min]],LEN(Table7[[#This Row],[Min]])-FIND("-",Table7[[#This Row],[Min]])))&gt;INDIRECT(ADDRESS(11+MATCH(LEFT(Table7[[#This Row],[Min]],FIND("-",Table7[[#This Row],[Min]])-1),Table1[Content Sku],0),16,1,1,"Entities")),"review","ok"),"ok")</f>
        <v>ok</v>
      </c>
      <c r="U165" t="s">
        <v>311</v>
      </c>
      <c r="V165">
        <v>24000</v>
      </c>
      <c r="W165">
        <v>0</v>
      </c>
      <c r="X165" t="s">
        <v>205</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253</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122</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36</v>
      </c>
      <c r="F167">
        <v>24000</v>
      </c>
      <c r="G167">
        <v>0</v>
      </c>
      <c r="H167" t="s">
        <v>205</v>
      </c>
      <c r="I167" s="74" t="str">
        <f ca="1">IF(Table7[[#This Row],[Type]]="KILL",IF(_xlfn.NUMBERVALUE(RIGHT(Table7[[#This Row],[Min]],LEN(Table7[[#This Row],[Min]])-FIND("-",Table7[[#This Row],[Min]])))&gt;INDIRECT(ADDRESS(11+MATCH(LEFT(Table7[[#This Row],[Min]],FIND("-",Table7[[#This Row],[Min]])-1),Table1[Content Sku],0),16,1,1,"Entities")),"review","ok"),"ok")</f>
        <v>ok</v>
      </c>
      <c r="U167" t="s">
        <v>95</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2730</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50</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283</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273</v>
      </c>
      <c r="V169">
        <v>60000</v>
      </c>
      <c r="W169">
        <v>80000</v>
      </c>
      <c r="X169" t="s">
        <v>205</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39</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2748</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289</v>
      </c>
      <c r="F171">
        <v>0</v>
      </c>
      <c r="G171">
        <v>20000</v>
      </c>
      <c r="H171" t="s">
        <v>205</v>
      </c>
      <c r="I171" s="74" t="str">
        <f ca="1">IF(Table7[[#This Row],[Type]]="KILL",IF(_xlfn.NUMBERVALUE(RIGHT(Table7[[#This Row],[Min]],LEN(Table7[[#This Row],[Min]])-FIND("-",Table7[[#This Row],[Min]])))&gt;INDIRECT(ADDRESS(11+MATCH(LEFT(Table7[[#This Row],[Min]],FIND("-",Table7[[#This Row],[Min]])-1),Table1[Content Sku],0),16,1,1,"Entities")),"review","ok"),"ok")</f>
        <v>ok</v>
      </c>
      <c r="U171" t="s">
        <v>289</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551</v>
      </c>
      <c r="F172">
        <v>0</v>
      </c>
      <c r="G172">
        <v>0</v>
      </c>
      <c r="H172" t="s">
        <v>8</v>
      </c>
      <c r="I172" s="74" t="str">
        <f ca="1">IF(Table7[[#This Row],[Type]]="KILL",IF(_xlfn.NUMBERVALUE(RIGHT(Table7[[#This Row],[Min]],LEN(Table7[[#This Row],[Min]])-FIND("-",Table7[[#This Row],[Min]])))&gt;INDIRECT(ADDRESS(11+MATCH(LEFT(Table7[[#This Row],[Min]],FIND("-",Table7[[#This Row],[Min]])-1),Table1[Content Sku],0),16,1,1,"Entities")),"review","ok"),"ok")</f>
        <v>ok</v>
      </c>
      <c r="U172" t="s">
        <v>392</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397</v>
      </c>
      <c r="F173">
        <v>25000</v>
      </c>
      <c r="G173">
        <v>0</v>
      </c>
      <c r="H173" t="s">
        <v>205</v>
      </c>
      <c r="I173" s="74" t="str">
        <f ca="1">IF(Table7[[#This Row],[Type]]="KILL",IF(_xlfn.NUMBERVALUE(RIGHT(Table7[[#This Row],[Min]],LEN(Table7[[#This Row],[Min]])-FIND("-",Table7[[#This Row],[Min]])))&gt;INDIRECT(ADDRESS(11+MATCH(LEFT(Table7[[#This Row],[Min]],FIND("-",Table7[[#This Row],[Min]])-1),Table1[Content Sku],0),16,1,1,"Entities")),"review","ok"),"ok")</f>
        <v>ok</v>
      </c>
      <c r="U173" t="s">
        <v>254</v>
      </c>
      <c r="V173">
        <v>16100</v>
      </c>
      <c r="W173">
        <v>0</v>
      </c>
      <c r="X173" t="s">
        <v>205</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404</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313</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289</v>
      </c>
      <c r="F175">
        <v>0</v>
      </c>
      <c r="G175">
        <v>21000</v>
      </c>
      <c r="H175" t="s">
        <v>205</v>
      </c>
      <c r="I175" s="74" t="str">
        <f ca="1">IF(Table7[[#This Row],[Type]]="KILL",IF(_xlfn.NUMBERVALUE(RIGHT(Table7[[#This Row],[Min]],LEN(Table7[[#This Row],[Min]])-FIND("-",Table7[[#This Row],[Min]])))&gt;INDIRECT(ADDRESS(11+MATCH(LEFT(Table7[[#This Row],[Min]],FIND("-",Table7[[#This Row],[Min]])-1),Table1[Content Sku],0),16,1,1,"Entities")),"review","ok"),"ok")</f>
        <v>ok</v>
      </c>
      <c r="U175" t="s">
        <v>283</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286</v>
      </c>
      <c r="F176">
        <v>0</v>
      </c>
      <c r="G176">
        <v>27000</v>
      </c>
      <c r="H176" t="s">
        <v>205</v>
      </c>
      <c r="I176" s="74" t="str">
        <f ca="1">IF(Table7[[#This Row],[Type]]="KILL",IF(_xlfn.NUMBERVALUE(RIGHT(Table7[[#This Row],[Min]],LEN(Table7[[#This Row],[Min]])-FIND("-",Table7[[#This Row],[Min]])))&gt;INDIRECT(ADDRESS(11+MATCH(LEFT(Table7[[#This Row],[Min]],FIND("-",Table7[[#This Row],[Min]])-1),Table1[Content Sku],0),16,1,1,"Entities")),"review","ok"),"ok")</f>
        <v>ok</v>
      </c>
      <c r="U176" t="s">
        <v>338</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280</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8116</v>
      </c>
      <c r="V177">
        <v>50000</v>
      </c>
      <c r="W177">
        <v>0</v>
      </c>
      <c r="X177" t="s">
        <v>205</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2748</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392</v>
      </c>
      <c r="V178">
        <v>17000</v>
      </c>
      <c r="W178">
        <v>0</v>
      </c>
      <c r="X178" t="s">
        <v>205</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397</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286</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313</v>
      </c>
      <c r="F180">
        <v>0</v>
      </c>
      <c r="G180">
        <v>13000</v>
      </c>
      <c r="H180" t="s">
        <v>205</v>
      </c>
      <c r="I180" s="74" t="str">
        <f ca="1">IF(Table7[[#This Row],[Type]]="KILL",IF(_xlfn.NUMBERVALUE(RIGHT(Table7[[#This Row],[Min]],LEN(Table7[[#This Row],[Min]])-FIND("-",Table7[[#This Row],[Min]])))&gt;INDIRECT(ADDRESS(11+MATCH(LEFT(Table7[[#This Row],[Min]],FIND("-",Table7[[#This Row],[Min]])-1),Table1[Content Sku],0),16,1,1,"Entities")),"review","ok"),"ok")</f>
        <v>ok</v>
      </c>
      <c r="U180" t="s">
        <v>254</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280</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548</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347</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49</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280</v>
      </c>
      <c r="F183">
        <v>0</v>
      </c>
      <c r="G183">
        <v>0</v>
      </c>
      <c r="H183" t="s">
        <v>8</v>
      </c>
      <c r="I183" s="74" t="str">
        <f ca="1">IF(Table7[[#This Row],[Type]]="KILL",IF(_xlfn.NUMBERVALUE(RIGHT(Table7[[#This Row],[Min]],LEN(Table7[[#This Row],[Min]])-FIND("-",Table7[[#This Row],[Min]])))&gt;INDIRECT(ADDRESS(11+MATCH(LEFT(Table7[[#This Row],[Min]],FIND("-",Table7[[#This Row],[Min]])-1),Table1[Content Sku],0),16,1,1,"Entities")),"review","ok"),"ok")</f>
        <v>ok</v>
      </c>
      <c r="U183" t="s">
        <v>254</v>
      </c>
      <c r="V183">
        <v>0</v>
      </c>
      <c r="W183">
        <v>14000</v>
      </c>
      <c r="X183" t="s">
        <v>205</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313</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315</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122</v>
      </c>
      <c r="F185">
        <v>0</v>
      </c>
      <c r="G185">
        <v>0</v>
      </c>
      <c r="H185" t="s">
        <v>8</v>
      </c>
      <c r="I185" s="74" t="str">
        <f ca="1">IF(Table7[[#This Row],[Type]]="KILL",IF(_xlfn.NUMBERVALUE(RIGHT(Table7[[#This Row],[Min]],LEN(Table7[[#This Row],[Min]])-FIND("-",Table7[[#This Row],[Min]])))&gt;INDIRECT(ADDRESS(11+MATCH(LEFT(Table7[[#This Row],[Min]],FIND("-",Table7[[#This Row],[Min]])-1),Table1[Content Sku],0),16,1,1,"Entities")),"review","ok"),"ok")</f>
        <v>ok</v>
      </c>
      <c r="U185" t="s">
        <v>315</v>
      </c>
      <c r="V185">
        <v>29000</v>
      </c>
      <c r="W185">
        <v>0</v>
      </c>
      <c r="X185" t="s">
        <v>205</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63</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315</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37</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318</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313</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254</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311</v>
      </c>
      <c r="F189">
        <v>0</v>
      </c>
      <c r="G189">
        <v>0</v>
      </c>
      <c r="H189" t="s">
        <v>8</v>
      </c>
      <c r="I189" s="74" t="str">
        <f ca="1">IF(Table7[[#This Row],[Type]]="KILL",IF(_xlfn.NUMBERVALUE(RIGHT(Table7[[#This Row],[Min]],LEN(Table7[[#This Row],[Min]])-FIND("-",Table7[[#This Row],[Min]])))&gt;INDIRECT(ADDRESS(11+MATCH(LEFT(Table7[[#This Row],[Min]],FIND("-",Table7[[#This Row],[Min]])-1),Table1[Content Sku],0),16,1,1,"Entities")),"review","ok"),"ok")</f>
        <v>ok</v>
      </c>
      <c r="U189" t="s">
        <v>39</v>
      </c>
      <c r="V189">
        <v>15000</v>
      </c>
      <c r="W189">
        <v>0</v>
      </c>
      <c r="X189" t="s">
        <v>205</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2748</v>
      </c>
      <c r="F190">
        <v>0</v>
      </c>
      <c r="G190">
        <v>0</v>
      </c>
      <c r="H190" t="s">
        <v>8</v>
      </c>
      <c r="I190" s="74" t="str">
        <f ca="1">IF(Table7[[#This Row],[Type]]="KILL",IF(_xlfn.NUMBERVALUE(RIGHT(Table7[[#This Row],[Min]],LEN(Table7[[#This Row],[Min]])-FIND("-",Table7[[#This Row],[Min]])))&gt;INDIRECT(ADDRESS(11+MATCH(LEFT(Table7[[#This Row],[Min]],FIND("-",Table7[[#This Row],[Min]])-1),Table1[Content Sku],0),16,1,1,"Entities")),"review","ok"),"ok")</f>
        <v>ok</v>
      </c>
      <c r="U190" t="s">
        <v>392</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313</v>
      </c>
      <c r="F191">
        <v>0</v>
      </c>
      <c r="G191">
        <v>0</v>
      </c>
      <c r="H191" t="s">
        <v>8</v>
      </c>
      <c r="I191" s="74" t="str">
        <f ca="1">IF(Table7[[#This Row],[Type]]="KILL",IF(_xlfn.NUMBERVALUE(RIGHT(Table7[[#This Row],[Min]],LEN(Table7[[#This Row],[Min]])-FIND("-",Table7[[#This Row],[Min]])))&gt;INDIRECT(ADDRESS(11+MATCH(LEFT(Table7[[#This Row],[Min]],FIND("-",Table7[[#This Row],[Min]])-1),Table1[Content Sku],0),16,1,1,"Entities")),"review","ok"),"ok")</f>
        <v>ok</v>
      </c>
      <c r="U191" t="s">
        <v>1</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253</v>
      </c>
      <c r="F192">
        <v>0</v>
      </c>
      <c r="G192">
        <v>0</v>
      </c>
      <c r="H192" t="s">
        <v>8</v>
      </c>
      <c r="I192" s="74" t="str">
        <f ca="1">IF(Table7[[#This Row],[Type]]="KILL",IF(_xlfn.NUMBERVALUE(RIGHT(Table7[[#This Row],[Min]],LEN(Table7[[#This Row],[Min]])-FIND("-",Table7[[#This Row],[Min]])))&gt;INDIRECT(ADDRESS(11+MATCH(LEFT(Table7[[#This Row],[Min]],FIND("-",Table7[[#This Row],[Min]])-1),Table1[Content Sku],0),16,1,1,"Entities")),"review","ok"),"ok")</f>
        <v>ok</v>
      </c>
      <c r="U192" t="s">
        <v>551</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289</v>
      </c>
      <c r="F193">
        <v>0</v>
      </c>
      <c r="G193">
        <v>24000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258</v>
      </c>
      <c r="V193">
        <v>38500</v>
      </c>
      <c r="W193">
        <v>0</v>
      </c>
      <c r="X193" t="s">
        <v>205</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394</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2748</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254</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311</v>
      </c>
      <c r="V195">
        <v>29000</v>
      </c>
      <c r="W195">
        <v>0</v>
      </c>
      <c r="X195" t="s">
        <v>205</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122</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2743</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313</v>
      </c>
      <c r="F197">
        <v>0</v>
      </c>
      <c r="G197">
        <v>0</v>
      </c>
      <c r="H197" t="s">
        <v>8</v>
      </c>
      <c r="I197" s="74" t="str">
        <f ca="1">IF(Table7[[#This Row],[Type]]="KILL",IF(_xlfn.NUMBERVALUE(RIGHT(Table7[[#This Row],[Min]],LEN(Table7[[#This Row],[Min]])-FIND("-",Table7[[#This Row],[Min]])))&gt;INDIRECT(ADDRESS(11+MATCH(LEFT(Table7[[#This Row],[Min]],FIND("-",Table7[[#This Row],[Min]])-1),Table1[Content Sku],0),16,1,1,"Entities")),"review","ok"),"ok")</f>
        <v>ok</v>
      </c>
      <c r="U197" t="s">
        <v>122</v>
      </c>
      <c r="V197">
        <v>25000</v>
      </c>
      <c r="W197">
        <v>0</v>
      </c>
      <c r="X197" t="s">
        <v>205</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397</v>
      </c>
      <c r="F198">
        <v>6500</v>
      </c>
      <c r="G198">
        <v>0</v>
      </c>
      <c r="H198" t="s">
        <v>205</v>
      </c>
      <c r="I198" s="74" t="str">
        <f ca="1">IF(Table7[[#This Row],[Type]]="KILL",IF(_xlfn.NUMBERVALUE(RIGHT(Table7[[#This Row],[Min]],LEN(Table7[[#This Row],[Min]])-FIND("-",Table7[[#This Row],[Min]])))&gt;INDIRECT(ADDRESS(11+MATCH(LEFT(Table7[[#This Row],[Min]],FIND("-",Table7[[#This Row],[Min]])-1),Table1[Content Sku],0),16,1,1,"Entities")),"review","ok"),"ok")</f>
        <v>ok</v>
      </c>
      <c r="U198" t="s">
        <v>61</v>
      </c>
      <c r="V198">
        <v>18000</v>
      </c>
      <c r="W198">
        <v>0</v>
      </c>
      <c r="X198" t="s">
        <v>205</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50</v>
      </c>
      <c r="F199">
        <v>0</v>
      </c>
      <c r="G199">
        <v>0</v>
      </c>
      <c r="H199" t="s">
        <v>8</v>
      </c>
      <c r="I199" s="74" t="str">
        <f ca="1">IF(Table7[[#This Row],[Type]]="KILL",IF(_xlfn.NUMBERVALUE(RIGHT(Table7[[#This Row],[Min]],LEN(Table7[[#This Row],[Min]])-FIND("-",Table7[[#This Row],[Min]])))&gt;INDIRECT(ADDRESS(11+MATCH(LEFT(Table7[[#This Row],[Min]],FIND("-",Table7[[#This Row],[Min]])-1),Table1[Content Sku],0),16,1,1,"Entities")),"review","ok"),"ok")</f>
        <v>ok</v>
      </c>
      <c r="U199" t="s">
        <v>392</v>
      </c>
      <c r="V199">
        <v>18000</v>
      </c>
      <c r="W199">
        <v>0</v>
      </c>
      <c r="X199" t="s">
        <v>205</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43</v>
      </c>
      <c r="F200">
        <v>50000</v>
      </c>
      <c r="G200">
        <v>0</v>
      </c>
      <c r="H200" t="s">
        <v>205</v>
      </c>
      <c r="I200" s="74" t="str">
        <f ca="1">IF(Table7[[#This Row],[Type]]="KILL",IF(_xlfn.NUMBERVALUE(RIGHT(Table7[[#This Row],[Min]],LEN(Table7[[#This Row],[Min]])-FIND("-",Table7[[#This Row],[Min]])))&gt;INDIRECT(ADDRESS(11+MATCH(LEFT(Table7[[#This Row],[Min]],FIND("-",Table7[[#This Row],[Min]])-1),Table1[Content Sku],0),16,1,1,"Entities")),"review","ok"),"ok")</f>
        <v>ok</v>
      </c>
      <c r="U200" t="s">
        <v>394</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401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t="s">
        <v>8143</v>
      </c>
      <c r="W201" t="s">
        <v>4476</v>
      </c>
      <c r="X201" t="s">
        <v>4477</v>
      </c>
      <c r="Y201" s="74" t="str">
        <f ca="1">IF(Table15[[#This Row],[Type]]="KILL",IF(_xlfn.NUMBERVALUE(RIGHT(Table15[[#This Row],[Min]],LEN(Table15[[#This Row],[Min]])-FIND("-",Table15[[#This Row],[Min]])))&gt;INDIRECT(ADDRESS(11+MATCH(LEFT(Table15[[#This Row],[Min]],FIND("-",Table15[[#This Row],[Min]])-1),Table1[Content Sku],0),16,1,1,"Entities")),"review","ok"),"ok")</f>
        <v>review</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40</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286</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283</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311</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254</v>
      </c>
      <c r="F204">
        <v>0</v>
      </c>
      <c r="G204">
        <v>20000</v>
      </c>
      <c r="H204" t="s">
        <v>205</v>
      </c>
      <c r="I204" s="74" t="str">
        <f ca="1">IF(Table7[[#This Row],[Type]]="KILL",IF(_xlfn.NUMBERVALUE(RIGHT(Table7[[#This Row],[Min]],LEN(Table7[[#This Row],[Min]])-FIND("-",Table7[[#This Row],[Min]])))&gt;INDIRECT(ADDRESS(11+MATCH(LEFT(Table7[[#This Row],[Min]],FIND("-",Table7[[#This Row],[Min]])-1),Table1[Content Sku],0),16,1,1,"Entities")),"review","ok"),"ok")</f>
        <v>ok</v>
      </c>
      <c r="U204" t="s">
        <v>280</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40</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61</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28000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283</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392</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50</v>
      </c>
      <c r="V207">
        <v>40000</v>
      </c>
      <c r="W207">
        <v>0</v>
      </c>
      <c r="X207" t="s">
        <v>205</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276</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122</v>
      </c>
      <c r="V208">
        <v>40000</v>
      </c>
      <c r="W208">
        <v>0</v>
      </c>
      <c r="X208" t="s">
        <v>205</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551</v>
      </c>
      <c r="F209">
        <v>0</v>
      </c>
      <c r="G209">
        <v>0</v>
      </c>
      <c r="H209" t="s">
        <v>8</v>
      </c>
      <c r="I209" s="74" t="str">
        <f ca="1">IF(Table7[[#This Row],[Type]]="KILL",IF(_xlfn.NUMBERVALUE(RIGHT(Table7[[#This Row],[Min]],LEN(Table7[[#This Row],[Min]])-FIND("-",Table7[[#This Row],[Min]])))&gt;INDIRECT(ADDRESS(11+MATCH(LEFT(Table7[[#This Row],[Min]],FIND("-",Table7[[#This Row],[Min]])-1),Table1[Content Sku],0),16,1,1,"Entities")),"review","ok"),"ok")</f>
        <v>ok</v>
      </c>
      <c r="U209" t="s">
        <v>313</v>
      </c>
      <c r="V209">
        <v>22000</v>
      </c>
      <c r="W209">
        <v>0</v>
      </c>
      <c r="X209" t="s">
        <v>205</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276</v>
      </c>
      <c r="F210">
        <v>0</v>
      </c>
      <c r="G210">
        <v>0</v>
      </c>
      <c r="H210" t="s">
        <v>8</v>
      </c>
      <c r="I210" s="74" t="str">
        <f ca="1">IF(Table7[[#This Row],[Type]]="KILL",IF(_xlfn.NUMBERVALUE(RIGHT(Table7[[#This Row],[Min]],LEN(Table7[[#This Row],[Min]])-FIND("-",Table7[[#This Row],[Min]])))&gt;INDIRECT(ADDRESS(11+MATCH(LEFT(Table7[[#This Row],[Min]],FIND("-",Table7[[#This Row],[Min]])-1),Table1[Content Sku],0),16,1,1,"Entities")),"review","ok"),"ok")</f>
        <v>ok</v>
      </c>
      <c r="U210" t="s">
        <v>315</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21</v>
      </c>
      <c r="F211">
        <v>50000</v>
      </c>
      <c r="G211">
        <v>0</v>
      </c>
      <c r="H211" t="s">
        <v>205</v>
      </c>
      <c r="I211" s="74" t="str">
        <f ca="1">IF(Table7[[#This Row],[Type]]="KILL",IF(_xlfn.NUMBERVALUE(RIGHT(Table7[[#This Row],[Min]],LEN(Table7[[#This Row],[Min]])-FIND("-",Table7[[#This Row],[Min]])))&gt;INDIRECT(ADDRESS(11+MATCH(LEFT(Table7[[#This Row],[Min]],FIND("-",Table7[[#This Row],[Min]])-1),Table1[Content Sku],0),16,1,1,"Entities")),"review","ok"),"ok")</f>
        <v>ok</v>
      </c>
      <c r="U211" t="s">
        <v>392</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39</v>
      </c>
      <c r="F212">
        <v>0</v>
      </c>
      <c r="G212">
        <v>0</v>
      </c>
      <c r="H212" t="s">
        <v>8</v>
      </c>
      <c r="I212" s="74" t="str">
        <f ca="1">IF(Table7[[#This Row],[Type]]="KILL",IF(_xlfn.NUMBERVALUE(RIGHT(Table7[[#This Row],[Min]],LEN(Table7[[#This Row],[Min]])-FIND("-",Table7[[#This Row],[Min]])))&gt;INDIRECT(ADDRESS(11+MATCH(LEFT(Table7[[#This Row],[Min]],FIND("-",Table7[[#This Row],[Min]])-1),Table1[Content Sku],0),16,1,1,"Entities")),"review","ok"),"ok")</f>
        <v>ok</v>
      </c>
      <c r="U212" t="s">
        <v>289</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0</v>
      </c>
      <c r="H213" t="s">
        <v>8</v>
      </c>
      <c r="I213" s="74" t="str">
        <f ca="1">IF(Table7[[#This Row],[Type]]="KILL",IF(_xlfn.NUMBERVALUE(RIGHT(Table7[[#This Row],[Min]],LEN(Table7[[#This Row],[Min]])-FIND("-",Table7[[#This Row],[Min]])))&gt;INDIRECT(ADDRESS(11+MATCH(LEFT(Table7[[#This Row],[Min]],FIND("-",Table7[[#This Row],[Min]])-1),Table1[Content Sku],0),16,1,1,"Entities")),"review","ok"),"ok")</f>
        <v>ok</v>
      </c>
      <c r="U213" t="s">
        <v>95</v>
      </c>
      <c r="V213">
        <v>24000</v>
      </c>
      <c r="W213">
        <v>0</v>
      </c>
      <c r="X213" t="s">
        <v>205</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283</v>
      </c>
      <c r="F214">
        <v>0</v>
      </c>
      <c r="G214">
        <v>0</v>
      </c>
      <c r="H214" t="s">
        <v>8</v>
      </c>
      <c r="I214" s="74" t="str">
        <f ca="1">IF(Table7[[#This Row],[Type]]="KILL",IF(_xlfn.NUMBERVALUE(RIGHT(Table7[[#This Row],[Min]],LEN(Table7[[#This Row],[Min]])-FIND("-",Table7[[#This Row],[Min]])))&gt;INDIRECT(ADDRESS(11+MATCH(LEFT(Table7[[#This Row],[Min]],FIND("-",Table7[[#This Row],[Min]])-1),Table1[Content Sku],0),16,1,1,"Entities")),"review","ok"),"ok")</f>
        <v>ok</v>
      </c>
      <c r="U214" t="s">
        <v>313</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2748</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1</v>
      </c>
      <c r="V215">
        <v>200</v>
      </c>
      <c r="W215">
        <v>0</v>
      </c>
      <c r="X215" t="s">
        <v>4438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280</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61</v>
      </c>
      <c r="V216">
        <v>29000</v>
      </c>
      <c r="W216">
        <v>0</v>
      </c>
      <c r="X216" t="s">
        <v>205</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2748</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2773</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2748</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392</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313</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38</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254</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313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254</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289</v>
      </c>
      <c r="F222">
        <v>0</v>
      </c>
      <c r="G222">
        <v>24000</v>
      </c>
      <c r="H222" t="s">
        <v>205</v>
      </c>
      <c r="I222" s="74" t="str">
        <f ca="1">IF(Table7[[#This Row],[Type]]="KILL",IF(_xlfn.NUMBERVALUE(RIGHT(Table7[[#This Row],[Min]],LEN(Table7[[#This Row],[Min]])-FIND("-",Table7[[#This Row],[Min]])))&gt;INDIRECT(ADDRESS(11+MATCH(LEFT(Table7[[#This Row],[Min]],FIND("-",Table7[[#This Row],[Min]])-1),Table1[Content Sku],0),16,1,1,"Entities")),"review","ok"),"ok")</f>
        <v>ok</v>
      </c>
      <c r="U222" t="s">
        <v>278</v>
      </c>
      <c r="V222">
        <v>0</v>
      </c>
      <c r="W222">
        <v>29000</v>
      </c>
      <c r="X222" t="s">
        <v>205</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404</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313</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313</v>
      </c>
      <c r="F224">
        <v>0</v>
      </c>
      <c r="G224">
        <v>20000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39</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313</v>
      </c>
      <c r="F225">
        <v>0</v>
      </c>
      <c r="G225">
        <v>16000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254</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289</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1</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254</v>
      </c>
      <c r="F227">
        <v>0</v>
      </c>
      <c r="G227">
        <v>0</v>
      </c>
      <c r="H227" t="s">
        <v>8</v>
      </c>
      <c r="I227" s="74" t="str">
        <f ca="1">IF(Table7[[#This Row],[Type]]="KILL",IF(_xlfn.NUMBERVALUE(RIGHT(Table7[[#This Row],[Min]],LEN(Table7[[#This Row],[Min]])-FIND("-",Table7[[#This Row],[Min]])))&gt;INDIRECT(ADDRESS(11+MATCH(LEFT(Table7[[#This Row],[Min]],FIND("-",Table7[[#This Row],[Min]])-1),Table1[Content Sku],0),16,1,1,"Entities")),"review","ok"),"ok")</f>
        <v>ok</v>
      </c>
      <c r="U227" t="s">
        <v>304</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551</v>
      </c>
      <c r="F228">
        <v>0</v>
      </c>
      <c r="G228">
        <v>0</v>
      </c>
      <c r="H228" t="s">
        <v>8</v>
      </c>
      <c r="I228" s="74" t="str">
        <f ca="1">IF(Table7[[#This Row],[Type]]="KILL",IF(_xlfn.NUMBERVALUE(RIGHT(Table7[[#This Row],[Min]],LEN(Table7[[#This Row],[Min]])-FIND("-",Table7[[#This Row],[Min]])))&gt;INDIRECT(ADDRESS(11+MATCH(LEFT(Table7[[#This Row],[Min]],FIND("-",Table7[[#This Row],[Min]])-1),Table1[Content Sku],0),16,1,1,"Entities")),"review","ok"),"ok")</f>
        <v>ok</v>
      </c>
      <c r="U228" t="s">
        <v>280</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318</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394</v>
      </c>
      <c r="V229">
        <v>23000</v>
      </c>
      <c r="W229">
        <v>0</v>
      </c>
      <c r="X229" t="s">
        <v>205</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394</v>
      </c>
      <c r="F230">
        <v>0</v>
      </c>
      <c r="G230">
        <v>0</v>
      </c>
      <c r="H230" t="s">
        <v>8</v>
      </c>
      <c r="I230" s="74" t="str">
        <f ca="1">IF(Table7[[#This Row],[Type]]="KILL",IF(_xlfn.NUMBERVALUE(RIGHT(Table7[[#This Row],[Min]],LEN(Table7[[#This Row],[Min]])-FIND("-",Table7[[#This Row],[Min]])))&gt;INDIRECT(ADDRESS(11+MATCH(LEFT(Table7[[#This Row],[Min]],FIND("-",Table7[[#This Row],[Min]])-1),Table1[Content Sku],0),16,1,1,"Entities")),"review","ok"),"ok")</f>
        <v>ok</v>
      </c>
      <c r="U230" t="s">
        <v>22</v>
      </c>
      <c r="V230">
        <v>21000</v>
      </c>
      <c r="W230">
        <v>0</v>
      </c>
      <c r="X230" t="s">
        <v>205</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315</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39</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21</v>
      </c>
      <c r="F232">
        <v>40000</v>
      </c>
      <c r="G232">
        <v>0</v>
      </c>
      <c r="H232" t="s">
        <v>205</v>
      </c>
      <c r="I232" s="74" t="str">
        <f ca="1">IF(Table7[[#This Row],[Type]]="KILL",IF(_xlfn.NUMBERVALUE(RIGHT(Table7[[#This Row],[Min]],LEN(Table7[[#This Row],[Min]])-FIND("-",Table7[[#This Row],[Min]])))&gt;INDIRECT(ADDRESS(11+MATCH(LEFT(Table7[[#This Row],[Min]],FIND("-",Table7[[#This Row],[Min]])-1),Table1[Content Sku],0),16,1,1,"Entities")),"review","ok"),"ok")</f>
        <v>ok</v>
      </c>
      <c r="U232" t="s">
        <v>289</v>
      </c>
      <c r="V232">
        <v>17000</v>
      </c>
      <c r="W232">
        <v>0</v>
      </c>
      <c r="X232" t="s">
        <v>205</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122</v>
      </c>
      <c r="F233">
        <v>0</v>
      </c>
      <c r="G233">
        <v>0</v>
      </c>
      <c r="H233" t="s">
        <v>8</v>
      </c>
      <c r="I233" s="74" t="str">
        <f ca="1">IF(Table7[[#This Row],[Type]]="KILL",IF(_xlfn.NUMBERVALUE(RIGHT(Table7[[#This Row],[Min]],LEN(Table7[[#This Row],[Min]])-FIND("-",Table7[[#This Row],[Min]])))&gt;INDIRECT(ADDRESS(11+MATCH(LEFT(Table7[[#This Row],[Min]],FIND("-",Table7[[#This Row],[Min]])-1),Table1[Content Sku],0),16,1,1,"Entities")),"review","ok"),"ok")</f>
        <v>ok</v>
      </c>
      <c r="U233" t="s">
        <v>2743</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254</v>
      </c>
      <c r="F234">
        <v>0</v>
      </c>
      <c r="G234">
        <v>21000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40</v>
      </c>
      <c r="V234">
        <v>150</v>
      </c>
      <c r="W234">
        <v>0</v>
      </c>
      <c r="X234" t="s">
        <v>4438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95</v>
      </c>
      <c r="F235">
        <v>0</v>
      </c>
      <c r="G235">
        <v>0</v>
      </c>
      <c r="H235" t="s">
        <v>8</v>
      </c>
      <c r="I235" s="74" t="str">
        <f ca="1">IF(Table7[[#This Row],[Type]]="KILL",IF(_xlfn.NUMBERVALUE(RIGHT(Table7[[#This Row],[Min]],LEN(Table7[[#This Row],[Min]])-FIND("-",Table7[[#This Row],[Min]])))&gt;INDIRECT(ADDRESS(11+MATCH(LEFT(Table7[[#This Row],[Min]],FIND("-",Table7[[#This Row],[Min]])-1),Table1[Content Sku],0),16,1,1,"Entities")),"review","ok"),"ok")</f>
        <v>ok</v>
      </c>
      <c r="U235" t="s">
        <v>393</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289</v>
      </c>
      <c r="F236">
        <v>0</v>
      </c>
      <c r="G236">
        <v>22000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278</v>
      </c>
      <c r="V236">
        <v>0</v>
      </c>
      <c r="W236">
        <v>55000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289</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551</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90</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1</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46</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253</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22000</v>
      </c>
      <c r="H240" t="s">
        <v>205</v>
      </c>
      <c r="I240" s="74" t="str">
        <f ca="1">IF(Table7[[#This Row],[Type]]="KILL",IF(_xlfn.NUMBERVALUE(RIGHT(Table7[[#This Row],[Min]],LEN(Table7[[#This Row],[Min]])-FIND("-",Table7[[#This Row],[Min]])))&gt;INDIRECT(ADDRESS(11+MATCH(LEFT(Table7[[#This Row],[Min]],FIND("-",Table7[[#This Row],[Min]])-1),Table1[Content Sku],0),16,1,1,"Entities")),"review","ok"),"ok")</f>
        <v>ok</v>
      </c>
      <c r="U240" t="s">
        <v>313</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37</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254</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280</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548</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95</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289</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257</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1</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394</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122</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254</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313</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2748</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278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548</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548</v>
      </c>
      <c r="V248">
        <v>17000</v>
      </c>
      <c r="W248">
        <v>0</v>
      </c>
      <c r="X248" t="s">
        <v>205</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397</v>
      </c>
      <c r="F249">
        <v>15000</v>
      </c>
      <c r="G249">
        <v>0</v>
      </c>
      <c r="H249" t="s">
        <v>205</v>
      </c>
      <c r="I249" s="74" t="str">
        <f ca="1">IF(Table7[[#This Row],[Type]]="KILL",IF(_xlfn.NUMBERVALUE(RIGHT(Table7[[#This Row],[Min]],LEN(Table7[[#This Row],[Min]])-FIND("-",Table7[[#This Row],[Min]])))&gt;INDIRECT(ADDRESS(11+MATCH(LEFT(Table7[[#This Row],[Min]],FIND("-",Table7[[#This Row],[Min]])-1),Table1[Content Sku],0),16,1,1,"Entities")),"review","ok"),"ok")</f>
        <v>ok</v>
      </c>
      <c r="U249" t="s">
        <v>122</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313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289</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392</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291</v>
      </c>
      <c r="V251">
        <v>0</v>
      </c>
      <c r="W251">
        <v>29000</v>
      </c>
      <c r="X251" t="s">
        <v>205</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394</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49</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254</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1</v>
      </c>
      <c r="V253">
        <v>30000</v>
      </c>
      <c r="W253">
        <v>0</v>
      </c>
      <c r="X253" t="s">
        <v>205</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313</v>
      </c>
      <c r="F254">
        <v>0</v>
      </c>
      <c r="G254">
        <v>25000</v>
      </c>
      <c r="H254" t="s">
        <v>205</v>
      </c>
      <c r="I254" s="74" t="str">
        <f ca="1">IF(Table7[[#This Row],[Type]]="KILL",IF(_xlfn.NUMBERVALUE(RIGHT(Table7[[#This Row],[Min]],LEN(Table7[[#This Row],[Min]])-FIND("-",Table7[[#This Row],[Min]])))&gt;INDIRECT(ADDRESS(11+MATCH(LEFT(Table7[[#This Row],[Min]],FIND("-",Table7[[#This Row],[Min]])-1),Table1[Content Sku],0),16,1,1,"Entities")),"review","ok"),"ok")</f>
        <v>ok</v>
      </c>
      <c r="U254" t="s">
        <v>315</v>
      </c>
      <c r="V254">
        <v>0</v>
      </c>
      <c r="W254">
        <v>31000</v>
      </c>
      <c r="X254" t="s">
        <v>205</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2773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280</v>
      </c>
      <c r="V255">
        <v>35000</v>
      </c>
      <c r="W255">
        <v>0</v>
      </c>
      <c r="X255" t="s">
        <v>205</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2730</v>
      </c>
      <c r="F256">
        <v>0</v>
      </c>
      <c r="G256">
        <v>0</v>
      </c>
      <c r="H256" t="s">
        <v>8</v>
      </c>
      <c r="I256" s="74" t="str">
        <f ca="1">IF(Table7[[#This Row],[Type]]="KILL",IF(_xlfn.NUMBERVALUE(RIGHT(Table7[[#This Row],[Min]],LEN(Table7[[#This Row],[Min]])-FIND("-",Table7[[#This Row],[Min]])))&gt;INDIRECT(ADDRESS(11+MATCH(LEFT(Table7[[#This Row],[Min]],FIND("-",Table7[[#This Row],[Min]])-1),Table1[Content Sku],0),16,1,1,"Entities")),"review","ok"),"ok")</f>
        <v>ok</v>
      </c>
      <c r="U256" t="s">
        <v>393</v>
      </c>
      <c r="V256">
        <v>0</v>
      </c>
      <c r="W256">
        <v>17000</v>
      </c>
      <c r="X256" t="s">
        <v>205</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280</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2748</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254</v>
      </c>
      <c r="F258">
        <v>0</v>
      </c>
      <c r="G258">
        <v>0</v>
      </c>
      <c r="H258" t="s">
        <v>8</v>
      </c>
      <c r="I258" s="74" t="str">
        <f ca="1">IF(Table7[[#This Row],[Type]]="KILL",IF(_xlfn.NUMBERVALUE(RIGHT(Table7[[#This Row],[Min]],LEN(Table7[[#This Row],[Min]])-FIND("-",Table7[[#This Row],[Min]])))&gt;INDIRECT(ADDRESS(11+MATCH(LEFT(Table7[[#This Row],[Min]],FIND("-",Table7[[#This Row],[Min]])-1),Table1[Content Sku],0),16,1,1,"Entities")),"review","ok"),"ok")</f>
        <v>ok</v>
      </c>
      <c r="U258" t="s">
        <v>2743</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258</v>
      </c>
      <c r="F259">
        <v>26000</v>
      </c>
      <c r="G259">
        <v>0</v>
      </c>
      <c r="H259" t="s">
        <v>205</v>
      </c>
      <c r="I259" s="74" t="str">
        <f ca="1">IF(Table7[[#This Row],[Type]]="KILL",IF(_xlfn.NUMBERVALUE(RIGHT(Table7[[#This Row],[Min]],LEN(Table7[[#This Row],[Min]])-FIND("-",Table7[[#This Row],[Min]])))&gt;INDIRECT(ADDRESS(11+MATCH(LEFT(Table7[[#This Row],[Min]],FIND("-",Table7[[#This Row],[Min]])-1),Table1[Content Sku],0),16,1,1,"Entities")),"review","ok"),"ok")</f>
        <v>ok</v>
      </c>
      <c r="U259" t="s">
        <v>548</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95</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2733</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21</v>
      </c>
      <c r="F261">
        <v>28000</v>
      </c>
      <c r="G261">
        <v>0</v>
      </c>
      <c r="H261" t="s">
        <v>205</v>
      </c>
      <c r="I261" s="74" t="str">
        <f ca="1">IF(Table7[[#This Row],[Type]]="KILL",IF(_xlfn.NUMBERVALUE(RIGHT(Table7[[#This Row],[Min]],LEN(Table7[[#This Row],[Min]])-FIND("-",Table7[[#This Row],[Min]])))&gt;INDIRECT(ADDRESS(11+MATCH(LEFT(Table7[[#This Row],[Min]],FIND("-",Table7[[#This Row],[Min]])-1),Table1[Content Sku],0),16,1,1,"Entities")),"review","ok"),"ok")</f>
        <v>ok</v>
      </c>
      <c r="U261" t="s">
        <v>45</v>
      </c>
      <c r="V261">
        <v>24000</v>
      </c>
      <c r="W261">
        <v>0</v>
      </c>
      <c r="X261" t="s">
        <v>205</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2748</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22</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40</v>
      </c>
      <c r="F263">
        <v>11000</v>
      </c>
      <c r="G263">
        <v>0</v>
      </c>
      <c r="H263" t="s">
        <v>205</v>
      </c>
      <c r="I263" s="74" t="str">
        <f ca="1">IF(Table7[[#This Row],[Type]]="KILL",IF(_xlfn.NUMBERVALUE(RIGHT(Table7[[#This Row],[Min]],LEN(Table7[[#This Row],[Min]])-FIND("-",Table7[[#This Row],[Min]])))&gt;INDIRECT(ADDRESS(11+MATCH(LEFT(Table7[[#This Row],[Min]],FIND("-",Table7[[#This Row],[Min]])-1),Table1[Content Sku],0),16,1,1,"Entities")),"review","ok"),"ok")</f>
        <v>ok</v>
      </c>
      <c r="U263" t="s">
        <v>313</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2748</v>
      </c>
      <c r="F264">
        <v>0</v>
      </c>
      <c r="G264">
        <v>0</v>
      </c>
      <c r="H264" t="s">
        <v>8</v>
      </c>
      <c r="I264" s="74" t="str">
        <f ca="1">IF(Table7[[#This Row],[Type]]="KILL",IF(_xlfn.NUMBERVALUE(RIGHT(Table7[[#This Row],[Min]],LEN(Table7[[#This Row],[Min]])-FIND("-",Table7[[#This Row],[Min]])))&gt;INDIRECT(ADDRESS(11+MATCH(LEFT(Table7[[#This Row],[Min]],FIND("-",Table7[[#This Row],[Min]])-1),Table1[Content Sku],0),16,1,1,"Entities")),"review","ok"),"ok")</f>
        <v>ok</v>
      </c>
      <c r="U264" t="s">
        <v>254</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39</v>
      </c>
      <c r="F265">
        <v>8000</v>
      </c>
      <c r="G265">
        <v>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289</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21</v>
      </c>
      <c r="F266">
        <v>0</v>
      </c>
      <c r="G266">
        <v>0</v>
      </c>
      <c r="H266" t="s">
        <v>8</v>
      </c>
      <c r="I266" s="74" t="str">
        <f ca="1">IF(Table7[[#This Row],[Type]]="KILL",IF(_xlfn.NUMBERVALUE(RIGHT(Table7[[#This Row],[Min]],LEN(Table7[[#This Row],[Min]])-FIND("-",Table7[[#This Row],[Min]])))&gt;INDIRECT(ADDRESS(11+MATCH(LEFT(Table7[[#This Row],[Min]],FIND("-",Table7[[#This Row],[Min]])-1),Table1[Content Sku],0),16,1,1,"Entities")),"review","ok"),"ok")</f>
        <v>ok</v>
      </c>
      <c r="U266" t="s">
        <v>462</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95</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39</v>
      </c>
      <c r="V267">
        <v>0</v>
      </c>
      <c r="W267">
        <v>34000</v>
      </c>
      <c r="X267" t="s">
        <v>205</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254</v>
      </c>
      <c r="F268">
        <v>7000</v>
      </c>
      <c r="G268">
        <v>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2741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254</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392</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137</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122</v>
      </c>
      <c r="V270">
        <v>0</v>
      </c>
      <c r="W270">
        <v>0</v>
      </c>
      <c r="X270" t="s">
        <v>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551</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462</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309</v>
      </c>
      <c r="F272">
        <v>5000</v>
      </c>
      <c r="G272">
        <v>0</v>
      </c>
      <c r="H272" t="s">
        <v>205</v>
      </c>
      <c r="I272" s="74" t="str">
        <f ca="1">IF(Table7[[#This Row],[Type]]="KILL",IF(_xlfn.NUMBERVALUE(RIGHT(Table7[[#This Row],[Min]],LEN(Table7[[#This Row],[Min]])-FIND("-",Table7[[#This Row],[Min]])))&gt;INDIRECT(ADDRESS(11+MATCH(LEFT(Table7[[#This Row],[Min]],FIND("-",Table7[[#This Row],[Min]])-1),Table1[Content Sku],0),16,1,1,"Entities")),"review","ok"),"ok")</f>
        <v>ok</v>
      </c>
      <c r="U272" t="s">
        <v>254</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394</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286</v>
      </c>
      <c r="V273">
        <v>0</v>
      </c>
      <c r="W273">
        <v>0</v>
      </c>
      <c r="X273" t="s">
        <v>8</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254</v>
      </c>
      <c r="F274">
        <v>0</v>
      </c>
      <c r="G274">
        <v>0</v>
      </c>
      <c r="H274" t="s">
        <v>8</v>
      </c>
      <c r="I274" s="74" t="str">
        <f ca="1">IF(Table7[[#This Row],[Type]]="KILL",IF(_xlfn.NUMBERVALUE(RIGHT(Table7[[#This Row],[Min]],LEN(Table7[[#This Row],[Min]])-FIND("-",Table7[[#This Row],[Min]])))&gt;INDIRECT(ADDRESS(11+MATCH(LEFT(Table7[[#This Row],[Min]],FIND("-",Table7[[#This Row],[Min]])-1),Table1[Content Sku],0),16,1,1,"Entities")),"review","ok"),"ok")</f>
        <v>ok</v>
      </c>
      <c r="U274" t="s">
        <v>311</v>
      </c>
      <c r="V274">
        <v>0</v>
      </c>
      <c r="W274">
        <v>0</v>
      </c>
      <c r="X274" t="s">
        <v>8</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278</v>
      </c>
      <c r="F275">
        <v>17000</v>
      </c>
      <c r="G275">
        <v>0</v>
      </c>
      <c r="H275" t="s">
        <v>205</v>
      </c>
      <c r="I275" s="74" t="str">
        <f ca="1">IF(Table7[[#This Row],[Type]]="KILL",IF(_xlfn.NUMBERVALUE(RIGHT(Table7[[#This Row],[Min]],LEN(Table7[[#This Row],[Min]])-FIND("-",Table7[[#This Row],[Min]])))&gt;INDIRECT(ADDRESS(11+MATCH(LEFT(Table7[[#This Row],[Min]],FIND("-",Table7[[#This Row],[Min]])-1),Table1[Content Sku],0),16,1,1,"Entities")),"review","ok"),"ok")</f>
        <v>ok</v>
      </c>
      <c r="U275" t="s">
        <v>293</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276</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318</v>
      </c>
      <c r="V276">
        <v>0</v>
      </c>
      <c r="W276">
        <v>0</v>
      </c>
      <c r="X276" t="s">
        <v>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394</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392</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394</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338</v>
      </c>
      <c r="V278">
        <v>0</v>
      </c>
      <c r="W278">
        <v>0</v>
      </c>
      <c r="X278" t="s">
        <v>8</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283</v>
      </c>
      <c r="F279">
        <v>9200</v>
      </c>
      <c r="G279">
        <v>0</v>
      </c>
      <c r="H279" t="s">
        <v>205</v>
      </c>
      <c r="I279" s="74" t="str">
        <f ca="1">IF(Table7[[#This Row],[Type]]="KILL",IF(_xlfn.NUMBERVALUE(RIGHT(Table7[[#This Row],[Min]],LEN(Table7[[#This Row],[Min]])-FIND("-",Table7[[#This Row],[Min]])))&gt;INDIRECT(ADDRESS(11+MATCH(LEFT(Table7[[#This Row],[Min]],FIND("-",Table7[[#This Row],[Min]])-1),Table1[Content Sku],0),16,1,1,"Entities")),"review","ok"),"ok")</f>
        <v>ok</v>
      </c>
      <c r="U279" t="s">
        <v>2748</v>
      </c>
      <c r="V279">
        <v>0</v>
      </c>
      <c r="W279">
        <v>0</v>
      </c>
      <c r="X279" t="s">
        <v>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122</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313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90</v>
      </c>
      <c r="F281">
        <v>0</v>
      </c>
      <c r="G281">
        <v>0</v>
      </c>
      <c r="H281" t="s">
        <v>8</v>
      </c>
      <c r="I281" s="74" t="str">
        <f ca="1">IF(Table7[[#This Row],[Type]]="KILL",IF(_xlfn.NUMBERVALUE(RIGHT(Table7[[#This Row],[Min]],LEN(Table7[[#This Row],[Min]])-FIND("-",Table7[[#This Row],[Min]])))&gt;INDIRECT(ADDRESS(11+MATCH(LEFT(Table7[[#This Row],[Min]],FIND("-",Table7[[#This Row],[Min]])-1),Table1[Content Sku],0),16,1,1,"Entities")),"review","ok"),"ok")</f>
        <v>ok</v>
      </c>
      <c r="U281" t="s">
        <v>289</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44</v>
      </c>
      <c r="F282">
        <v>0</v>
      </c>
      <c r="G282">
        <v>20000</v>
      </c>
      <c r="H282" t="s">
        <v>205</v>
      </c>
      <c r="I282" s="74" t="str">
        <f ca="1">IF(Table7[[#This Row],[Type]]="KILL",IF(_xlfn.NUMBERVALUE(RIGHT(Table7[[#This Row],[Min]],LEN(Table7[[#This Row],[Min]])-FIND("-",Table7[[#This Row],[Min]])))&gt;INDIRECT(ADDRESS(11+MATCH(LEFT(Table7[[#This Row],[Min]],FIND("-",Table7[[#This Row],[Min]])-1),Table1[Content Sku],0),16,1,1,"Entities")),"review","ok"),"ok")</f>
        <v>ok</v>
      </c>
      <c r="U282" t="s">
        <v>309</v>
      </c>
      <c r="V282">
        <v>35000</v>
      </c>
      <c r="W282">
        <v>0</v>
      </c>
      <c r="X282" t="s">
        <v>205</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41</v>
      </c>
      <c r="F283">
        <v>35000</v>
      </c>
      <c r="G283">
        <v>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2739</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2733</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313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253</v>
      </c>
      <c r="F285">
        <v>4000</v>
      </c>
      <c r="G285">
        <v>0</v>
      </c>
      <c r="H285" t="s">
        <v>205</v>
      </c>
      <c r="I285" s="74" t="str">
        <f ca="1">IF(Table7[[#This Row],[Type]]="KILL",IF(_xlfn.NUMBERVALUE(RIGHT(Table7[[#This Row],[Min]],LEN(Table7[[#This Row],[Min]])-FIND("-",Table7[[#This Row],[Min]])))&gt;INDIRECT(ADDRESS(11+MATCH(LEFT(Table7[[#This Row],[Min]],FIND("-",Table7[[#This Row],[Min]])-1),Table1[Content Sku],0),16,1,1,"Entities")),"review","ok"),"ok")</f>
        <v>ok</v>
      </c>
      <c r="U285" t="s">
        <v>313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394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392</v>
      </c>
      <c r="V286">
        <v>22000</v>
      </c>
      <c r="W286">
        <v>0</v>
      </c>
      <c r="X286" t="s">
        <v>205</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36</v>
      </c>
      <c r="F287">
        <v>6000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313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2748</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315</v>
      </c>
      <c r="V288">
        <v>38000</v>
      </c>
      <c r="W288">
        <v>0</v>
      </c>
      <c r="X288" t="s">
        <v>205</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309</v>
      </c>
      <c r="F289">
        <v>0</v>
      </c>
      <c r="G289">
        <v>0</v>
      </c>
      <c r="H289" t="s">
        <v>8</v>
      </c>
      <c r="I289" s="74" t="str">
        <f ca="1">IF(Table7[[#This Row],[Type]]="KILL",IF(_xlfn.NUMBERVALUE(RIGHT(Table7[[#This Row],[Min]],LEN(Table7[[#This Row],[Min]])-FIND("-",Table7[[#This Row],[Min]])))&gt;INDIRECT(ADDRESS(11+MATCH(LEFT(Table7[[#This Row],[Min]],FIND("-",Table7[[#This Row],[Min]])-1),Table1[Content Sku],0),16,1,1,"Entities")),"review","ok"),"ok")</f>
        <v>ok</v>
      </c>
      <c r="U289" t="s">
        <v>291</v>
      </c>
      <c r="V289">
        <v>0</v>
      </c>
      <c r="W289">
        <v>20000</v>
      </c>
      <c r="X289" t="s">
        <v>205</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313</v>
      </c>
      <c r="F290">
        <v>0</v>
      </c>
      <c r="G290">
        <v>22000</v>
      </c>
      <c r="H290" t="s">
        <v>205</v>
      </c>
      <c r="I290" s="74" t="str">
        <f ca="1">IF(Table7[[#This Row],[Type]]="KILL",IF(_xlfn.NUMBERVALUE(RIGHT(Table7[[#This Row],[Min]],LEN(Table7[[#This Row],[Min]])-FIND("-",Table7[[#This Row],[Min]])))&gt;INDIRECT(ADDRESS(11+MATCH(LEFT(Table7[[#This Row],[Min]],FIND("-",Table7[[#This Row],[Min]])-1),Table1[Content Sku],0),16,1,1,"Entities")),"review","ok"),"ok")</f>
        <v>ok</v>
      </c>
      <c r="U290" t="s">
        <v>2754</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313</v>
      </c>
      <c r="F291">
        <v>0</v>
      </c>
      <c r="G291">
        <v>0</v>
      </c>
      <c r="H291" t="s">
        <v>8</v>
      </c>
      <c r="I291" s="74" t="str">
        <f ca="1">IF(Table7[[#This Row],[Type]]="KILL",IF(_xlfn.NUMBERVALUE(RIGHT(Table7[[#This Row],[Min]],LEN(Table7[[#This Row],[Min]])-FIND("-",Table7[[#This Row],[Min]])))&gt;INDIRECT(ADDRESS(11+MATCH(LEFT(Table7[[#This Row],[Min]],FIND("-",Table7[[#This Row],[Min]])-1),Table1[Content Sku],0),16,1,1,"Entities")),"review","ok"),"ok")</f>
        <v>ok</v>
      </c>
      <c r="U291" t="s">
        <v>392</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280</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392</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39</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286</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39</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313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289</v>
      </c>
      <c r="F295">
        <v>0</v>
      </c>
      <c r="G295">
        <v>0</v>
      </c>
      <c r="H295" t="s">
        <v>8</v>
      </c>
      <c r="I295" s="74" t="str">
        <f ca="1">IF(Table7[[#This Row],[Type]]="KILL",IF(_xlfn.NUMBERVALUE(RIGHT(Table7[[#This Row],[Min]],LEN(Table7[[#This Row],[Min]])-FIND("-",Table7[[#This Row],[Min]])))&gt;INDIRECT(ADDRESS(11+MATCH(LEFT(Table7[[#This Row],[Min]],FIND("-",Table7[[#This Row],[Min]])-1),Table1[Content Sku],0),16,1,1,"Entities")),"review","ok"),"ok")</f>
        <v>ok</v>
      </c>
      <c r="U295" t="s">
        <v>462</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548</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49</v>
      </c>
      <c r="V296">
        <v>35000</v>
      </c>
      <c r="W296">
        <v>0</v>
      </c>
      <c r="X296" t="s">
        <v>205</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397</v>
      </c>
      <c r="F297">
        <v>5000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273</v>
      </c>
      <c r="V297">
        <v>24000</v>
      </c>
      <c r="W297">
        <v>0</v>
      </c>
      <c r="X297" t="s">
        <v>205</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315</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313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394</v>
      </c>
      <c r="F299">
        <v>0</v>
      </c>
      <c r="G299">
        <v>0</v>
      </c>
      <c r="H299" t="s">
        <v>8</v>
      </c>
      <c r="I299" s="74" t="str">
        <f ca="1">IF(Table7[[#This Row],[Type]]="KILL",IF(_xlfn.NUMBERVALUE(RIGHT(Table7[[#This Row],[Min]],LEN(Table7[[#This Row],[Min]])-FIND("-",Table7[[#This Row],[Min]])))&gt;INDIRECT(ADDRESS(11+MATCH(LEFT(Table7[[#This Row],[Min]],FIND("-",Table7[[#This Row],[Min]])-1),Table1[Content Sku],0),16,1,1,"Entities")),"review","ok"),"ok")</f>
        <v>ok</v>
      </c>
      <c r="U299" t="s">
        <v>40</v>
      </c>
      <c r="V299">
        <v>29000</v>
      </c>
      <c r="W299">
        <v>0</v>
      </c>
      <c r="X299" t="s">
        <v>205</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401</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46</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39</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2743</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289</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291</v>
      </c>
      <c r="V302">
        <v>0</v>
      </c>
      <c r="W302">
        <v>29000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v>
      </c>
      <c r="F303">
        <v>15000</v>
      </c>
      <c r="G303">
        <v>0</v>
      </c>
      <c r="H303" t="s">
        <v>205</v>
      </c>
      <c r="I303" s="74" t="str">
        <f ca="1">IF(Table7[[#This Row],[Type]]="KILL",IF(_xlfn.NUMBERVALUE(RIGHT(Table7[[#This Row],[Min]],LEN(Table7[[#This Row],[Min]])-FIND("-",Table7[[#This Row],[Min]])))&gt;INDIRECT(ADDRESS(11+MATCH(LEFT(Table7[[#This Row],[Min]],FIND("-",Table7[[#This Row],[Min]])-1),Table1[Content Sku],0),16,1,1,"Entities")),"review","ok"),"ok")</f>
        <v>ok</v>
      </c>
      <c r="U303" t="s">
        <v>37</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2748</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548</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258</v>
      </c>
      <c r="V305">
        <v>36000</v>
      </c>
      <c r="W305">
        <v>0</v>
      </c>
      <c r="X305" t="s">
        <v>205</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394</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392</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46</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315</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404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258</v>
      </c>
      <c r="V308">
        <v>180</v>
      </c>
      <c r="W308">
        <v>0</v>
      </c>
      <c r="X308" t="s">
        <v>4438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43</v>
      </c>
      <c r="F309">
        <v>17000</v>
      </c>
      <c r="G309">
        <v>0</v>
      </c>
      <c r="H309" t="s">
        <v>205</v>
      </c>
      <c r="I309" s="74" t="str">
        <f ca="1">IF(Table7[[#This Row],[Type]]="KILL",IF(_xlfn.NUMBERVALUE(RIGHT(Table7[[#This Row],[Min]],LEN(Table7[[#This Row],[Min]])-FIND("-",Table7[[#This Row],[Min]])))&gt;INDIRECT(ADDRESS(11+MATCH(LEFT(Table7[[#This Row],[Min]],FIND("-",Table7[[#This Row],[Min]])-1),Table1[Content Sku],0),16,1,1,"Entities")),"review","ok"),"ok")</f>
        <v>ok</v>
      </c>
      <c r="U309" t="s">
        <v>393</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394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293</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2748</v>
      </c>
      <c r="F311">
        <v>0</v>
      </c>
      <c r="G311">
        <v>0</v>
      </c>
      <c r="H311" t="s">
        <v>8</v>
      </c>
      <c r="I311" s="74" t="str">
        <f ca="1">IF(Table7[[#This Row],[Type]]="KILL",IF(_xlfn.NUMBERVALUE(RIGHT(Table7[[#This Row],[Min]],LEN(Table7[[#This Row],[Min]])-FIND("-",Table7[[#This Row],[Min]])))&gt;INDIRECT(ADDRESS(11+MATCH(LEFT(Table7[[#This Row],[Min]],FIND("-",Table7[[#This Row],[Min]])-1),Table1[Content Sku],0),16,1,1,"Entities")),"review","ok"),"ok")</f>
        <v>ok</v>
      </c>
      <c r="U311" t="s">
        <v>313</v>
      </c>
      <c r="V311">
        <v>29000</v>
      </c>
      <c r="W311">
        <v>0</v>
      </c>
      <c r="X311" t="s">
        <v>205</v>
      </c>
      <c r="Y311" s="74" t="str">
        <f ca="1">IF(Table15[[#This Row],[Type]]="KILL",IF(_xlfn.NUMBERVALUE(RIGHT(Table15[[#This Row],[Min]],LEN(Table15[[#This Row],[Min]])-FIND("-",Table15[[#This Row],[Min]])))&gt;INDIRECT(ADDRESS(11+MATCH(LEFT(Table15[[#This Row],[Min]],FIND("-",Table15[[#This Row],[Min]])-1),Table1[Content Sku],0),16,1,1,"Entities")),"review","ok"),"ok")</f>
        <v>ok</v>
      </c>
      <c r="AK311" t="s">
        <v>8116</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2748</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306</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8116</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313</v>
      </c>
      <c r="F313">
        <v>0</v>
      </c>
      <c r="G313">
        <v>24000</v>
      </c>
      <c r="H313" t="s">
        <v>205</v>
      </c>
      <c r="I313" s="74" t="str">
        <f ca="1">IF(Table7[[#This Row],[Type]]="KILL",IF(_xlfn.NUMBERVALUE(RIGHT(Table7[[#This Row],[Min]],LEN(Table7[[#This Row],[Min]])-FIND("-",Table7[[#This Row],[Min]])))&gt;INDIRECT(ADDRESS(11+MATCH(LEFT(Table7[[#This Row],[Min]],FIND("-",Table7[[#This Row],[Min]])-1),Table1[Content Sku],0),16,1,1,"Entities")),"review","ok"),"ok")</f>
        <v>ok</v>
      </c>
      <c r="U313" t="s">
        <v>49</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8116</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8116</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36</v>
      </c>
      <c r="F315">
        <v>24000</v>
      </c>
      <c r="G315">
        <v>0</v>
      </c>
      <c r="H315" t="s">
        <v>205</v>
      </c>
      <c r="I315" s="74" t="str">
        <f ca="1">IF(Table7[[#This Row],[Type]]="KILL",IF(_xlfn.NUMBERVALUE(RIGHT(Table7[[#This Row],[Min]],LEN(Table7[[#This Row],[Min]])-FIND("-",Table7[[#This Row],[Min]])))&gt;INDIRECT(ADDRESS(11+MATCH(LEFT(Table7[[#This Row],[Min]],FIND("-",Table7[[#This Row],[Min]])-1),Table1[Content Sku],0),16,1,1,"Entities")),"review","ok"),"ok")</f>
        <v>ok</v>
      </c>
      <c r="U315" t="s">
        <v>462</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8116</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548</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401</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8116</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311</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283</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8116</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18000</v>
      </c>
      <c r="H318" t="s">
        <v>205</v>
      </c>
      <c r="I318" s="74" t="str">
        <f ca="1">IF(Table7[[#This Row],[Type]]="KILL",IF(_xlfn.NUMBERVALUE(RIGHT(Table7[[#This Row],[Min]],LEN(Table7[[#This Row],[Min]])-FIND("-",Table7[[#This Row],[Min]])))&gt;INDIRECT(ADDRESS(11+MATCH(LEFT(Table7[[#This Row],[Min]],FIND("-",Table7[[#This Row],[Min]])-1),Table1[Content Sku],0),16,1,1,"Entities")),"review","ok"),"ok")</f>
        <v>ok</v>
      </c>
      <c r="U318" t="s">
        <v>462</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2748</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95</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95</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49</v>
      </c>
      <c r="V320">
        <v>45000</v>
      </c>
      <c r="W320">
        <v>0</v>
      </c>
      <c r="X320" t="s">
        <v>205</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551</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462</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280</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392</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253</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258</v>
      </c>
      <c r="V323">
        <v>38500</v>
      </c>
      <c r="W323">
        <v>0</v>
      </c>
      <c r="X323" t="s">
        <v>205</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2748</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393</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2748</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42</v>
      </c>
      <c r="F326">
        <v>35000</v>
      </c>
      <c r="G326">
        <v>0</v>
      </c>
      <c r="H326" t="s">
        <v>205</v>
      </c>
      <c r="I326" s="74" t="str">
        <f ca="1">IF(Table7[[#This Row],[Type]]="KILL",IF(_xlfn.NUMBERVALUE(RIGHT(Table7[[#This Row],[Min]],LEN(Table7[[#This Row],[Min]])-FIND("-",Table7[[#This Row],[Min]])))&gt;INDIRECT(ADDRESS(11+MATCH(LEFT(Table7[[#This Row],[Min]],FIND("-",Table7[[#This Row],[Min]])-1),Table1[Content Sku],0),16,1,1,"Entities")),"review","ok"),"ok")</f>
        <v>ok</v>
      </c>
      <c r="U326" t="s">
        <v>300</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2748</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122</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2748</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315</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4437</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95</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39</v>
      </c>
      <c r="F330">
        <v>12000</v>
      </c>
      <c r="G330">
        <v>0</v>
      </c>
      <c r="H330" t="s">
        <v>205</v>
      </c>
      <c r="I330" s="74" t="str">
        <f ca="1">IF(Table7[[#This Row],[Type]]="KILL",IF(_xlfn.NUMBERVALUE(RIGHT(Table7[[#This Row],[Min]],LEN(Table7[[#This Row],[Min]])-FIND("-",Table7[[#This Row],[Min]])))&gt;INDIRECT(ADDRESS(11+MATCH(LEFT(Table7[[#This Row],[Min]],FIND("-",Table7[[#This Row],[Min]])-1),Table1[Content Sku],0),16,1,1,"Entities")),"review","ok"),"ok")</f>
        <v>ok</v>
      </c>
      <c r="U330" t="s">
        <v>8001</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43</v>
      </c>
      <c r="V331">
        <v>37000</v>
      </c>
      <c r="W331">
        <v>0</v>
      </c>
      <c r="X331" t="s">
        <v>205</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313</v>
      </c>
      <c r="F332">
        <v>0</v>
      </c>
      <c r="G332">
        <v>0</v>
      </c>
      <c r="H332" t="s">
        <v>8</v>
      </c>
      <c r="I332" s="74" t="str">
        <f ca="1">IF(Table7[[#This Row],[Type]]="KILL",IF(_xlfn.NUMBERVALUE(RIGHT(Table7[[#This Row],[Min]],LEN(Table7[[#This Row],[Min]])-FIND("-",Table7[[#This Row],[Min]])))&gt;INDIRECT(ADDRESS(11+MATCH(LEFT(Table7[[#This Row],[Min]],FIND("-",Table7[[#This Row],[Min]])-1),Table1[Content Sku],0),16,1,1,"Entities")),"review","ok"),"ok")</f>
        <v>ok</v>
      </c>
      <c r="U332" t="s">
        <v>123</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21</v>
      </c>
      <c r="F333">
        <v>58000</v>
      </c>
      <c r="G333">
        <v>0</v>
      </c>
      <c r="H333" t="s">
        <v>205</v>
      </c>
      <c r="I333" s="74" t="str">
        <f ca="1">IF(Table7[[#This Row],[Type]]="KILL",IF(_xlfn.NUMBERVALUE(RIGHT(Table7[[#This Row],[Min]],LEN(Table7[[#This Row],[Min]])-FIND("-",Table7[[#This Row],[Min]])))&gt;INDIRECT(ADDRESS(11+MATCH(LEFT(Table7[[#This Row],[Min]],FIND("-",Table7[[#This Row],[Min]])-1),Table1[Content Sku],0),16,1,1,"Entities")),"review","ok"),"ok")</f>
        <v>ok</v>
      </c>
      <c r="U333" t="s">
        <v>95</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397</v>
      </c>
      <c r="F334">
        <v>6500</v>
      </c>
      <c r="G334">
        <v>0</v>
      </c>
      <c r="H334" t="s">
        <v>205</v>
      </c>
      <c r="I334" s="74" t="str">
        <f ca="1">IF(Table7[[#This Row],[Type]]="KILL",IF(_xlfn.NUMBERVALUE(RIGHT(Table7[[#This Row],[Min]],LEN(Table7[[#This Row],[Min]])-FIND("-",Table7[[#This Row],[Min]])))&gt;INDIRECT(ADDRESS(11+MATCH(LEFT(Table7[[#This Row],[Min]],FIND("-",Table7[[#This Row],[Min]])-1),Table1[Content Sku],0),16,1,1,"Entities")),"review","ok"),"ok")</f>
        <v>ok</v>
      </c>
      <c r="U334" t="s">
        <v>47</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253</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123</v>
      </c>
      <c r="V335">
        <v>0</v>
      </c>
      <c r="W335">
        <v>30000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40</v>
      </c>
      <c r="V336">
        <v>220</v>
      </c>
      <c r="W336">
        <v>0</v>
      </c>
      <c r="X336" t="s">
        <v>4438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2748</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37</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313</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122</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257</v>
      </c>
      <c r="F339">
        <v>16000</v>
      </c>
      <c r="G339">
        <v>0</v>
      </c>
      <c r="H339" t="s">
        <v>205</v>
      </c>
      <c r="I339" s="74" t="str">
        <f ca="1">IF(Table7[[#This Row],[Type]]="KILL",IF(_xlfn.NUMBERVALUE(RIGHT(Table7[[#This Row],[Min]],LEN(Table7[[#This Row],[Min]])-FIND("-",Table7[[#This Row],[Min]])))&gt;INDIRECT(ADDRESS(11+MATCH(LEFT(Table7[[#This Row],[Min]],FIND("-",Table7[[#This Row],[Min]])-1),Table1[Content Sku],0),16,1,1,"Entities")),"review","ok"),"ok")</f>
        <v>ok</v>
      </c>
      <c r="U339" t="s">
        <v>311</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306</v>
      </c>
      <c r="F340">
        <v>0</v>
      </c>
      <c r="G340">
        <v>0</v>
      </c>
      <c r="H340" t="s">
        <v>8</v>
      </c>
      <c r="I340" s="74" t="str">
        <f ca="1">IF(Table7[[#This Row],[Type]]="KILL",IF(_xlfn.NUMBERVALUE(RIGHT(Table7[[#This Row],[Min]],LEN(Table7[[#This Row],[Min]])-FIND("-",Table7[[#This Row],[Min]])))&gt;INDIRECT(ADDRESS(11+MATCH(LEFT(Table7[[#This Row],[Min]],FIND("-",Table7[[#This Row],[Min]])-1),Table1[Content Sku],0),16,1,1,"Entities")),"review","ok"),"ok")</f>
        <v>ok</v>
      </c>
      <c r="U340" t="s">
        <v>404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289</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393</v>
      </c>
      <c r="V341">
        <v>0</v>
      </c>
      <c r="W341">
        <v>15000</v>
      </c>
      <c r="X341" t="s">
        <v>205</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394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37</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2748</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393</v>
      </c>
      <c r="V343">
        <v>15000</v>
      </c>
      <c r="W343">
        <v>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318</v>
      </c>
      <c r="F344">
        <v>0</v>
      </c>
      <c r="G344">
        <v>0</v>
      </c>
      <c r="H344" t="s">
        <v>8</v>
      </c>
      <c r="I344" s="74" t="str">
        <f ca="1">IF(Table7[[#This Row],[Type]]="KILL",IF(_xlfn.NUMBERVALUE(RIGHT(Table7[[#This Row],[Min]],LEN(Table7[[#This Row],[Min]])-FIND("-",Table7[[#This Row],[Min]])))&gt;INDIRECT(ADDRESS(11+MATCH(LEFT(Table7[[#This Row],[Min]],FIND("-",Table7[[#This Row],[Min]])-1),Table1[Content Sku],0),16,1,1,"Entities")),"review","ok"),"ok")</f>
        <v>ok</v>
      </c>
      <c r="U344" t="s">
        <v>2748</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313</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393</v>
      </c>
      <c r="V345">
        <v>0</v>
      </c>
      <c r="W345">
        <v>17000</v>
      </c>
      <c r="X345" t="s">
        <v>205</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40</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452</v>
      </c>
      <c r="V346">
        <v>420</v>
      </c>
      <c r="W346">
        <v>0</v>
      </c>
      <c r="X346" t="s">
        <v>4438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2730</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253</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2739</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37</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289</v>
      </c>
      <c r="F349">
        <v>0</v>
      </c>
      <c r="G349">
        <v>24000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313</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36</v>
      </c>
      <c r="F350">
        <v>18500</v>
      </c>
      <c r="G350">
        <v>0</v>
      </c>
      <c r="H350" t="s">
        <v>205</v>
      </c>
      <c r="I350" s="74" t="str">
        <f ca="1">IF(Table7[[#This Row],[Type]]="KILL",IF(_xlfn.NUMBERVALUE(RIGHT(Table7[[#This Row],[Min]],LEN(Table7[[#This Row],[Min]])-FIND("-",Table7[[#This Row],[Min]])))&gt;INDIRECT(ADDRESS(11+MATCH(LEFT(Table7[[#This Row],[Min]],FIND("-",Table7[[#This Row],[Min]])-1),Table1[Content Sku],0),16,1,1,"Entities")),"review","ok"),"ok")</f>
        <v>ok</v>
      </c>
      <c r="U350" t="s">
        <v>38</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289</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313</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293</v>
      </c>
      <c r="V352">
        <v>0</v>
      </c>
      <c r="W352">
        <v>18000</v>
      </c>
      <c r="X352" t="s">
        <v>205</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2743</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258</v>
      </c>
      <c r="V353">
        <v>220</v>
      </c>
      <c r="W353">
        <v>0</v>
      </c>
      <c r="X353" t="s">
        <v>4438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551</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313</v>
      </c>
      <c r="V354">
        <v>23000</v>
      </c>
      <c r="W354">
        <v>0</v>
      </c>
      <c r="X354" t="s">
        <v>205</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2733</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286</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394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346</v>
      </c>
      <c r="F357">
        <v>17000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8116</v>
      </c>
      <c r="V357">
        <v>40000</v>
      </c>
      <c r="W357">
        <v>0</v>
      </c>
      <c r="X357" t="s">
        <v>205</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2748</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392</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39</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43</v>
      </c>
      <c r="V359">
        <v>34000</v>
      </c>
      <c r="W359">
        <v>0</v>
      </c>
      <c r="X359" t="s">
        <v>205</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21</v>
      </c>
      <c r="F360">
        <v>38000</v>
      </c>
      <c r="G360">
        <v>0</v>
      </c>
      <c r="H360" t="s">
        <v>205</v>
      </c>
      <c r="I360" s="74" t="str">
        <f ca="1">IF(Table7[[#This Row],[Type]]="KILL",IF(_xlfn.NUMBERVALUE(RIGHT(Table7[[#This Row],[Min]],LEN(Table7[[#This Row],[Min]])-FIND("-",Table7[[#This Row],[Min]])))&gt;INDIRECT(ADDRESS(11+MATCH(LEFT(Table7[[#This Row],[Min]],FIND("-",Table7[[#This Row],[Min]])-1),Table1[Content Sku],0),16,1,1,"Entities")),"review","ok"),"ok")</f>
        <v>ok</v>
      </c>
      <c r="U360" t="s">
        <v>63</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548</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22</v>
      </c>
      <c r="V361">
        <v>19000</v>
      </c>
      <c r="W361">
        <v>0</v>
      </c>
      <c r="X361" t="s">
        <v>205</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2739</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258</v>
      </c>
      <c r="V362">
        <v>36000</v>
      </c>
      <c r="W362">
        <v>0</v>
      </c>
      <c r="X362" t="s">
        <v>205</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306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548</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2748</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313</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63</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315</v>
      </c>
      <c r="V365">
        <v>25000</v>
      </c>
      <c r="W365">
        <v>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315</v>
      </c>
      <c r="F366">
        <v>0</v>
      </c>
      <c r="G366">
        <v>18000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65</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318</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309</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0</v>
      </c>
      <c r="F368">
        <v>300</v>
      </c>
      <c r="G368">
        <v>0</v>
      </c>
      <c r="H368" t="s">
        <v>4438</v>
      </c>
      <c r="I368" s="74" t="str">
        <f ca="1">IF(Table7[[#This Row],[Type]]="KILL",IF(_xlfn.NUMBERVALUE(RIGHT(Table7[[#This Row],[Min]],LEN(Table7[[#This Row],[Min]])-FIND("-",Table7[[#This Row],[Min]])))&gt;INDIRECT(ADDRESS(11+MATCH(LEFT(Table7[[#This Row],[Min]],FIND("-",Table7[[#This Row],[Min]])-1),Table1[Content Sku],0),16,1,1,"Entities")),"review","ok"),"ok")</f>
        <v>ok</v>
      </c>
      <c r="U368" t="s">
        <v>289</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313</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313</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392</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8001</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2748</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401</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313</v>
      </c>
      <c r="F372">
        <v>0</v>
      </c>
      <c r="G372">
        <v>25000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36</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2730</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2748</v>
      </c>
      <c r="F374">
        <v>0</v>
      </c>
      <c r="G374">
        <v>0</v>
      </c>
      <c r="H374" t="s">
        <v>8</v>
      </c>
      <c r="I374" s="74" t="str">
        <f ca="1">IF(Table7[[#This Row],[Type]]="KILL",IF(_xlfn.NUMBERVALUE(RIGHT(Table7[[#This Row],[Min]],LEN(Table7[[#This Row],[Min]])-FIND("-",Table7[[#This Row],[Min]])))&gt;INDIRECT(ADDRESS(11+MATCH(LEFT(Table7[[#This Row],[Min]],FIND("-",Table7[[#This Row],[Min]])-1),Table1[Content Sku],0),16,1,1,"Entities")),"review","ok"),"ok")</f>
        <v>ok</v>
      </c>
      <c r="U374" t="s">
        <v>289</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95</v>
      </c>
      <c r="F375">
        <v>36000</v>
      </c>
      <c r="G375">
        <v>0</v>
      </c>
      <c r="H375" t="s">
        <v>205</v>
      </c>
      <c r="I375" s="74" t="str">
        <f ca="1">IF(Table7[[#This Row],[Type]]="KILL",IF(_xlfn.NUMBERVALUE(RIGHT(Table7[[#This Row],[Min]],LEN(Table7[[#This Row],[Min]])-FIND("-",Table7[[#This Row],[Min]])))&gt;INDIRECT(ADDRESS(11+MATCH(LEFT(Table7[[#This Row],[Min]],FIND("-",Table7[[#This Row],[Min]])-1),Table1[Content Sku],0),16,1,1,"Entities")),"review","ok"),"ok")</f>
        <v>ok</v>
      </c>
      <c r="U375" t="s">
        <v>548</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280</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306</v>
      </c>
      <c r="F377">
        <v>0</v>
      </c>
      <c r="G377">
        <v>0</v>
      </c>
      <c r="H377" t="s">
        <v>8</v>
      </c>
      <c r="I377" s="74" t="str">
        <f ca="1">IF(Table7[[#This Row],[Type]]="KILL",IF(_xlfn.NUMBERVALUE(RIGHT(Table7[[#This Row],[Min]],LEN(Table7[[#This Row],[Min]])-FIND("-",Table7[[#This Row],[Min]])))&gt;INDIRECT(ADDRESS(11+MATCH(LEFT(Table7[[#This Row],[Min]],FIND("-",Table7[[#This Row],[Min]])-1),Table1[Content Sku],0),16,1,1,"Entities")),"review","ok"),"ok")</f>
        <v>ok</v>
      </c>
      <c r="U377" t="s">
        <v>95</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122</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36</v>
      </c>
      <c r="V378">
        <v>17000</v>
      </c>
      <c r="W378">
        <v>0</v>
      </c>
      <c r="X378" t="s">
        <v>205</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63</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313</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2748</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41</v>
      </c>
      <c r="V380">
        <v>32000</v>
      </c>
      <c r="W380">
        <v>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276</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122</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39</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36</v>
      </c>
      <c r="V382">
        <v>41000</v>
      </c>
      <c r="W382">
        <v>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2748</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39</v>
      </c>
      <c r="V383">
        <v>0</v>
      </c>
      <c r="W383">
        <v>34000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551</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315</v>
      </c>
      <c r="F385">
        <v>0</v>
      </c>
      <c r="G385">
        <v>16000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289</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551</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4437</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306</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93</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313</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280</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11</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258</v>
      </c>
      <c r="V390">
        <v>36000</v>
      </c>
      <c r="W390">
        <v>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286</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548</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2748</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45</v>
      </c>
      <c r="V392">
        <v>14000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548</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313</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2748</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393</v>
      </c>
      <c r="V394">
        <v>0</v>
      </c>
      <c r="W394">
        <v>23000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289</v>
      </c>
      <c r="F395">
        <v>0</v>
      </c>
      <c r="G395">
        <v>24000</v>
      </c>
      <c r="H395" t="s">
        <v>205</v>
      </c>
      <c r="I395" s="74" t="str">
        <f ca="1">IF(Table7[[#This Row],[Type]]="KILL",IF(_xlfn.NUMBERVALUE(RIGHT(Table7[[#This Row],[Min]],LEN(Table7[[#This Row],[Min]])-FIND("-",Table7[[#This Row],[Min]])))&gt;INDIRECT(ADDRESS(11+MATCH(LEFT(Table7[[#This Row],[Min]],FIND("-",Table7[[#This Row],[Min]])-1),Table1[Content Sku],0),16,1,1,"Entities")),"review","ok"),"ok")</f>
        <v>ok</v>
      </c>
      <c r="U395" t="s">
        <v>123</v>
      </c>
      <c r="V395">
        <v>0</v>
      </c>
      <c r="W395">
        <v>30000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286</v>
      </c>
      <c r="V396">
        <v>0</v>
      </c>
      <c r="W396">
        <v>0</v>
      </c>
      <c r="X396" t="s">
        <v>8</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394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95</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91</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49</v>
      </c>
      <c r="V398">
        <v>18000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63</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2733</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394</v>
      </c>
      <c r="F400">
        <v>0</v>
      </c>
      <c r="G400">
        <v>0</v>
      </c>
      <c r="H400" t="s">
        <v>8</v>
      </c>
      <c r="I400" s="74" t="str">
        <f ca="1">IF(Table7[[#This Row],[Type]]="KILL",IF(_xlfn.NUMBERVALUE(RIGHT(Table7[[#This Row],[Min]],LEN(Table7[[#This Row],[Min]])-FIND("-",Table7[[#This Row],[Min]])))&gt;INDIRECT(ADDRESS(11+MATCH(LEFT(Table7[[#This Row],[Min]],FIND("-",Table7[[#This Row],[Min]])-1),Table1[Content Sku],0),16,1,1,"Entities")),"review","ok"),"ok")</f>
        <v>ok</v>
      </c>
      <c r="U400" t="s">
        <v>37</v>
      </c>
      <c r="V400">
        <v>0</v>
      </c>
      <c r="W400">
        <v>0</v>
      </c>
      <c r="X400" t="s">
        <v>8</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286</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49</v>
      </c>
      <c r="V401">
        <v>0</v>
      </c>
      <c r="W401">
        <v>0</v>
      </c>
      <c r="X401" t="s">
        <v>8</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47</v>
      </c>
      <c r="F402">
        <v>3600</v>
      </c>
      <c r="G402">
        <v>0</v>
      </c>
      <c r="H402" t="s">
        <v>205</v>
      </c>
      <c r="I402" s="74" t="str">
        <f ca="1">IF(Table7[[#This Row],[Type]]="KILL",IF(_xlfn.NUMBERVALUE(RIGHT(Table7[[#This Row],[Min]],LEN(Table7[[#This Row],[Min]])-FIND("-",Table7[[#This Row],[Min]])))&gt;INDIRECT(ADDRESS(11+MATCH(LEFT(Table7[[#This Row],[Min]],FIND("-",Table7[[#This Row],[Min]])-1),Table1[Content Sku],0),16,1,1,"Entities")),"review","ok"),"ok")</f>
        <v>ok</v>
      </c>
      <c r="U402" t="s">
        <v>49</v>
      </c>
      <c r="V402">
        <v>0</v>
      </c>
      <c r="W402">
        <v>0</v>
      </c>
      <c r="X402" t="s">
        <v>8</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257</v>
      </c>
      <c r="F403">
        <v>20000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548</v>
      </c>
      <c r="V403">
        <v>0</v>
      </c>
      <c r="W403">
        <v>0</v>
      </c>
      <c r="X403" t="s">
        <v>8</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2450</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44</v>
      </c>
      <c r="V404">
        <v>20000</v>
      </c>
      <c r="W404">
        <v>0</v>
      </c>
      <c r="X404" t="s">
        <v>205</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90</v>
      </c>
      <c r="F405">
        <v>0</v>
      </c>
      <c r="G405">
        <v>15000</v>
      </c>
      <c r="H405" t="s">
        <v>205</v>
      </c>
      <c r="I405" s="74" t="str">
        <f ca="1">IF(Table7[[#This Row],[Type]]="KILL",IF(_xlfn.NUMBERVALUE(RIGHT(Table7[[#This Row],[Min]],LEN(Table7[[#This Row],[Min]])-FIND("-",Table7[[#This Row],[Min]])))&gt;INDIRECT(ADDRESS(11+MATCH(LEFT(Table7[[#This Row],[Min]],FIND("-",Table7[[#This Row],[Min]])-1),Table1[Content Sku],0),16,1,1,"Entities")),"review","ok"),"ok")</f>
        <v>ok</v>
      </c>
      <c r="U405" t="s">
        <v>419</v>
      </c>
      <c r="V405">
        <v>80000</v>
      </c>
      <c r="W405">
        <v>0</v>
      </c>
      <c r="X405" t="s">
        <v>205</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313</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313</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46</v>
      </c>
      <c r="F407">
        <v>0</v>
      </c>
      <c r="G407">
        <v>0</v>
      </c>
      <c r="H407" t="s">
        <v>8</v>
      </c>
      <c r="I407" s="74" t="str">
        <f ca="1">IF(Table7[[#This Row],[Type]]="KILL",IF(_xlfn.NUMBERVALUE(RIGHT(Table7[[#This Row],[Min]],LEN(Table7[[#This Row],[Min]])-FIND("-",Table7[[#This Row],[Min]])))&gt;INDIRECT(ADDRESS(11+MATCH(LEFT(Table7[[#This Row],[Min]],FIND("-",Table7[[#This Row],[Min]])-1),Table1[Content Sku],0),16,1,1,"Entities")),"review","ok"),"ok")</f>
        <v>ok</v>
      </c>
      <c r="U407" t="s">
        <v>254</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95</v>
      </c>
      <c r="F408">
        <v>36000</v>
      </c>
      <c r="G408">
        <v>0</v>
      </c>
      <c r="H408" t="s">
        <v>205</v>
      </c>
      <c r="I408" s="74" t="str">
        <f ca="1">IF(Table7[[#This Row],[Type]]="KILL",IF(_xlfn.NUMBERVALUE(RIGHT(Table7[[#This Row],[Min]],LEN(Table7[[#This Row],[Min]])-FIND("-",Table7[[#This Row],[Min]])))&gt;INDIRECT(ADDRESS(11+MATCH(LEFT(Table7[[#This Row],[Min]],FIND("-",Table7[[#This Row],[Min]])-1),Table1[Content Sku],0),16,1,1,"Entities")),"review","ok"),"ok")</f>
        <v>ok</v>
      </c>
      <c r="U408" t="s">
        <v>392</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2748</v>
      </c>
      <c r="F409">
        <v>0</v>
      </c>
      <c r="G409">
        <v>0</v>
      </c>
      <c r="H409" t="s">
        <v>8</v>
      </c>
      <c r="I409" s="74" t="str">
        <f ca="1">IF(Table7[[#This Row],[Type]]="KILL",IF(_xlfn.NUMBERVALUE(RIGHT(Table7[[#This Row],[Min]],LEN(Table7[[#This Row],[Min]])-FIND("-",Table7[[#This Row],[Min]])))&gt;INDIRECT(ADDRESS(11+MATCH(LEFT(Table7[[#This Row],[Min]],FIND("-",Table7[[#This Row],[Min]])-1),Table1[Content Sku],0),16,1,1,"Entities")),"review","ok"),"ok")</f>
        <v>ok</v>
      </c>
      <c r="U409" t="s">
        <v>40</v>
      </c>
      <c r="V409">
        <v>20000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551</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39</v>
      </c>
      <c r="V410">
        <v>15000</v>
      </c>
      <c r="W410">
        <v>0</v>
      </c>
      <c r="X410" t="s">
        <v>205</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2748</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392</v>
      </c>
      <c r="V411">
        <v>0</v>
      </c>
      <c r="W411">
        <v>45000</v>
      </c>
      <c r="X411" t="s">
        <v>205</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2748</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2739</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346</v>
      </c>
      <c r="F413">
        <v>20200</v>
      </c>
      <c r="G413">
        <v>0</v>
      </c>
      <c r="H413" t="s">
        <v>205</v>
      </c>
      <c r="I413" s="74" t="str">
        <f ca="1">IF(Table7[[#This Row],[Type]]="KILL",IF(_xlfn.NUMBERVALUE(RIGHT(Table7[[#This Row],[Min]],LEN(Table7[[#This Row],[Min]])-FIND("-",Table7[[#This Row],[Min]])))&gt;INDIRECT(ADDRESS(11+MATCH(LEFT(Table7[[#This Row],[Min]],FIND("-",Table7[[#This Row],[Min]])-1),Table1[Content Sku],0),16,1,1,"Entities")),"review","ok"),"ok")</f>
        <v>ok</v>
      </c>
      <c r="U413" t="s">
        <v>49</v>
      </c>
      <c r="V413">
        <v>35000</v>
      </c>
      <c r="W413">
        <v>0</v>
      </c>
      <c r="X413" t="s">
        <v>205</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311</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419</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315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452</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37</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393</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2748</v>
      </c>
      <c r="F418">
        <v>0</v>
      </c>
      <c r="G418">
        <v>0</v>
      </c>
      <c r="H418" t="s">
        <v>8</v>
      </c>
      <c r="I418" s="74" t="str">
        <f ca="1">IF(Table7[[#This Row],[Type]]="KILL",IF(_xlfn.NUMBERVALUE(RIGHT(Table7[[#This Row],[Min]],LEN(Table7[[#This Row],[Min]])-FIND("-",Table7[[#This Row],[Min]])))&gt;INDIRECT(ADDRESS(11+MATCH(LEFT(Table7[[#This Row],[Min]],FIND("-",Table7[[#This Row],[Min]])-1),Table1[Content Sku],0),16,1,1,"Entities")),"review","ok"),"ok")</f>
        <v>ok</v>
      </c>
      <c r="U418" t="s">
        <v>313</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394</v>
      </c>
      <c r="F419">
        <v>0</v>
      </c>
      <c r="G419">
        <v>0</v>
      </c>
      <c r="H419" t="s">
        <v>8</v>
      </c>
      <c r="I419" s="74" t="str">
        <f ca="1">IF(Table7[[#This Row],[Type]]="KILL",IF(_xlfn.NUMBERVALUE(RIGHT(Table7[[#This Row],[Min]],LEN(Table7[[#This Row],[Min]])-FIND("-",Table7[[#This Row],[Min]])))&gt;INDIRECT(ADDRESS(11+MATCH(LEFT(Table7[[#This Row],[Min]],FIND("-",Table7[[#This Row],[Min]])-1),Table1[Content Sku],0),16,1,1,"Entities")),"review","ok"),"ok")</f>
        <v>ok</v>
      </c>
      <c r="U419" t="s">
        <v>313</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8118</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313</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21</v>
      </c>
      <c r="F421">
        <v>24000</v>
      </c>
      <c r="G421">
        <v>0</v>
      </c>
      <c r="H421" t="s">
        <v>205</v>
      </c>
      <c r="I421" s="74" t="str">
        <f ca="1">IF(Table7[[#This Row],[Type]]="KILL",IF(_xlfn.NUMBERVALUE(RIGHT(Table7[[#This Row],[Min]],LEN(Table7[[#This Row],[Min]])-FIND("-",Table7[[#This Row],[Min]])))&gt;INDIRECT(ADDRESS(11+MATCH(LEFT(Table7[[#This Row],[Min]],FIND("-",Table7[[#This Row],[Min]])-1),Table1[Content Sku],0),16,1,1,"Entities")),"review","ok"),"ok")</f>
        <v>ok</v>
      </c>
      <c r="U421" t="s">
        <v>2748</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22000</v>
      </c>
      <c r="H422" t="s">
        <v>205</v>
      </c>
      <c r="I422" s="74" t="str">
        <f ca="1">IF(Table7[[#This Row],[Type]]="KILL",IF(_xlfn.NUMBERVALUE(RIGHT(Table7[[#This Row],[Min]],LEN(Table7[[#This Row],[Min]])-FIND("-",Table7[[#This Row],[Min]])))&gt;INDIRECT(ADDRESS(11+MATCH(LEFT(Table7[[#This Row],[Min]],FIND("-",Table7[[#This Row],[Min]])-1),Table1[Content Sku],0),16,1,1,"Entities")),"review","ok"),"ok")</f>
        <v>ok</v>
      </c>
      <c r="U422" t="s">
        <v>313</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313</v>
      </c>
      <c r="F423">
        <v>0</v>
      </c>
      <c r="G423">
        <v>25000</v>
      </c>
      <c r="H423" t="s">
        <v>205</v>
      </c>
      <c r="I423" s="74" t="str">
        <f ca="1">IF(Table7[[#This Row],[Type]]="KILL",IF(_xlfn.NUMBERVALUE(RIGHT(Table7[[#This Row],[Min]],LEN(Table7[[#This Row],[Min]])-FIND("-",Table7[[#This Row],[Min]])))&gt;INDIRECT(ADDRESS(11+MATCH(LEFT(Table7[[#This Row],[Min]],FIND("-",Table7[[#This Row],[Min]])-1),Table1[Content Sku],0),16,1,1,"Entities")),"review","ok"),"ok")</f>
        <v>ok</v>
      </c>
      <c r="U423" t="s">
        <v>11</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2748</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313</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42</v>
      </c>
      <c r="F425">
        <v>25000</v>
      </c>
      <c r="G425">
        <v>0</v>
      </c>
      <c r="H425" t="s">
        <v>205</v>
      </c>
      <c r="I425" s="74" t="str">
        <f ca="1">IF(Table7[[#This Row],[Type]]="KILL",IF(_xlfn.NUMBERVALUE(RIGHT(Table7[[#This Row],[Min]],LEN(Table7[[#This Row],[Min]])-FIND("-",Table7[[#This Row],[Min]])))&gt;INDIRECT(ADDRESS(11+MATCH(LEFT(Table7[[#This Row],[Min]],FIND("-",Table7[[#This Row],[Min]])-1),Table1[Content Sku],0),16,1,1,"Entities")),"review","ok"),"ok")</f>
        <v>ok</v>
      </c>
      <c r="U425" t="s">
        <v>37</v>
      </c>
      <c r="V425">
        <v>14000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48</v>
      </c>
      <c r="F426">
        <v>5000</v>
      </c>
      <c r="G426">
        <v>0</v>
      </c>
      <c r="H426" t="s">
        <v>205</v>
      </c>
      <c r="I426" s="74" t="str">
        <f ca="1">IF(Table7[[#This Row],[Type]]="KILL",IF(_xlfn.NUMBERVALUE(RIGHT(Table7[[#This Row],[Min]],LEN(Table7[[#This Row],[Min]])-FIND("-",Table7[[#This Row],[Min]])))&gt;INDIRECT(ADDRESS(11+MATCH(LEFT(Table7[[#This Row],[Min]],FIND("-",Table7[[#This Row],[Min]])-1),Table1[Content Sku],0),16,1,1,"Entities")),"review","ok"),"ok")</f>
        <v>ok</v>
      </c>
      <c r="U426" t="s">
        <v>392</v>
      </c>
      <c r="V426">
        <v>20000</v>
      </c>
      <c r="W426">
        <v>0</v>
      </c>
      <c r="X426" t="s">
        <v>205</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51</v>
      </c>
      <c r="V427">
        <v>45000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39</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122</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318</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548</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336</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313</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90</v>
      </c>
      <c r="F431">
        <v>0</v>
      </c>
      <c r="G431">
        <v>19000</v>
      </c>
      <c r="H431" t="s">
        <v>205</v>
      </c>
      <c r="I431" s="74" t="str">
        <f ca="1">IF(Table7[[#This Row],[Type]]="KILL",IF(_xlfn.NUMBERVALUE(RIGHT(Table7[[#This Row],[Min]],LEN(Table7[[#This Row],[Min]])-FIND("-",Table7[[#This Row],[Min]])))&gt;INDIRECT(ADDRESS(11+MATCH(LEFT(Table7[[#This Row],[Min]],FIND("-",Table7[[#This Row],[Min]])-1),Table1[Content Sku],0),16,1,1,"Entities")),"review","ok"),"ok")</f>
        <v>ok</v>
      </c>
      <c r="U431" t="s">
        <v>392</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313</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254</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392</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551</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401</v>
      </c>
      <c r="F434">
        <v>0</v>
      </c>
      <c r="G434">
        <v>0</v>
      </c>
      <c r="H434" t="s">
        <v>8</v>
      </c>
      <c r="I434" s="74" t="str">
        <f ca="1">IF(Table7[[#This Row],[Type]]="KILL",IF(_xlfn.NUMBERVALUE(RIGHT(Table7[[#This Row],[Min]],LEN(Table7[[#This Row],[Min]])-FIND("-",Table7[[#This Row],[Min]])))&gt;INDIRECT(ADDRESS(11+MATCH(LEFT(Table7[[#This Row],[Min]],FIND("-",Table7[[#This Row],[Min]])-1),Table1[Content Sku],0),16,1,1,"Entities")),"review","ok"),"ok")</f>
        <v>ok</v>
      </c>
      <c r="U434" t="s">
        <v>286</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2739</v>
      </c>
      <c r="F435">
        <v>0</v>
      </c>
      <c r="G435">
        <v>0</v>
      </c>
      <c r="H435" t="s">
        <v>8</v>
      </c>
      <c r="I435" s="74" t="str">
        <f ca="1">IF(Table7[[#This Row],[Type]]="KILL",IF(_xlfn.NUMBERVALUE(RIGHT(Table7[[#This Row],[Min]],LEN(Table7[[#This Row],[Min]])-FIND("-",Table7[[#This Row],[Min]])))&gt;INDIRECT(ADDRESS(11+MATCH(LEFT(Table7[[#This Row],[Min]],FIND("-",Table7[[#This Row],[Min]])-1),Table1[Content Sku],0),16,1,1,"Entities")),"review","ok"),"ok")</f>
        <v>ok</v>
      </c>
      <c r="U435" t="s">
        <v>1</v>
      </c>
      <c r="V435">
        <v>19000</v>
      </c>
      <c r="W435">
        <v>30000</v>
      </c>
      <c r="X435" t="s">
        <v>205</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50</v>
      </c>
      <c r="F436">
        <v>9500</v>
      </c>
      <c r="G436">
        <v>0</v>
      </c>
      <c r="H436" t="s">
        <v>205</v>
      </c>
      <c r="I436" s="74" t="str">
        <f ca="1">IF(Table7[[#This Row],[Type]]="KILL",IF(_xlfn.NUMBERVALUE(RIGHT(Table7[[#This Row],[Min]],LEN(Table7[[#This Row],[Min]])-FIND("-",Table7[[#This Row],[Min]])))&gt;INDIRECT(ADDRESS(11+MATCH(LEFT(Table7[[#This Row],[Min]],FIND("-",Table7[[#This Row],[Min]])-1),Table1[Content Sku],0),16,1,1,"Entities")),"review","ok"),"ok")</f>
        <v>ok</v>
      </c>
      <c r="U436" t="s">
        <v>293</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36</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392</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37</v>
      </c>
      <c r="F438">
        <v>0</v>
      </c>
      <c r="G438">
        <v>0</v>
      </c>
      <c r="H438" t="s">
        <v>8</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394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313</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394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392</v>
      </c>
      <c r="V440">
        <v>0</v>
      </c>
      <c r="W440">
        <v>0</v>
      </c>
      <c r="X440" t="s">
        <v>8</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2745</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47</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42</v>
      </c>
      <c r="F442">
        <v>55000</v>
      </c>
      <c r="G442">
        <v>0</v>
      </c>
      <c r="H442" t="s">
        <v>205</v>
      </c>
      <c r="I442" s="74" t="str">
        <f ca="1">IF(Table7[[#This Row],[Type]]="KILL",IF(_xlfn.NUMBERVALUE(RIGHT(Table7[[#This Row],[Min]],LEN(Table7[[#This Row],[Min]])-FIND("-",Table7[[#This Row],[Min]])))&gt;INDIRECT(ADDRESS(11+MATCH(LEFT(Table7[[#This Row],[Min]],FIND("-",Table7[[#This Row],[Min]])-1),Table1[Content Sku],0),16,1,1,"Entities")),"review","ok"),"ok")</f>
        <v>ok</v>
      </c>
      <c r="U442" t="s">
        <v>404</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392</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401</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551</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548</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0</v>
      </c>
      <c r="H445" t="s">
        <v>8</v>
      </c>
      <c r="I445" s="74" t="str">
        <f ca="1">IF(Table7[[#This Row],[Type]]="KILL",IF(_xlfn.NUMBERVALUE(RIGHT(Table7[[#This Row],[Min]],LEN(Table7[[#This Row],[Min]])-FIND("-",Table7[[#This Row],[Min]])))&gt;INDIRECT(ADDRESS(11+MATCH(LEFT(Table7[[#This Row],[Min]],FIND("-",Table7[[#This Row],[Min]])-1),Table1[Content Sku],0),16,1,1,"Entities")),"review","ok"),"ok")</f>
        <v>ok</v>
      </c>
      <c r="U445" t="s">
        <v>462</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313</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54</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280</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254</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90</v>
      </c>
      <c r="F448">
        <v>0</v>
      </c>
      <c r="G448">
        <v>13000</v>
      </c>
      <c r="H448" t="s">
        <v>205</v>
      </c>
      <c r="I448" s="74" t="str">
        <f ca="1">IF(Table7[[#This Row],[Type]]="KILL",IF(_xlfn.NUMBERVALUE(RIGHT(Table7[[#This Row],[Min]],LEN(Table7[[#This Row],[Min]])-FIND("-",Table7[[#This Row],[Min]])))&gt;INDIRECT(ADDRESS(11+MATCH(LEFT(Table7[[#This Row],[Min]],FIND("-",Table7[[#This Row],[Min]])-1),Table1[Content Sku],0),16,1,1,"Entities")),"review","ok"),"ok")</f>
        <v>ok</v>
      </c>
      <c r="U448" t="s">
        <v>313</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2748</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22</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90</v>
      </c>
      <c r="F450">
        <v>0</v>
      </c>
      <c r="G450">
        <v>0</v>
      </c>
      <c r="H450" t="s">
        <v>8</v>
      </c>
      <c r="I450" s="74" t="str">
        <f ca="1">IF(Table7[[#This Row],[Type]]="KILL",IF(_xlfn.NUMBERVALUE(RIGHT(Table7[[#This Row],[Min]],LEN(Table7[[#This Row],[Min]])-FIND("-",Table7[[#This Row],[Min]])))&gt;INDIRECT(ADDRESS(11+MATCH(LEFT(Table7[[#This Row],[Min]],FIND("-",Table7[[#This Row],[Min]])-1),Table1[Content Sku],0),16,1,1,"Entities")),"review","ok"),"ok")</f>
        <v>ok</v>
      </c>
      <c r="U450" t="s">
        <v>306</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346</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48</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518</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313</v>
      </c>
      <c r="V452">
        <v>0</v>
      </c>
      <c r="W452">
        <v>0</v>
      </c>
      <c r="X452" t="s">
        <v>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2748</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286</v>
      </c>
      <c r="V453">
        <v>0</v>
      </c>
      <c r="W453">
        <v>0</v>
      </c>
      <c r="X453" t="s">
        <v>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90</v>
      </c>
      <c r="F454">
        <v>0</v>
      </c>
      <c r="G454">
        <v>18000</v>
      </c>
      <c r="H454" t="s">
        <v>205</v>
      </c>
      <c r="I454" s="74" t="str">
        <f ca="1">IF(Table7[[#This Row],[Type]]="KILL",IF(_xlfn.NUMBERVALUE(RIGHT(Table7[[#This Row],[Min]],LEN(Table7[[#This Row],[Min]])-FIND("-",Table7[[#This Row],[Min]])))&gt;INDIRECT(ADDRESS(11+MATCH(LEFT(Table7[[#This Row],[Min]],FIND("-",Table7[[#This Row],[Min]])-1),Table1[Content Sku],0),16,1,1,"Entities")),"review","ok"),"ok")</f>
        <v>ok</v>
      </c>
      <c r="U454" t="s">
        <v>2739</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123</v>
      </c>
      <c r="F455">
        <v>4000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95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346</v>
      </c>
      <c r="F456">
        <v>19000</v>
      </c>
      <c r="G456">
        <v>0</v>
      </c>
      <c r="H456" t="s">
        <v>205</v>
      </c>
      <c r="I456" s="74" t="str">
        <f ca="1">IF(Table7[[#This Row],[Type]]="KILL",IF(_xlfn.NUMBERVALUE(RIGHT(Table7[[#This Row],[Min]],LEN(Table7[[#This Row],[Min]])-FIND("-",Table7[[#This Row],[Min]])))&gt;INDIRECT(ADDRESS(11+MATCH(LEFT(Table7[[#This Row],[Min]],FIND("-",Table7[[#This Row],[Min]])-1),Table1[Content Sku],0),16,1,1,"Entities")),"review","ok"),"ok")</f>
        <v>ok</v>
      </c>
      <c r="U456" t="s">
        <v>393</v>
      </c>
      <c r="V456">
        <v>0</v>
      </c>
      <c r="W456">
        <v>0</v>
      </c>
      <c r="X456" t="s">
        <v>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313</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8001</v>
      </c>
      <c r="V457">
        <v>0</v>
      </c>
      <c r="W457">
        <v>0</v>
      </c>
      <c r="X457" t="s">
        <v>8</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276</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280</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404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313</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2743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1</v>
      </c>
      <c r="V460">
        <v>40000</v>
      </c>
      <c r="W460">
        <v>0</v>
      </c>
      <c r="X460" t="s">
        <v>205</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2748</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313</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2748</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313</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313</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254</v>
      </c>
      <c r="V463">
        <v>12100</v>
      </c>
      <c r="W463">
        <v>30000</v>
      </c>
      <c r="X463" t="s">
        <v>205</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39</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309</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551</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95</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276</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548</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311</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313</v>
      </c>
      <c r="V467">
        <v>19000</v>
      </c>
      <c r="W467">
        <v>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313</v>
      </c>
      <c r="F468">
        <v>0</v>
      </c>
      <c r="G468">
        <v>19000</v>
      </c>
      <c r="H468" t="s">
        <v>205</v>
      </c>
      <c r="I468" s="74" t="str">
        <f ca="1">IF(Table7[[#This Row],[Type]]="KILL",IF(_xlfn.NUMBERVALUE(RIGHT(Table7[[#This Row],[Min]],LEN(Table7[[#This Row],[Min]])-FIND("-",Table7[[#This Row],[Min]])))&gt;INDIRECT(ADDRESS(11+MATCH(LEFT(Table7[[#This Row],[Min]],FIND("-",Table7[[#This Row],[Min]])-1),Table1[Content Sku],0),16,1,1,"Entities")),"review","ok"),"ok")</f>
        <v>ok</v>
      </c>
      <c r="U468" t="s">
        <v>548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551</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392</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2773</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306</v>
      </c>
      <c r="V470">
        <v>22000</v>
      </c>
      <c r="W470">
        <v>0</v>
      </c>
      <c r="X470" t="s">
        <v>205</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286</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313</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2748</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2743</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394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462</v>
      </c>
      <c r="V473">
        <v>0</v>
      </c>
      <c r="W473">
        <v>0</v>
      </c>
      <c r="X473" t="s">
        <v>8</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21</v>
      </c>
      <c r="F474">
        <v>35000</v>
      </c>
      <c r="G474">
        <v>0</v>
      </c>
      <c r="H474" t="s">
        <v>205</v>
      </c>
      <c r="I474" s="74" t="str">
        <f ca="1">IF(Table7[[#This Row],[Type]]="KILL",IF(_xlfn.NUMBERVALUE(RIGHT(Table7[[#This Row],[Min]],LEN(Table7[[#This Row],[Min]])-FIND("-",Table7[[#This Row],[Min]])))&gt;INDIRECT(ADDRESS(11+MATCH(LEFT(Table7[[#This Row],[Min]],FIND("-",Table7[[#This Row],[Min]])-1),Table1[Content Sku],0),16,1,1,"Entities")),"review","ok"),"ok")</f>
        <v>ok</v>
      </c>
      <c r="U474" t="s">
        <v>289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289</v>
      </c>
      <c r="F475">
        <v>0</v>
      </c>
      <c r="G475">
        <v>28000</v>
      </c>
      <c r="H475" t="s">
        <v>205</v>
      </c>
      <c r="I475" s="74" t="str">
        <f ca="1">IF(Table7[[#This Row],[Type]]="KILL",IF(_xlfn.NUMBERVALUE(RIGHT(Table7[[#This Row],[Min]],LEN(Table7[[#This Row],[Min]])-FIND("-",Table7[[#This Row],[Min]])))&gt;INDIRECT(ADDRESS(11+MATCH(LEFT(Table7[[#This Row],[Min]],FIND("-",Table7[[#This Row],[Min]])-1),Table1[Content Sku],0),16,1,1,"Entities")),"review","ok"),"ok")</f>
        <v>ok</v>
      </c>
      <c r="U475" t="s">
        <v>39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63</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278</v>
      </c>
      <c r="V476">
        <v>14000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315</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392</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37</v>
      </c>
      <c r="F478">
        <v>0</v>
      </c>
      <c r="G478">
        <v>32000</v>
      </c>
      <c r="H478" t="s">
        <v>205</v>
      </c>
      <c r="I478" s="74" t="str">
        <f ca="1">IF(Table7[[#This Row],[Type]]="KILL",IF(_xlfn.NUMBERVALUE(RIGHT(Table7[[#This Row],[Min]],LEN(Table7[[#This Row],[Min]])-FIND("-",Table7[[#This Row],[Min]])))&gt;INDIRECT(ADDRESS(11+MATCH(LEFT(Table7[[#This Row],[Min]],FIND("-",Table7[[#This Row],[Min]])-1),Table1[Content Sku],0),16,1,1,"Entities")),"review","ok"),"ok")</f>
        <v>ok</v>
      </c>
      <c r="U478" t="s">
        <v>392</v>
      </c>
      <c r="V478">
        <v>32000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318</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50</v>
      </c>
      <c r="V479">
        <v>22000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392</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253</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254</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401</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318</v>
      </c>
      <c r="F482">
        <v>20000</v>
      </c>
      <c r="G482">
        <v>0</v>
      </c>
      <c r="H482" t="s">
        <v>205</v>
      </c>
      <c r="I482" s="74" t="str">
        <f ca="1">IF(Table7[[#This Row],[Type]]="KILL",IF(_xlfn.NUMBERVALUE(RIGHT(Table7[[#This Row],[Min]],LEN(Table7[[#This Row],[Min]])-FIND("-",Table7[[#This Row],[Min]])))&gt;INDIRECT(ADDRESS(11+MATCH(LEFT(Table7[[#This Row],[Min]],FIND("-",Table7[[#This Row],[Min]])-1),Table1[Content Sku],0),16,1,1,"Entities")),"review","ok"),"ok")</f>
        <v>ok</v>
      </c>
      <c r="U482" t="s">
        <v>280</v>
      </c>
      <c r="V482">
        <v>0</v>
      </c>
      <c r="W482">
        <v>0</v>
      </c>
      <c r="X482" t="s">
        <v>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46</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37</v>
      </c>
      <c r="V483">
        <v>0</v>
      </c>
      <c r="W483">
        <v>45000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45</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394</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394</v>
      </c>
      <c r="F485">
        <v>0</v>
      </c>
      <c r="G485">
        <v>0</v>
      </c>
      <c r="H485" t="s">
        <v>8</v>
      </c>
      <c r="I485" s="74" t="str">
        <f ca="1">IF(Table7[[#This Row],[Type]]="KILL",IF(_xlfn.NUMBERVALUE(RIGHT(Table7[[#This Row],[Min]],LEN(Table7[[#This Row],[Min]])-FIND("-",Table7[[#This Row],[Min]])))&gt;INDIRECT(ADDRESS(11+MATCH(LEFT(Table7[[#This Row],[Min]],FIND("-",Table7[[#This Row],[Min]])-1),Table1[Content Sku],0),16,1,1,"Entities")),"review","ok"),"ok")</f>
        <v>ok</v>
      </c>
      <c r="U485" t="s">
        <v>393</v>
      </c>
      <c r="V485">
        <v>0</v>
      </c>
      <c r="W485">
        <v>0</v>
      </c>
      <c r="X485" t="s">
        <v>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336</v>
      </c>
      <c r="F486">
        <v>20000</v>
      </c>
      <c r="G486">
        <v>0</v>
      </c>
      <c r="H486" t="s">
        <v>205</v>
      </c>
      <c r="I486" s="74" t="str">
        <f ca="1">IF(Table7[[#This Row],[Type]]="KILL",IF(_xlfn.NUMBERVALUE(RIGHT(Table7[[#This Row],[Min]],LEN(Table7[[#This Row],[Min]])-FIND("-",Table7[[#This Row],[Min]])))&gt;INDIRECT(ADDRESS(11+MATCH(LEFT(Table7[[#This Row],[Min]],FIND("-",Table7[[#This Row],[Min]])-1),Table1[Content Sku],0),16,1,1,"Entities")),"review","ok"),"ok")</f>
        <v>ok</v>
      </c>
      <c r="U486" t="s">
        <v>2736</v>
      </c>
      <c r="V486">
        <v>0</v>
      </c>
      <c r="W486">
        <v>0</v>
      </c>
      <c r="X486" t="s">
        <v>8</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276</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95</v>
      </c>
      <c r="V487">
        <v>0</v>
      </c>
      <c r="W487">
        <v>0</v>
      </c>
      <c r="X487" t="s">
        <v>8</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254</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548</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37</v>
      </c>
      <c r="F489">
        <v>0</v>
      </c>
      <c r="G489">
        <v>24000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289</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289</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122</v>
      </c>
      <c r="V490">
        <v>37000</v>
      </c>
      <c r="W490">
        <v>0</v>
      </c>
      <c r="X490" t="s">
        <v>205</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253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37</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315</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122</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37</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392</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2748</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122</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551</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313</v>
      </c>
      <c r="V495">
        <v>0</v>
      </c>
      <c r="W495">
        <v>0</v>
      </c>
      <c r="X495" t="s">
        <v>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253</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392</v>
      </c>
      <c r="V496">
        <v>0</v>
      </c>
      <c r="W496">
        <v>0</v>
      </c>
      <c r="X496" t="s">
        <v>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311</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315</v>
      </c>
      <c r="V497">
        <v>0</v>
      </c>
      <c r="W497">
        <v>0</v>
      </c>
      <c r="X497" t="s">
        <v>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276</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2748</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36</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313</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2733</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95</v>
      </c>
      <c r="V500">
        <v>0</v>
      </c>
      <c r="W500">
        <v>0</v>
      </c>
      <c r="X500" t="s">
        <v>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63</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315</v>
      </c>
      <c r="V501">
        <v>0</v>
      </c>
      <c r="W501">
        <v>0</v>
      </c>
      <c r="X501" t="s">
        <v>8</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313</v>
      </c>
      <c r="F502">
        <v>0</v>
      </c>
      <c r="G502">
        <v>0</v>
      </c>
      <c r="H502" t="s">
        <v>8</v>
      </c>
      <c r="I502" s="74" t="str">
        <f ca="1">IF(Table7[[#This Row],[Type]]="KILL",IF(_xlfn.NUMBERVALUE(RIGHT(Table7[[#This Row],[Min]],LEN(Table7[[#This Row],[Min]])-FIND("-",Table7[[#This Row],[Min]])))&gt;INDIRECT(ADDRESS(11+MATCH(LEFT(Table7[[#This Row],[Min]],FIND("-",Table7[[#This Row],[Min]])-1),Table1[Content Sku],0),16,1,1,"Entities")),"review","ok"),"ok")</f>
        <v>ok</v>
      </c>
      <c r="U502" t="s">
        <v>401</v>
      </c>
      <c r="V502">
        <v>14000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254</v>
      </c>
      <c r="F503">
        <v>0</v>
      </c>
      <c r="G503">
        <v>5000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392</v>
      </c>
      <c r="V503">
        <v>19000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401</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404</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397</v>
      </c>
      <c r="F505">
        <v>20000</v>
      </c>
      <c r="G505">
        <v>0</v>
      </c>
      <c r="H505" t="s">
        <v>205</v>
      </c>
      <c r="I505" s="74" t="str">
        <f ca="1">IF(Table7[[#This Row],[Type]]="KILL",IF(_xlfn.NUMBERVALUE(RIGHT(Table7[[#This Row],[Min]],LEN(Table7[[#This Row],[Min]])-FIND("-",Table7[[#This Row],[Min]])))&gt;INDIRECT(ADDRESS(11+MATCH(LEFT(Table7[[#This Row],[Min]],FIND("-",Table7[[#This Row],[Min]])-1),Table1[Content Sku],0),16,1,1,"Entities")),"review","ok"),"ok")</f>
        <v>ok</v>
      </c>
      <c r="U505" t="s">
        <v>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2741</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309</v>
      </c>
      <c r="V506">
        <v>0</v>
      </c>
      <c r="W506">
        <v>0</v>
      </c>
      <c r="X506" t="s">
        <v>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95</v>
      </c>
      <c r="F507">
        <v>36000</v>
      </c>
      <c r="G507">
        <v>0</v>
      </c>
      <c r="H507" t="s">
        <v>205</v>
      </c>
      <c r="I507" s="74" t="str">
        <f ca="1">IF(Table7[[#This Row],[Type]]="KILL",IF(_xlfn.NUMBERVALUE(RIGHT(Table7[[#This Row],[Min]],LEN(Table7[[#This Row],[Min]])-FIND("-",Table7[[#This Row],[Min]])))&gt;INDIRECT(ADDRESS(11+MATCH(LEFT(Table7[[#This Row],[Min]],FIND("-",Table7[[#This Row],[Min]])-1),Table1[Content Sku],0),16,1,1,"Entities")),"review","ok"),"ok")</f>
        <v>ok</v>
      </c>
      <c r="U507" t="s">
        <v>286</v>
      </c>
      <c r="V507">
        <v>0</v>
      </c>
      <c r="W507">
        <v>0</v>
      </c>
      <c r="X507" t="s">
        <v>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551</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2736</v>
      </c>
      <c r="V508">
        <v>0</v>
      </c>
      <c r="W508">
        <v>0</v>
      </c>
      <c r="X508" t="s">
        <v>8</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394</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392</v>
      </c>
      <c r="V509">
        <v>0</v>
      </c>
      <c r="W509">
        <v>0</v>
      </c>
      <c r="X509" t="s">
        <v>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22000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309</v>
      </c>
      <c r="V510">
        <v>0</v>
      </c>
      <c r="W510">
        <v>0</v>
      </c>
      <c r="X510" t="s">
        <v>8</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2748</v>
      </c>
      <c r="F511">
        <v>0</v>
      </c>
      <c r="G511">
        <v>0</v>
      </c>
      <c r="H511" t="s">
        <v>8</v>
      </c>
      <c r="I511" s="74" t="str">
        <f ca="1">IF(Table7[[#This Row],[Type]]="KILL",IF(_xlfn.NUMBERVALUE(RIGHT(Table7[[#This Row],[Min]],LEN(Table7[[#This Row],[Min]])-FIND("-",Table7[[#This Row],[Min]])))&gt;INDIRECT(ADDRESS(11+MATCH(LEFT(Table7[[#This Row],[Min]],FIND("-",Table7[[#This Row],[Min]])-1),Table1[Content Sku],0),16,1,1,"Entities")),"review","ok"),"ok")</f>
        <v>ok</v>
      </c>
      <c r="U511" t="s">
        <v>392</v>
      </c>
      <c r="V511">
        <v>15000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2743</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340</v>
      </c>
      <c r="V512">
        <v>0</v>
      </c>
      <c r="W512">
        <v>16000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39</v>
      </c>
      <c r="F513">
        <v>0</v>
      </c>
      <c r="G513">
        <v>53000</v>
      </c>
      <c r="H513" t="s">
        <v>205</v>
      </c>
      <c r="I513" s="74" t="str">
        <f ca="1">IF(Table7[[#This Row],[Type]]="KILL",IF(_xlfn.NUMBERVALUE(RIGHT(Table7[[#This Row],[Min]],LEN(Table7[[#This Row],[Min]])-FIND("-",Table7[[#This Row],[Min]])))&gt;INDIRECT(ADDRESS(11+MATCH(LEFT(Table7[[#This Row],[Min]],FIND("-",Table7[[#This Row],[Min]])-1),Table1[Content Sku],0),16,1,1,"Entities")),"review","ok"),"ok")</f>
        <v>ok</v>
      </c>
      <c r="U513" t="s">
        <v>313</v>
      </c>
      <c r="V513">
        <v>0</v>
      </c>
      <c r="W513">
        <v>0</v>
      </c>
      <c r="X513" t="s">
        <v>8</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289</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393</v>
      </c>
      <c r="V514">
        <v>150</v>
      </c>
      <c r="W514">
        <v>0</v>
      </c>
      <c r="X514" t="s">
        <v>4438</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346</v>
      </c>
      <c r="F515">
        <v>12000</v>
      </c>
      <c r="G515">
        <v>0</v>
      </c>
      <c r="H515" t="s">
        <v>205</v>
      </c>
      <c r="I515" s="74" t="str">
        <f ca="1">IF(Table7[[#This Row],[Type]]="KILL",IF(_xlfn.NUMBERVALUE(RIGHT(Table7[[#This Row],[Min]],LEN(Table7[[#This Row],[Min]])-FIND("-",Table7[[#This Row],[Min]])))&gt;INDIRECT(ADDRESS(11+MATCH(LEFT(Table7[[#This Row],[Min]],FIND("-",Table7[[#This Row],[Min]])-1),Table1[Content Sku],0),16,1,1,"Entities")),"review","ok"),"ok")</f>
        <v>ok</v>
      </c>
      <c r="U515" t="s">
        <v>48</v>
      </c>
      <c r="V515">
        <v>0</v>
      </c>
      <c r="W515">
        <v>0</v>
      </c>
      <c r="X515" t="s">
        <v>8</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313</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289</v>
      </c>
      <c r="V516">
        <v>14000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2748</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95</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4437</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280</v>
      </c>
      <c r="V518">
        <v>0</v>
      </c>
      <c r="W518">
        <v>45000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551</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313</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311</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22</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315</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37</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257</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280</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254</v>
      </c>
      <c r="F523">
        <v>0</v>
      </c>
      <c r="G523">
        <v>24000</v>
      </c>
      <c r="H523" t="s">
        <v>205</v>
      </c>
      <c r="I523" s="74" t="str">
        <f ca="1">IF(Table7[[#This Row],[Type]]="KILL",IF(_xlfn.NUMBERVALUE(RIGHT(Table7[[#This Row],[Min]],LEN(Table7[[#This Row],[Min]])-FIND("-",Table7[[#This Row],[Min]])))&gt;INDIRECT(ADDRESS(11+MATCH(LEFT(Table7[[#This Row],[Min]],FIND("-",Table7[[#This Row],[Min]])-1),Table1[Content Sku],0),16,1,1,"Entities")),"review","ok"),"ok")</f>
        <v>ok</v>
      </c>
      <c r="U523" t="s">
        <v>313</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36</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51</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2748</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394</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548</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548</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313</v>
      </c>
      <c r="F527">
        <v>0</v>
      </c>
      <c r="G527">
        <v>14000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393</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477</v>
      </c>
      <c r="F528">
        <v>5000</v>
      </c>
      <c r="G528">
        <v>0</v>
      </c>
      <c r="H528" t="s">
        <v>205</v>
      </c>
      <c r="I528" s="74" t="str">
        <f ca="1">IF(Table7[[#This Row],[Type]]="KILL",IF(_xlfn.NUMBERVALUE(RIGHT(Table7[[#This Row],[Min]],LEN(Table7[[#This Row],[Min]])-FIND("-",Table7[[#This Row],[Min]])))&gt;INDIRECT(ADDRESS(11+MATCH(LEFT(Table7[[#This Row],[Min]],FIND("-",Table7[[#This Row],[Min]])-1),Table1[Content Sku],0),16,1,1,"Entities")),"review","ok"),"ok")</f>
        <v>ok</v>
      </c>
      <c r="U528" t="s">
        <v>95</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548</v>
      </c>
      <c r="F529">
        <v>28000</v>
      </c>
      <c r="G529">
        <v>0</v>
      </c>
      <c r="H529" t="s">
        <v>205</v>
      </c>
      <c r="I529" s="74" t="str">
        <f ca="1">IF(Table7[[#This Row],[Type]]="KILL",IF(_xlfn.NUMBERVALUE(RIGHT(Table7[[#This Row],[Min]],LEN(Table7[[#This Row],[Min]])-FIND("-",Table7[[#This Row],[Min]])))&gt;INDIRECT(ADDRESS(11+MATCH(LEFT(Table7[[#This Row],[Min]],FIND("-",Table7[[#This Row],[Min]])-1),Table1[Content Sku],0),16,1,1,"Entities")),"review","ok"),"ok")</f>
        <v>ok</v>
      </c>
      <c r="U529" t="s">
        <v>313</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280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45</v>
      </c>
      <c r="V530">
        <v>18000</v>
      </c>
      <c r="W530">
        <v>0</v>
      </c>
      <c r="X530" t="s">
        <v>205</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286</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61</v>
      </c>
      <c r="V531">
        <v>35000</v>
      </c>
      <c r="W531">
        <v>0</v>
      </c>
      <c r="X531" t="s">
        <v>205</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2733</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254</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313</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280</v>
      </c>
      <c r="V533">
        <v>35000</v>
      </c>
      <c r="W533">
        <v>0</v>
      </c>
      <c r="X533" t="s">
        <v>205</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2748</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280</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289</v>
      </c>
      <c r="F535">
        <v>0</v>
      </c>
      <c r="G535">
        <v>0</v>
      </c>
      <c r="H535" t="s">
        <v>8</v>
      </c>
      <c r="I535" s="74" t="str">
        <f ca="1">IF(Table7[[#This Row],[Type]]="KILL",IF(_xlfn.NUMBERVALUE(RIGHT(Table7[[#This Row],[Min]],LEN(Table7[[#This Row],[Min]])-FIND("-",Table7[[#This Row],[Min]])))&gt;INDIRECT(ADDRESS(11+MATCH(LEFT(Table7[[#This Row],[Min]],FIND("-",Table7[[#This Row],[Min]])-1),Table1[Content Sku],0),16,1,1,"Entities")),"review","ok"),"ok")</f>
        <v>ok</v>
      </c>
      <c r="U535" t="s">
        <v>4437</v>
      </c>
      <c r="V535">
        <v>20000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39</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551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257</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37</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254</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95</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47</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306</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289</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392</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289</v>
      </c>
      <c r="F541">
        <v>0</v>
      </c>
      <c r="G541">
        <v>24000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309</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313</v>
      </c>
      <c r="F542">
        <v>0</v>
      </c>
      <c r="G542">
        <v>0</v>
      </c>
      <c r="H542" t="s">
        <v>8</v>
      </c>
      <c r="I542" s="74" t="str">
        <f ca="1">IF(Table7[[#This Row],[Type]]="KILL",IF(_xlfn.NUMBERVALUE(RIGHT(Table7[[#This Row],[Min]],LEN(Table7[[#This Row],[Min]])-FIND("-",Table7[[#This Row],[Min]])))&gt;INDIRECT(ADDRESS(11+MATCH(LEFT(Table7[[#This Row],[Min]],FIND("-",Table7[[#This Row],[Min]])-1),Table1[Content Sku],0),16,1,1,"Entities")),"review","ok"),"ok")</f>
        <v>ok</v>
      </c>
      <c r="U542" t="s">
        <v>283</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2748</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551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309</v>
      </c>
      <c r="F544">
        <v>180</v>
      </c>
      <c r="G544">
        <v>0</v>
      </c>
      <c r="H544" t="s">
        <v>4438</v>
      </c>
      <c r="I544" s="74" t="str">
        <f ca="1">IF(Table7[[#This Row],[Type]]="KILL",IF(_xlfn.NUMBERVALUE(RIGHT(Table7[[#This Row],[Min]],LEN(Table7[[#This Row],[Min]])-FIND("-",Table7[[#This Row],[Min]])))&gt;INDIRECT(ADDRESS(11+MATCH(LEFT(Table7[[#This Row],[Min]],FIND("-",Table7[[#This Row],[Min]])-1),Table1[Content Sku],0),16,1,1,"Entities")),"review","ok"),"ok")</f>
        <v>ok</v>
      </c>
      <c r="U544" t="s">
        <v>313</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313</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95</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8116</v>
      </c>
      <c r="F546">
        <v>500</v>
      </c>
      <c r="G546">
        <v>0</v>
      </c>
      <c r="H546" t="s">
        <v>4438</v>
      </c>
      <c r="I546" s="74" t="str">
        <f ca="1">IF(Table7[[#This Row],[Type]]="KILL",IF(_xlfn.NUMBERVALUE(RIGHT(Table7[[#This Row],[Min]],LEN(Table7[[#This Row],[Min]])-FIND("-",Table7[[#This Row],[Min]])))&gt;INDIRECT(ADDRESS(11+MATCH(LEFT(Table7[[#This Row],[Min]],FIND("-",Table7[[#This Row],[Min]])-1),Table1[Content Sku],0),16,1,1,"Entities")),"review","ok"),"ok")</f>
        <v>ok</v>
      </c>
      <c r="U546" t="s">
        <v>313</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39</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39</v>
      </c>
      <c r="V547">
        <v>18000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280</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122</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51</v>
      </c>
      <c r="F549">
        <v>28000</v>
      </c>
      <c r="G549">
        <v>0</v>
      </c>
      <c r="H549" t="s">
        <v>205</v>
      </c>
      <c r="I549" s="74" t="str">
        <f ca="1">IF(Table7[[#This Row],[Type]]="KILL",IF(_xlfn.NUMBERVALUE(RIGHT(Table7[[#This Row],[Min]],LEN(Table7[[#This Row],[Min]])-FIND("-",Table7[[#This Row],[Min]])))&gt;INDIRECT(ADDRESS(11+MATCH(LEFT(Table7[[#This Row],[Min]],FIND("-",Table7[[#This Row],[Min]])-1),Table1[Content Sku],0),16,1,1,"Entities")),"review","ok"),"ok")</f>
        <v>ok</v>
      </c>
      <c r="U549" t="s">
        <v>2743</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283</v>
      </c>
      <c r="F550">
        <v>5000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283</v>
      </c>
      <c r="V550">
        <v>28000</v>
      </c>
      <c r="W550">
        <v>0</v>
      </c>
      <c r="X550" t="s">
        <v>205</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63</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61</v>
      </c>
      <c r="V551">
        <v>20000</v>
      </c>
      <c r="W551">
        <v>0</v>
      </c>
      <c r="X551" t="s">
        <v>205</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394</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462</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21</v>
      </c>
      <c r="F553">
        <v>4000</v>
      </c>
      <c r="G553">
        <v>0</v>
      </c>
      <c r="H553" t="s">
        <v>205</v>
      </c>
      <c r="I553" s="74" t="str">
        <f ca="1">IF(Table7[[#This Row],[Type]]="KILL",IF(_xlfn.NUMBERVALUE(RIGHT(Table7[[#This Row],[Min]],LEN(Table7[[#This Row],[Min]])-FIND("-",Table7[[#This Row],[Min]])))&gt;INDIRECT(ADDRESS(11+MATCH(LEFT(Table7[[#This Row],[Min]],FIND("-",Table7[[#This Row],[Min]])-1),Table1[Content Sku],0),16,1,1,"Entities")),"review","ok"),"ok")</f>
        <v>ok</v>
      </c>
      <c r="U553" t="s">
        <v>21</v>
      </c>
      <c r="V553">
        <v>0</v>
      </c>
      <c r="W553">
        <v>46000</v>
      </c>
      <c r="X553" t="s">
        <v>205</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253</v>
      </c>
      <c r="F554">
        <v>0</v>
      </c>
      <c r="G554">
        <v>20000</v>
      </c>
      <c r="H554" t="s">
        <v>205</v>
      </c>
      <c r="I554" s="74" t="str">
        <f ca="1">IF(Table7[[#This Row],[Type]]="KILL",IF(_xlfn.NUMBERVALUE(RIGHT(Table7[[#This Row],[Min]],LEN(Table7[[#This Row],[Min]])-FIND("-",Table7[[#This Row],[Min]])))&gt;INDIRECT(ADDRESS(11+MATCH(LEFT(Table7[[#This Row],[Min]],FIND("-",Table7[[#This Row],[Min]])-1),Table1[Content Sku],0),16,1,1,"Entities")),"review","ok"),"ok")</f>
        <v>ok</v>
      </c>
      <c r="U554" t="s">
        <v>315</v>
      </c>
      <c r="V554">
        <v>37000</v>
      </c>
      <c r="W554">
        <v>0</v>
      </c>
      <c r="X554" t="s">
        <v>205</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46</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313</v>
      </c>
      <c r="V555">
        <v>20000</v>
      </c>
      <c r="W555">
        <v>0</v>
      </c>
      <c r="X555" t="s">
        <v>205</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397</v>
      </c>
      <c r="F556">
        <v>26000</v>
      </c>
      <c r="G556">
        <v>0</v>
      </c>
      <c r="H556" t="s">
        <v>205</v>
      </c>
      <c r="I556" s="74" t="str">
        <f ca="1">IF(Table7[[#This Row],[Type]]="KILL",IF(_xlfn.NUMBERVALUE(RIGHT(Table7[[#This Row],[Min]],LEN(Table7[[#This Row],[Min]])-FIND("-",Table7[[#This Row],[Min]])))&gt;INDIRECT(ADDRESS(11+MATCH(LEFT(Table7[[#This Row],[Min]],FIND("-",Table7[[#This Row],[Min]])-1),Table1[Content Sku],0),16,1,1,"Entities")),"review","ok"),"ok")</f>
        <v>ok</v>
      </c>
      <c r="U556" t="s">
        <v>48</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95</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311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417</v>
      </c>
      <c r="F558">
        <v>0</v>
      </c>
      <c r="G558">
        <v>6000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315</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397</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47</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95</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254</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37</v>
      </c>
      <c r="F561">
        <v>0</v>
      </c>
      <c r="G561">
        <v>28000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551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286</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95</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2739</v>
      </c>
      <c r="F563">
        <v>0</v>
      </c>
      <c r="G563">
        <v>0</v>
      </c>
      <c r="H563" t="s">
        <v>8</v>
      </c>
      <c r="I563" s="74" t="str">
        <f ca="1">IF(Table7[[#This Row],[Type]]="KILL",IF(_xlfn.NUMBERVALUE(RIGHT(Table7[[#This Row],[Min]],LEN(Table7[[#This Row],[Min]])-FIND("-",Table7[[#This Row],[Min]])))&gt;INDIRECT(ADDRESS(11+MATCH(LEFT(Table7[[#This Row],[Min]],FIND("-",Table7[[#This Row],[Min]])-1),Table1[Content Sku],0),16,1,1,"Entities")),"review","ok"),"ok")</f>
        <v>ok</v>
      </c>
      <c r="U563" t="s">
        <v>1</v>
      </c>
      <c r="V563">
        <v>21000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306</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37</v>
      </c>
      <c r="V564">
        <v>0</v>
      </c>
      <c r="W564">
        <v>0</v>
      </c>
      <c r="X564" t="s">
        <v>8</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276</v>
      </c>
      <c r="F565">
        <v>0</v>
      </c>
      <c r="G565">
        <v>10000</v>
      </c>
      <c r="H565" t="s">
        <v>205</v>
      </c>
      <c r="I565" s="74" t="str">
        <f ca="1">IF(Table7[[#This Row],[Type]]="KILL",IF(_xlfn.NUMBERVALUE(RIGHT(Table7[[#This Row],[Min]],LEN(Table7[[#This Row],[Min]])-FIND("-",Table7[[#This Row],[Min]])))&gt;INDIRECT(ADDRESS(11+MATCH(LEFT(Table7[[#This Row],[Min]],FIND("-",Table7[[#This Row],[Min]])-1),Table1[Content Sku],0),16,1,1,"Entities")),"review","ok"),"ok")</f>
        <v>ok</v>
      </c>
      <c r="U565" t="s">
        <v>462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311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293</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2745</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293</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254</v>
      </c>
      <c r="F568">
        <v>0</v>
      </c>
      <c r="G568">
        <v>12000</v>
      </c>
      <c r="H568" t="s">
        <v>205</v>
      </c>
      <c r="I568" s="74" t="str">
        <f ca="1">IF(Table7[[#This Row],[Type]]="KILL",IF(_xlfn.NUMBERVALUE(RIGHT(Table7[[#This Row],[Min]],LEN(Table7[[#This Row],[Min]])-FIND("-",Table7[[#This Row],[Min]])))&gt;INDIRECT(ADDRESS(11+MATCH(LEFT(Table7[[#This Row],[Min]],FIND("-",Table7[[#This Row],[Min]])-1),Table1[Content Sku],0),16,1,1,"Entities")),"review","ok"),"ok")</f>
        <v>ok</v>
      </c>
      <c r="U568" t="s">
        <v>286</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551</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2733</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2748</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254</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44</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2743</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313</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338</v>
      </c>
      <c r="V572">
        <v>22000</v>
      </c>
      <c r="W572">
        <v>0</v>
      </c>
      <c r="X572" t="s">
        <v>205</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309</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548</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306</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278</v>
      </c>
      <c r="V574">
        <v>0</v>
      </c>
      <c r="W574">
        <v>45000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394</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49</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394</v>
      </c>
      <c r="F576">
        <v>0</v>
      </c>
      <c r="G576">
        <v>0</v>
      </c>
      <c r="H576" t="s">
        <v>8</v>
      </c>
      <c r="I576" s="74" t="str">
        <f ca="1">IF(Table7[[#This Row],[Type]]="KILL",IF(_xlfn.NUMBERVALUE(RIGHT(Table7[[#This Row],[Min]],LEN(Table7[[#This Row],[Min]])-FIND("-",Table7[[#This Row],[Min]])))&gt;INDIRECT(ADDRESS(11+MATCH(LEFT(Table7[[#This Row],[Min]],FIND("-",Table7[[#This Row],[Min]])-1),Table1[Content Sku],0),16,1,1,"Entities")),"review","ok"),"ok")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123</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278</v>
      </c>
      <c r="V577">
        <v>20000</v>
      </c>
      <c r="W577">
        <v>0</v>
      </c>
      <c r="X577" t="s">
        <v>205</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313</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313</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40</v>
      </c>
      <c r="F579">
        <v>10000</v>
      </c>
      <c r="G579">
        <v>0</v>
      </c>
      <c r="H579" t="s">
        <v>205</v>
      </c>
      <c r="I579" s="74" t="str">
        <f ca="1">IF(Table7[[#This Row],[Type]]="KILL",IF(_xlfn.NUMBERVALUE(RIGHT(Table7[[#This Row],[Min]],LEN(Table7[[#This Row],[Min]])-FIND("-",Table7[[#This Row],[Min]])))&gt;INDIRECT(ADDRESS(11+MATCH(LEFT(Table7[[#This Row],[Min]],FIND("-",Table7[[#This Row],[Min]])-1),Table1[Content Sku],0),16,1,1,"Entities")),"review","ok"),"ok")</f>
        <v>ok</v>
      </c>
      <c r="U579" t="s">
        <v>309</v>
      </c>
      <c r="V579">
        <v>45000</v>
      </c>
      <c r="W579">
        <v>0</v>
      </c>
      <c r="X579" t="s">
        <v>205</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2748</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36</v>
      </c>
      <c r="V580">
        <v>41000</v>
      </c>
      <c r="W580">
        <v>0</v>
      </c>
      <c r="X580" t="s">
        <v>205</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2748</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v>
      </c>
      <c r="V581">
        <v>0</v>
      </c>
      <c r="W581">
        <v>200</v>
      </c>
      <c r="X581" t="s">
        <v>4438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318</v>
      </c>
      <c r="F582">
        <v>0</v>
      </c>
      <c r="G582">
        <v>0</v>
      </c>
      <c r="H582" t="s">
        <v>8</v>
      </c>
      <c r="I582" s="74" t="str">
        <f ca="1">IF(Table7[[#This Row],[Type]]="KILL",IF(_xlfn.NUMBERVALUE(RIGHT(Table7[[#This Row],[Min]],LEN(Table7[[#This Row],[Min]])-FIND("-",Table7[[#This Row],[Min]])))&gt;INDIRECT(ADDRESS(11+MATCH(LEFT(Table7[[#This Row],[Min]],FIND("-",Table7[[#This Row],[Min]])-1),Table1[Content Sku],0),16,1,1,"Entities")),"review","ok"),"ok")</f>
        <v>ok</v>
      </c>
      <c r="U582" t="s">
        <v>548</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2748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278</v>
      </c>
      <c r="V583">
        <v>25000</v>
      </c>
      <c r="W583">
        <v>0</v>
      </c>
      <c r="X583" t="s">
        <v>205</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39</v>
      </c>
      <c r="F584">
        <v>0</v>
      </c>
      <c r="G584">
        <v>0</v>
      </c>
      <c r="H584" t="s">
        <v>8</v>
      </c>
      <c r="I584" s="74" t="str">
        <f ca="1">IF(Table7[[#This Row],[Type]]="KILL",IF(_xlfn.NUMBERVALUE(RIGHT(Table7[[#This Row],[Min]],LEN(Table7[[#This Row],[Min]])-FIND("-",Table7[[#This Row],[Min]])))&gt;INDIRECT(ADDRESS(11+MATCH(LEFT(Table7[[#This Row],[Min]],FIND("-",Table7[[#This Row],[Min]])-1),Table1[Content Sku],0),16,1,1,"Entities")),"review","ok"),"ok")</f>
        <v>ok</v>
      </c>
      <c r="U584" t="s">
        <v>61</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37</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46</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254</v>
      </c>
      <c r="F586">
        <v>0</v>
      </c>
      <c r="G586">
        <v>28000</v>
      </c>
      <c r="H586" t="s">
        <v>205</v>
      </c>
      <c r="I586" s="74" t="str">
        <f ca="1">IF(Table7[[#This Row],[Type]]="KILL",IF(_xlfn.NUMBERVALUE(RIGHT(Table7[[#This Row],[Min]],LEN(Table7[[#This Row],[Min]])-FIND("-",Table7[[#This Row],[Min]])))&gt;INDIRECT(ADDRESS(11+MATCH(LEFT(Table7[[#This Row],[Min]],FIND("-",Table7[[#This Row],[Min]])-1),Table1[Content Sku],0),16,1,1,"Entities")),"review","ok"),"ok")</f>
        <v>ok</v>
      </c>
      <c r="U586" t="s">
        <v>39</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551</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548</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318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278</v>
      </c>
      <c r="V588">
        <v>25000</v>
      </c>
      <c r="W588">
        <v>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254</v>
      </c>
      <c r="F589">
        <v>0</v>
      </c>
      <c r="G589">
        <v>0</v>
      </c>
      <c r="H589" t="s">
        <v>8</v>
      </c>
      <c r="I589" s="74" t="str">
        <f ca="1">IF(Table7[[#This Row],[Type]]="KILL",IF(_xlfn.NUMBERVALUE(RIGHT(Table7[[#This Row],[Min]],LEN(Table7[[#This Row],[Min]])-FIND("-",Table7[[#This Row],[Min]])))&gt;INDIRECT(ADDRESS(11+MATCH(LEFT(Table7[[#This Row],[Min]],FIND("-",Table7[[#This Row],[Min]])-1),Table1[Content Sku],0),16,1,1,"Entities")),"review","ok"),"ok")</f>
        <v>ok</v>
      </c>
      <c r="U589" t="s">
        <v>311</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2748</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313</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315</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445</v>
      </c>
      <c r="V591">
        <v>240</v>
      </c>
      <c r="W591">
        <v>0</v>
      </c>
      <c r="X591" t="s">
        <v>4438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44</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122</v>
      </c>
      <c r="V592">
        <v>20000</v>
      </c>
      <c r="W592">
        <v>0</v>
      </c>
      <c r="X592" t="s">
        <v>205</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2745</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309</v>
      </c>
      <c r="V593">
        <v>45000</v>
      </c>
      <c r="W593">
        <v>0</v>
      </c>
      <c r="X593" t="s">
        <v>205</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397</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293</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2748</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2748</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548</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1</v>
      </c>
      <c r="V596">
        <v>25000</v>
      </c>
      <c r="W596">
        <v>0</v>
      </c>
      <c r="X596" t="s">
        <v>205</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37</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315</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2745</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318</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253</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313</v>
      </c>
      <c r="F600">
        <v>0</v>
      </c>
      <c r="G600">
        <v>25000</v>
      </c>
      <c r="H600" t="s">
        <v>205</v>
      </c>
      <c r="I600" s="74" t="str">
        <f ca="1">IF(Table7[[#This Row],[Type]]="KILL",IF(_xlfn.NUMBERVALUE(RIGHT(Table7[[#This Row],[Min]],LEN(Table7[[#This Row],[Min]])-FIND("-",Table7[[#This Row],[Min]])))&gt;INDIRECT(ADDRESS(11+MATCH(LEFT(Table7[[#This Row],[Min]],FIND("-",Table7[[#This Row],[Min]])-1),Table1[Content Sku],0),16,1,1,"Entities")),"review","ok"),"ok")</f>
        <v>ok</v>
      </c>
      <c r="U600" t="s">
        <v>51</v>
      </c>
      <c r="V600">
        <v>35000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2748</v>
      </c>
      <c r="F601">
        <v>0</v>
      </c>
      <c r="G601">
        <v>0</v>
      </c>
      <c r="H601" t="s">
        <v>8</v>
      </c>
      <c r="I601" s="74" t="str">
        <f ca="1">IF(Table7[[#This Row],[Type]]="KILL",IF(_xlfn.NUMBERVALUE(RIGHT(Table7[[#This Row],[Min]],LEN(Table7[[#This Row],[Min]])-FIND("-",Table7[[#This Row],[Min]])))&gt;INDIRECT(ADDRESS(11+MATCH(LEFT(Table7[[#This Row],[Min]],FIND("-",Table7[[#This Row],[Min]])-1),Table1[Content Sku],0),16,1,1,"Entities")),"review","ok"),"ok")</f>
        <v>ok</v>
      </c>
      <c r="U601" t="s">
        <v>95</v>
      </c>
      <c r="V601">
        <v>20000</v>
      </c>
      <c r="W601">
        <v>0</v>
      </c>
      <c r="X601" t="s">
        <v>205</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313</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2730</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336</v>
      </c>
      <c r="F603">
        <v>17000</v>
      </c>
      <c r="G603">
        <v>0</v>
      </c>
      <c r="H603" t="s">
        <v>205</v>
      </c>
      <c r="I603" s="74" t="str">
        <f ca="1">IF(Table7[[#This Row],[Type]]="KILL",IF(_xlfn.NUMBERVALUE(RIGHT(Table7[[#This Row],[Min]],LEN(Table7[[#This Row],[Min]])-FIND("-",Table7[[#This Row],[Min]])))&gt;INDIRECT(ADDRESS(11+MATCH(LEFT(Table7[[#This Row],[Min]],FIND("-",Table7[[#This Row],[Min]])-1),Table1[Content Sku],0),16,1,1,"Entities")),"review","ok"),"ok")</f>
        <v>ok</v>
      </c>
      <c r="U603" t="s">
        <v>394</v>
      </c>
      <c r="V603">
        <v>0</v>
      </c>
      <c r="W603">
        <v>45000</v>
      </c>
      <c r="X603" t="s">
        <v>205</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2748</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394</v>
      </c>
      <c r="V604">
        <v>0</v>
      </c>
      <c r="W604">
        <v>38000</v>
      </c>
      <c r="X604" t="s">
        <v>205</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2736</v>
      </c>
      <c r="F605">
        <v>0</v>
      </c>
      <c r="G605">
        <v>0</v>
      </c>
      <c r="H605" t="s">
        <v>8</v>
      </c>
      <c r="I605" s="74" t="str">
        <f ca="1">IF(Table7[[#This Row],[Type]]="KILL",IF(_xlfn.NUMBERVALUE(RIGHT(Table7[[#This Row],[Min]],LEN(Table7[[#This Row],[Min]])-FIND("-",Table7[[#This Row],[Min]])))&gt;INDIRECT(ADDRESS(11+MATCH(LEFT(Table7[[#This Row],[Min]],FIND("-",Table7[[#This Row],[Min]])-1),Table1[Content Sku],0),16,1,1,"Entities")),"review","ok"),"ok")</f>
        <v>ok</v>
      </c>
      <c r="U605" t="s">
        <v>253</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40</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393</v>
      </c>
      <c r="V606">
        <v>0</v>
      </c>
      <c r="W606">
        <v>27000</v>
      </c>
      <c r="X606" t="s">
        <v>205</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90</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404</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311</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280</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548</v>
      </c>
      <c r="F609">
        <v>0</v>
      </c>
      <c r="G609">
        <v>0</v>
      </c>
      <c r="H609" t="s">
        <v>8</v>
      </c>
      <c r="I609" s="74" t="str">
        <f ca="1">IF(Table7[[#This Row],[Type]]="KILL",IF(_xlfn.NUMBERVALUE(RIGHT(Table7[[#This Row],[Min]],LEN(Table7[[#This Row],[Min]])-FIND("-",Table7[[#This Row],[Min]])))&gt;INDIRECT(ADDRESS(11+MATCH(LEFT(Table7[[#This Row],[Min]],FIND("-",Table7[[#This Row],[Min]])-1),Table1[Content Sku],0),16,1,1,"Entities")),"review","ok"),"ok")</f>
        <v>ok</v>
      </c>
      <c r="U609" t="s">
        <v>302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551</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254</v>
      </c>
      <c r="V610">
        <v>14100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2739</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2736</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419</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286</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313</v>
      </c>
      <c r="F613">
        <v>0</v>
      </c>
      <c r="G613">
        <v>11000</v>
      </c>
      <c r="H613" t="s">
        <v>205</v>
      </c>
      <c r="I613" s="74" t="str">
        <f ca="1">IF(Table7[[#This Row],[Type]]="KILL",IF(_xlfn.NUMBERVALUE(RIGHT(Table7[[#This Row],[Min]],LEN(Table7[[#This Row],[Min]])-FIND("-",Table7[[#This Row],[Min]])))&gt;INDIRECT(ADDRESS(11+MATCH(LEFT(Table7[[#This Row],[Min]],FIND("-",Table7[[#This Row],[Min]])-1),Table1[Content Sku],0),16,1,1,"Entities")),"review","ok"),"ok")</f>
        <v>ok</v>
      </c>
      <c r="U613" t="s">
        <v>254</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2450</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313</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253</v>
      </c>
      <c r="F615">
        <v>0</v>
      </c>
      <c r="G615">
        <v>25000</v>
      </c>
      <c r="H615" t="s">
        <v>205</v>
      </c>
      <c r="I615" s="74" t="str">
        <f ca="1">IF(Table7[[#This Row],[Type]]="KILL",IF(_xlfn.NUMBERVALUE(RIGHT(Table7[[#This Row],[Min]],LEN(Table7[[#This Row],[Min]])-FIND("-",Table7[[#This Row],[Min]])))&gt;INDIRECT(ADDRESS(11+MATCH(LEFT(Table7[[#This Row],[Min]],FIND("-",Table7[[#This Row],[Min]])-1),Table1[Content Sku],0),16,1,1,"Entities")),"review","ok"),"ok")</f>
        <v>ok</v>
      </c>
      <c r="U615" t="s">
        <v>551</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44</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300</v>
      </c>
      <c r="V616">
        <v>0</v>
      </c>
      <c r="W616">
        <v>220</v>
      </c>
      <c r="X616" t="s">
        <v>4438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39</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313</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276</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304</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313</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393</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313</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254</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313</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1</v>
      </c>
      <c r="V621">
        <v>30000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254</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254</v>
      </c>
      <c r="V622">
        <v>0</v>
      </c>
      <c r="W622">
        <v>40000</v>
      </c>
      <c r="X622" t="s">
        <v>205</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394</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313</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2748</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318</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313</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336</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462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39</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49</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42</v>
      </c>
      <c r="F628">
        <v>30000</v>
      </c>
      <c r="G628">
        <v>0</v>
      </c>
      <c r="H628" t="s">
        <v>205</v>
      </c>
      <c r="I628" s="74" t="str">
        <f ca="1">IF(Table7[[#This Row],[Type]]="KILL",IF(_xlfn.NUMBERVALUE(RIGHT(Table7[[#This Row],[Min]],LEN(Table7[[#This Row],[Min]])-FIND("-",Table7[[#This Row],[Min]])))&gt;INDIRECT(ADDRESS(11+MATCH(LEFT(Table7[[#This Row],[Min]],FIND("-",Table7[[#This Row],[Min]])-1),Table1[Content Sku],0),16,1,1,"Entities")),"review","ok"),"ok")</f>
        <v>ok</v>
      </c>
      <c r="U628" t="s">
        <v>123</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311</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14000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2739</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45</v>
      </c>
      <c r="V630">
        <v>18000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2748</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37</v>
      </c>
      <c r="V631">
        <v>12000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313</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254</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254</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4437</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311</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283</v>
      </c>
      <c r="F635">
        <v>5000</v>
      </c>
      <c r="G635">
        <v>0</v>
      </c>
      <c r="H635" t="s">
        <v>205</v>
      </c>
      <c r="I635" s="74" t="str">
        <f ca="1">IF(Table7[[#This Row],[Type]]="KILL",IF(_xlfn.NUMBERVALUE(RIGHT(Table7[[#This Row],[Min]],LEN(Table7[[#This Row],[Min]])-FIND("-",Table7[[#This Row],[Min]])))&gt;INDIRECT(ADDRESS(11+MATCH(LEFT(Table7[[#This Row],[Min]],FIND("-",Table7[[#This Row],[Min]])-1),Table1[Content Sku],0),16,1,1,"Entities")),"review","ok"),"ok")</f>
        <v>ok</v>
      </c>
      <c r="U635" t="s">
        <v>2748</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280</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2743</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283</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44</v>
      </c>
      <c r="V637">
        <v>35000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276</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452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551</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276</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253</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254</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548</v>
      </c>
      <c r="V641">
        <v>0</v>
      </c>
      <c r="W641">
        <v>0</v>
      </c>
      <c r="X641" t="s">
        <v>8</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401</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394</v>
      </c>
      <c r="V642">
        <v>20000</v>
      </c>
      <c r="W642">
        <v>46000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63</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462</v>
      </c>
      <c r="V643">
        <v>0</v>
      </c>
      <c r="W643">
        <v>0</v>
      </c>
      <c r="X643" t="s">
        <v>8</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2748</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315</v>
      </c>
      <c r="V644">
        <v>32000</v>
      </c>
      <c r="W644">
        <v>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254</v>
      </c>
      <c r="F645">
        <v>6000</v>
      </c>
      <c r="G645">
        <v>0</v>
      </c>
      <c r="H645" t="s">
        <v>205</v>
      </c>
      <c r="I645" s="74" t="str">
        <f ca="1">IF(Table7[[#This Row],[Type]]="KILL",IF(_xlfn.NUMBERVALUE(RIGHT(Table7[[#This Row],[Min]],LEN(Table7[[#This Row],[Min]])-FIND("-",Table7[[#This Row],[Min]])))&gt;INDIRECT(ADDRESS(11+MATCH(LEFT(Table7[[#This Row],[Min]],FIND("-",Table7[[#This Row],[Min]])-1),Table1[Content Sku],0),16,1,1,"Entities")),"review","ok"),"ok")</f>
        <v>ok</v>
      </c>
      <c r="U645" t="s">
        <v>40</v>
      </c>
      <c r="V645">
        <v>220</v>
      </c>
      <c r="W645">
        <v>0</v>
      </c>
      <c r="X645" t="s">
        <v>4438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42</v>
      </c>
      <c r="F646">
        <v>16500</v>
      </c>
      <c r="G646">
        <v>0</v>
      </c>
      <c r="H646" t="s">
        <v>205</v>
      </c>
      <c r="I646" s="74" t="str">
        <f ca="1">IF(Table7[[#This Row],[Type]]="KILL",IF(_xlfn.NUMBERVALUE(RIGHT(Table7[[#This Row],[Min]],LEN(Table7[[#This Row],[Min]])-FIND("-",Table7[[#This Row],[Min]])))&gt;INDIRECT(ADDRESS(11+MATCH(LEFT(Table7[[#This Row],[Min]],FIND("-",Table7[[#This Row],[Min]])-1),Table1[Content Sku],0),16,1,1,"Entities")),"review","ok"),"ok")</f>
        <v>ok</v>
      </c>
      <c r="U646" t="s">
        <v>551</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417</v>
      </c>
      <c r="F647">
        <v>0</v>
      </c>
      <c r="G647">
        <v>20000</v>
      </c>
      <c r="H647" t="s">
        <v>205</v>
      </c>
      <c r="I647" s="74" t="str">
        <f ca="1">IF(Table7[[#This Row],[Type]]="KILL",IF(_xlfn.NUMBERVALUE(RIGHT(Table7[[#This Row],[Min]],LEN(Table7[[#This Row],[Min]])-FIND("-",Table7[[#This Row],[Min]])))&gt;INDIRECT(ADDRESS(11+MATCH(LEFT(Table7[[#This Row],[Min]],FIND("-",Table7[[#This Row],[Min]])-1),Table1[Content Sku],0),16,1,1,"Entities")),"review","ok"),"ok")</f>
        <v>ok</v>
      </c>
      <c r="U647" t="s">
        <v>43</v>
      </c>
      <c r="V647">
        <v>500</v>
      </c>
      <c r="W647">
        <v>0</v>
      </c>
      <c r="X647" t="s">
        <v>4438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313</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313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37</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41</v>
      </c>
      <c r="V649">
        <v>32000</v>
      </c>
      <c r="W649">
        <v>0</v>
      </c>
      <c r="X649" t="s">
        <v>205</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39</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293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315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311</v>
      </c>
      <c r="V651">
        <v>18000</v>
      </c>
      <c r="W651">
        <v>0</v>
      </c>
      <c r="X651" t="s">
        <v>205</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37</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306</v>
      </c>
      <c r="V652">
        <v>18000</v>
      </c>
      <c r="W652">
        <v>0</v>
      </c>
      <c r="X652" t="s">
        <v>205</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280</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315</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313</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338</v>
      </c>
      <c r="V654">
        <v>19000</v>
      </c>
      <c r="W654">
        <v>0</v>
      </c>
      <c r="X654" t="s">
        <v>205</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306</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37</v>
      </c>
      <c r="V655">
        <v>20000</v>
      </c>
      <c r="W655">
        <v>0</v>
      </c>
      <c r="X655" t="s">
        <v>205</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289</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392</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39</v>
      </c>
      <c r="F657">
        <v>9000</v>
      </c>
      <c r="G657">
        <v>0</v>
      </c>
      <c r="H657" t="s">
        <v>205</v>
      </c>
      <c r="I657" s="74" t="str">
        <f ca="1">IF(Table7[[#This Row],[Type]]="KILL",IF(_xlfn.NUMBERVALUE(RIGHT(Table7[[#This Row],[Min]],LEN(Table7[[#This Row],[Min]])-FIND("-",Table7[[#This Row],[Min]])))&gt;INDIRECT(ADDRESS(11+MATCH(LEFT(Table7[[#This Row],[Min]],FIND("-",Table7[[#This Row],[Min]])-1),Table1[Content Sku],0),16,1,1,"Entities")),"review","ok"),"ok")</f>
        <v>ok</v>
      </c>
      <c r="U657" t="s">
        <v>313</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90</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280</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280</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313</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289</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254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36</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315</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311</v>
      </c>
      <c r="V662">
        <v>20000</v>
      </c>
      <c r="W662">
        <v>0</v>
      </c>
      <c r="X662" t="s">
        <v>205</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280</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311</v>
      </c>
      <c r="V663">
        <v>17000</v>
      </c>
      <c r="W663">
        <v>0</v>
      </c>
      <c r="X663" t="s">
        <v>205</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313</v>
      </c>
      <c r="F664">
        <v>0</v>
      </c>
      <c r="G664">
        <v>18000</v>
      </c>
      <c r="H664" t="s">
        <v>205</v>
      </c>
      <c r="I664" s="74" t="str">
        <f ca="1">IF(Table7[[#This Row],[Type]]="KILL",IF(_xlfn.NUMBERVALUE(RIGHT(Table7[[#This Row],[Min]],LEN(Table7[[#This Row],[Min]])-FIND("-",Table7[[#This Row],[Min]])))&gt;INDIRECT(ADDRESS(11+MATCH(LEFT(Table7[[#This Row],[Min]],FIND("-",Table7[[#This Row],[Min]])-1),Table1[Content Sku],0),16,1,1,"Entities")),"review","ok"),"ok")</f>
        <v>ok</v>
      </c>
      <c r="U664" t="s">
        <v>278</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123</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315</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346</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315</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397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39</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313</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11</v>
      </c>
      <c r="V668">
        <v>35000</v>
      </c>
      <c r="W668">
        <v>0</v>
      </c>
      <c r="X668" t="s">
        <v>205</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283</v>
      </c>
      <c r="F669">
        <v>6000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311</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315</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401</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2748</v>
      </c>
      <c r="F671">
        <v>0</v>
      </c>
      <c r="G671">
        <v>0</v>
      </c>
      <c r="H671" t="s">
        <v>8</v>
      </c>
      <c r="I671" s="74" t="str">
        <f ca="1">IF(Table7[[#This Row],[Type]]="KILL",IF(_xlfn.NUMBERVALUE(RIGHT(Table7[[#This Row],[Min]],LEN(Table7[[#This Row],[Min]])-FIND("-",Table7[[#This Row],[Min]])))&gt;INDIRECT(ADDRESS(11+MATCH(LEFT(Table7[[#This Row],[Min]],FIND("-",Table7[[#This Row],[Min]])-1),Table1[Content Sku],0),16,1,1,"Entities")),"review","ok"),"ok")</f>
        <v>ok</v>
      </c>
      <c r="U671" t="s">
        <v>95</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313</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41</v>
      </c>
      <c r="V672">
        <v>300</v>
      </c>
      <c r="W672">
        <v>0</v>
      </c>
      <c r="X672" t="s">
        <v>4438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392</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2733</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37</v>
      </c>
      <c r="F674">
        <v>0</v>
      </c>
      <c r="G674">
        <v>20000</v>
      </c>
      <c r="H674" t="s">
        <v>205</v>
      </c>
      <c r="I674" s="74" t="str">
        <f ca="1">IF(Table7[[#This Row],[Type]]="KILL",IF(_xlfn.NUMBERVALUE(RIGHT(Table7[[#This Row],[Min]],LEN(Table7[[#This Row],[Min]])-FIND("-",Table7[[#This Row],[Min]])))&gt;INDIRECT(ADDRESS(11+MATCH(LEFT(Table7[[#This Row],[Min]],FIND("-",Table7[[#This Row],[Min]])-1),Table1[Content Sku],0),16,1,1,"Entities")),"review","ok"),"ok")</f>
        <v>ok</v>
      </c>
      <c r="U674" t="s">
        <v>254</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21</v>
      </c>
      <c r="F675">
        <v>30000</v>
      </c>
      <c r="G675">
        <v>0</v>
      </c>
      <c r="H675" t="s">
        <v>205</v>
      </c>
      <c r="I675" s="74" t="str">
        <f ca="1">IF(Table7[[#This Row],[Type]]="KILL",IF(_xlfn.NUMBERVALUE(RIGHT(Table7[[#This Row],[Min]],LEN(Table7[[#This Row],[Min]])-FIND("-",Table7[[#This Row],[Min]])))&gt;INDIRECT(ADDRESS(11+MATCH(LEFT(Table7[[#This Row],[Min]],FIND("-",Table7[[#This Row],[Min]])-1),Table1[Content Sku],0),16,1,1,"Entities")),"review","ok"),"ok")</f>
        <v>ok</v>
      </c>
      <c r="U675" t="s">
        <v>253</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2736</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315</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37</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41</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315</v>
      </c>
      <c r="F678">
        <v>0</v>
      </c>
      <c r="G678">
        <v>20000</v>
      </c>
      <c r="H678" t="s">
        <v>205</v>
      </c>
      <c r="I678" s="74" t="str">
        <f ca="1">IF(Table7[[#This Row],[Type]]="KILL",IF(_xlfn.NUMBERVALUE(RIGHT(Table7[[#This Row],[Min]],LEN(Table7[[#This Row],[Min]])-FIND("-",Table7[[#This Row],[Min]])))&gt;INDIRECT(ADDRESS(11+MATCH(LEFT(Table7[[#This Row],[Min]],FIND("-",Table7[[#This Row],[Min]])-1),Table1[Content Sku],0),16,1,1,"Entities")),"review","ok"),"ok")</f>
        <v>ok</v>
      </c>
      <c r="U678" t="s">
        <v>11</v>
      </c>
      <c r="V678" t="s">
        <v>8144</v>
      </c>
      <c r="W678" t="s">
        <v>4476</v>
      </c>
      <c r="X678" t="s">
        <v>4477</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254</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392</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2748</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392</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122</v>
      </c>
      <c r="F681">
        <v>18000</v>
      </c>
      <c r="G681">
        <v>0</v>
      </c>
      <c r="H681" t="s">
        <v>205</v>
      </c>
      <c r="I681" s="74" t="str">
        <f ca="1">IF(Table7[[#This Row],[Type]]="KILL",IF(_xlfn.NUMBERVALUE(RIGHT(Table7[[#This Row],[Min]],LEN(Table7[[#This Row],[Min]])-FIND("-",Table7[[#This Row],[Min]])))&gt;INDIRECT(ADDRESS(11+MATCH(LEFT(Table7[[#This Row],[Min]],FIND("-",Table7[[#This Row],[Min]])-1),Table1[Content Sku],0),16,1,1,"Entities")),"review","ok"),"ok")</f>
        <v>ok</v>
      </c>
      <c r="U681" t="s">
        <v>278</v>
      </c>
      <c r="V681">
        <v>0</v>
      </c>
      <c r="W681">
        <v>45000</v>
      </c>
      <c r="X681" t="s">
        <v>205</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392</v>
      </c>
      <c r="F682">
        <v>0</v>
      </c>
      <c r="G682">
        <v>0</v>
      </c>
      <c r="H682" t="s">
        <v>8</v>
      </c>
      <c r="I682" s="74" t="str">
        <f ca="1">IF(Table7[[#This Row],[Type]]="KILL",IF(_xlfn.NUMBERVALUE(RIGHT(Table7[[#This Row],[Min]],LEN(Table7[[#This Row],[Min]])-FIND("-",Table7[[#This Row],[Min]])))&gt;INDIRECT(ADDRESS(11+MATCH(LEFT(Table7[[#This Row],[Min]],FIND("-",Table7[[#This Row],[Min]])-1),Table1[Content Sku],0),16,1,1,"Entities")),"review","ok"),"ok")</f>
        <v>ok</v>
      </c>
      <c r="U682" t="s">
        <v>4437</v>
      </c>
      <c r="V682" t="s">
        <v>8145</v>
      </c>
      <c r="W682" t="s">
        <v>4476</v>
      </c>
      <c r="X682" t="s">
        <v>4477</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311</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392</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551</v>
      </c>
      <c r="F684">
        <v>0</v>
      </c>
      <c r="G684">
        <v>0</v>
      </c>
      <c r="H684" t="s">
        <v>8</v>
      </c>
      <c r="I684" s="74" t="str">
        <f ca="1">IF(Table7[[#This Row],[Type]]="KILL",IF(_xlfn.NUMBERVALUE(RIGHT(Table7[[#This Row],[Min]],LEN(Table7[[#This Row],[Min]])-FIND("-",Table7[[#This Row],[Min]])))&gt;INDIRECT(ADDRESS(11+MATCH(LEFT(Table7[[#This Row],[Min]],FIND("-",Table7[[#This Row],[Min]])-1),Table1[Content Sku],0),16,1,1,"Entities")),"review","ok"),"ok")</f>
        <v>ok</v>
      </c>
      <c r="U684" t="s">
        <v>311</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137</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276</v>
      </c>
      <c r="V685">
        <v>0</v>
      </c>
      <c r="W685">
        <v>30000</v>
      </c>
      <c r="X685" t="s">
        <v>205</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37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392</v>
      </c>
      <c r="V686">
        <v>30000</v>
      </c>
      <c r="W686">
        <v>0</v>
      </c>
      <c r="X686" t="s">
        <v>205</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91</v>
      </c>
      <c r="F687">
        <v>3600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280</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39</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254</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551</v>
      </c>
      <c r="F689">
        <v>0</v>
      </c>
      <c r="G689">
        <v>0</v>
      </c>
      <c r="H689" t="s">
        <v>8</v>
      </c>
      <c r="I689" s="74" t="str">
        <f ca="1">IF(Table7[[#This Row],[Type]]="KILL",IF(_xlfn.NUMBERVALUE(RIGHT(Table7[[#This Row],[Min]],LEN(Table7[[#This Row],[Min]])-FIND("-",Table7[[#This Row],[Min]])))&gt;INDIRECT(ADDRESS(11+MATCH(LEFT(Table7[[#This Row],[Min]],FIND("-",Table7[[#This Row],[Min]])-1),Table1[Content Sku],0),16,1,1,"Entities")),"review","ok"),"ok")</f>
        <v>ok</v>
      </c>
      <c r="U689" t="s">
        <v>313</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315</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258</v>
      </c>
      <c r="V690">
        <v>36000</v>
      </c>
      <c r="W690">
        <v>0</v>
      </c>
      <c r="X690" t="s">
        <v>205</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401</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393</v>
      </c>
      <c r="V691">
        <v>0</v>
      </c>
      <c r="W691">
        <v>200</v>
      </c>
      <c r="X691" t="s">
        <v>4438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280</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278</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311</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50</v>
      </c>
      <c r="V693">
        <v>60000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392</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313</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394</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548</v>
      </c>
      <c r="V695">
        <v>15000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258</v>
      </c>
      <c r="F696">
        <v>38000</v>
      </c>
      <c r="G696">
        <v>0</v>
      </c>
      <c r="H696" t="s">
        <v>205</v>
      </c>
      <c r="I696" s="74" t="str">
        <f ca="1">IF(Table7[[#This Row],[Type]]="KILL",IF(_xlfn.NUMBERVALUE(RIGHT(Table7[[#This Row],[Min]],LEN(Table7[[#This Row],[Min]])-FIND("-",Table7[[#This Row],[Min]])))&gt;INDIRECT(ADDRESS(11+MATCH(LEFT(Table7[[#This Row],[Min]],FIND("-",Table7[[#This Row],[Min]])-1),Table1[Content Sku],0),16,1,1,"Entities")),"review","ok"),"ok")</f>
        <v>ok</v>
      </c>
      <c r="U696" t="s">
        <v>313</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318</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46</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313</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122</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313</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37</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91</v>
      </c>
      <c r="F700">
        <v>0</v>
      </c>
      <c r="G700">
        <v>16000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313</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273</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293</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95</v>
      </c>
      <c r="F702">
        <v>28000</v>
      </c>
      <c r="G702">
        <v>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315</v>
      </c>
      <c r="V702">
        <v>26000</v>
      </c>
      <c r="W702">
        <v>0</v>
      </c>
      <c r="X702" t="s">
        <v>205</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2730</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122</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4437</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304</v>
      </c>
      <c r="V704">
        <v>30000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394</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392</v>
      </c>
      <c r="V705">
        <v>0</v>
      </c>
      <c r="W705">
        <v>0</v>
      </c>
      <c r="X705" t="s">
        <v>8</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276</v>
      </c>
      <c r="F706">
        <v>0</v>
      </c>
      <c r="G706">
        <v>5000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300</v>
      </c>
      <c r="V706">
        <v>0</v>
      </c>
      <c r="W706">
        <v>200</v>
      </c>
      <c r="X706" t="s">
        <v>4438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37</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291</v>
      </c>
      <c r="V707">
        <v>0</v>
      </c>
      <c r="W707">
        <v>20000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2748</v>
      </c>
      <c r="F708">
        <v>0</v>
      </c>
      <c r="G708">
        <v>0</v>
      </c>
      <c r="H708" t="s">
        <v>8</v>
      </c>
      <c r="I708" s="74" t="str">
        <f ca="1">IF(Table7[[#This Row],[Type]]="KILL",IF(_xlfn.NUMBERVALUE(RIGHT(Table7[[#This Row],[Min]],LEN(Table7[[#This Row],[Min]])-FIND("-",Table7[[#This Row],[Min]])))&gt;INDIRECT(ADDRESS(11+MATCH(LEFT(Table7[[#This Row],[Min]],FIND("-",Table7[[#This Row],[Min]])-1),Table1[Content Sku],0),16,1,1,"Entities")),"review","ok"),"ok")</f>
        <v>ok</v>
      </c>
      <c r="U708" t="s">
        <v>2748</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313</v>
      </c>
      <c r="F709">
        <v>0</v>
      </c>
      <c r="G709">
        <v>12000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46</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394</v>
      </c>
      <c r="F710">
        <v>0</v>
      </c>
      <c r="G710">
        <v>0</v>
      </c>
      <c r="H710" t="s">
        <v>8</v>
      </c>
      <c r="I710" s="74" t="str">
        <f ca="1">IF(Table7[[#This Row],[Type]]="KILL",IF(_xlfn.NUMBERVALUE(RIGHT(Table7[[#This Row],[Min]],LEN(Table7[[#This Row],[Min]])-FIND("-",Table7[[#This Row],[Min]])))&gt;INDIRECT(ADDRESS(11+MATCH(LEFT(Table7[[#This Row],[Min]],FIND("-",Table7[[#This Row],[Min]])-1),Table1[Content Sku],0),16,1,1,"Entities")),"review","ok"),"ok")</f>
        <v>ok</v>
      </c>
      <c r="U710" t="s">
        <v>302</v>
      </c>
      <c r="V710">
        <v>0</v>
      </c>
      <c r="W710">
        <v>0</v>
      </c>
      <c r="X710" t="s">
        <v>8</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313</v>
      </c>
      <c r="F711">
        <v>0</v>
      </c>
      <c r="G711">
        <v>0</v>
      </c>
      <c r="H711" t="s">
        <v>8</v>
      </c>
      <c r="I711" s="74" t="str">
        <f ca="1">IF(Table7[[#This Row],[Type]]="KILL",IF(_xlfn.NUMBERVALUE(RIGHT(Table7[[#This Row],[Min]],LEN(Table7[[#This Row],[Min]])-FIND("-",Table7[[#This Row],[Min]])))&gt;INDIRECT(ADDRESS(11+MATCH(LEFT(Table7[[#This Row],[Min]],FIND("-",Table7[[#This Row],[Min]])-1),Table1[Content Sku],0),16,1,1,"Entities")),"review","ok"),"ok")</f>
        <v>ok</v>
      </c>
      <c r="U711" t="s">
        <v>401</v>
      </c>
      <c r="V711">
        <v>25000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2748</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315</v>
      </c>
      <c r="V712">
        <v>0</v>
      </c>
      <c r="W712">
        <v>0</v>
      </c>
      <c r="X712" t="s">
        <v>8</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254</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95</v>
      </c>
      <c r="V713">
        <v>24000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4437</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254</v>
      </c>
      <c r="V714">
        <v>0</v>
      </c>
      <c r="W714">
        <v>0</v>
      </c>
      <c r="X714" t="s">
        <v>8</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137</v>
      </c>
      <c r="F715">
        <v>0</v>
      </c>
      <c r="G715">
        <v>0</v>
      </c>
      <c r="H715" t="s">
        <v>8</v>
      </c>
      <c r="I715" s="74" t="str">
        <f ca="1">IF(Table7[[#This Row],[Type]]="KILL",IF(_xlfn.NUMBERVALUE(RIGHT(Table7[[#This Row],[Min]],LEN(Table7[[#This Row],[Min]])-FIND("-",Table7[[#This Row],[Min]])))&gt;INDIRECT(ADDRESS(11+MATCH(LEFT(Table7[[#This Row],[Min]],FIND("-",Table7[[#This Row],[Min]])-1),Table1[Content Sku],0),16,1,1,"Entities")),"review","ok"),"ok")</f>
        <v>ok</v>
      </c>
      <c r="U715" t="s">
        <v>273</v>
      </c>
      <c r="V715">
        <v>30000</v>
      </c>
      <c r="W715">
        <v>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63</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392</v>
      </c>
      <c r="V716">
        <v>28000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313</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419</v>
      </c>
      <c r="V717">
        <v>0</v>
      </c>
      <c r="W717">
        <v>0</v>
      </c>
      <c r="X717" t="s">
        <v>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548</v>
      </c>
      <c r="F718">
        <v>0</v>
      </c>
      <c r="G718">
        <v>0</v>
      </c>
      <c r="H718" t="s">
        <v>8</v>
      </c>
      <c r="I718" s="74" t="str">
        <f ca="1">IF(Table7[[#This Row],[Type]]="KILL",IF(_xlfn.NUMBERVALUE(RIGHT(Table7[[#This Row],[Min]],LEN(Table7[[#This Row],[Min]])-FIND("-",Table7[[#This Row],[Min]])))&gt;INDIRECT(ADDRESS(11+MATCH(LEFT(Table7[[#This Row],[Min]],FIND("-",Table7[[#This Row],[Min]])-1),Table1[Content Sku],0),16,1,1,"Entities")),"review","ok"),"ok")</f>
        <v>ok</v>
      </c>
      <c r="U718" t="s">
        <v>286</v>
      </c>
      <c r="V718">
        <v>0</v>
      </c>
      <c r="W718">
        <v>0</v>
      </c>
      <c r="X718" t="s">
        <v>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253</v>
      </c>
      <c r="F719">
        <v>4000</v>
      </c>
      <c r="G719">
        <v>0</v>
      </c>
      <c r="H719" t="s">
        <v>205</v>
      </c>
      <c r="I719" s="74" t="str">
        <f ca="1">IF(Table7[[#This Row],[Type]]="KILL",IF(_xlfn.NUMBERVALUE(RIGHT(Table7[[#This Row],[Min]],LEN(Table7[[#This Row],[Min]])-FIND("-",Table7[[#This Row],[Min]])))&gt;INDIRECT(ADDRESS(11+MATCH(LEFT(Table7[[#This Row],[Min]],FIND("-",Table7[[#This Row],[Min]])-1),Table1[Content Sku],0),16,1,1,"Entities")),"review","ok"),"ok")</f>
        <v>ok</v>
      </c>
      <c r="U719" t="s">
        <v>315</v>
      </c>
      <c r="V719">
        <v>0</v>
      </c>
      <c r="W719">
        <v>40000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90</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17</v>
      </c>
      <c r="V720">
        <v>0</v>
      </c>
      <c r="W720">
        <v>13000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2739</v>
      </c>
      <c r="F721">
        <v>0</v>
      </c>
      <c r="G721">
        <v>0</v>
      </c>
      <c r="H721" t="s">
        <v>8</v>
      </c>
      <c r="I721" s="74" t="str">
        <f ca="1">IF(Table7[[#This Row],[Type]]="KILL",IF(_xlfn.NUMBERVALUE(RIGHT(Table7[[#This Row],[Min]],LEN(Table7[[#This Row],[Min]])-FIND("-",Table7[[#This Row],[Min]])))&gt;INDIRECT(ADDRESS(11+MATCH(LEFT(Table7[[#This Row],[Min]],FIND("-",Table7[[#This Row],[Min]])-1),Table1[Content Sku],0),16,1,1,"Entities")),"review","ok"),"ok")</f>
        <v>ok</v>
      </c>
      <c r="U721" t="s">
        <v>50</v>
      </c>
      <c r="V721">
        <v>0</v>
      </c>
      <c r="W721">
        <v>0</v>
      </c>
      <c r="X721" t="s">
        <v>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289</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302</v>
      </c>
      <c r="V722">
        <v>23000</v>
      </c>
      <c r="W722">
        <v>0</v>
      </c>
      <c r="X722" t="s">
        <v>205</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4437</v>
      </c>
      <c r="F723">
        <v>0</v>
      </c>
      <c r="G723">
        <v>0</v>
      </c>
      <c r="H723" t="s">
        <v>8</v>
      </c>
      <c r="I723" s="74" t="str">
        <f ca="1">IF(Table7[[#This Row],[Type]]="KILL",IF(_xlfn.NUMBERVALUE(RIGHT(Table7[[#This Row],[Min]],LEN(Table7[[#This Row],[Min]])-FIND("-",Table7[[#This Row],[Min]])))&gt;INDIRECT(ADDRESS(11+MATCH(LEFT(Table7[[#This Row],[Min]],FIND("-",Table7[[#This Row],[Min]])-1),Table1[Content Sku],0),16,1,1,"Entities")),"review","ok"),"ok")</f>
        <v>ok</v>
      </c>
      <c r="U723" t="s">
        <v>8001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21</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280</v>
      </c>
      <c r="V724">
        <v>0</v>
      </c>
      <c r="W724">
        <v>0</v>
      </c>
      <c r="X724" t="s">
        <v>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2748</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2730</v>
      </c>
      <c r="V725">
        <v>0</v>
      </c>
      <c r="W725">
        <v>0</v>
      </c>
      <c r="X725" t="s">
        <v>8</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404</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289</v>
      </c>
      <c r="V726">
        <v>0</v>
      </c>
      <c r="W726">
        <v>0</v>
      </c>
      <c r="X726" t="s">
        <v>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346</v>
      </c>
      <c r="F727">
        <v>0</v>
      </c>
      <c r="G727">
        <v>15000</v>
      </c>
      <c r="H727" t="s">
        <v>205</v>
      </c>
      <c r="I727" s="74" t="str">
        <f ca="1">IF(Table7[[#This Row],[Type]]="KILL",IF(_xlfn.NUMBERVALUE(RIGHT(Table7[[#This Row],[Min]],LEN(Table7[[#This Row],[Min]])-FIND("-",Table7[[#This Row],[Min]])))&gt;INDIRECT(ADDRESS(11+MATCH(LEFT(Table7[[#This Row],[Min]],FIND("-",Table7[[#This Row],[Min]])-1),Table1[Content Sku],0),16,1,1,"Entities")),"review","ok"),"ok")</f>
        <v>ok</v>
      </c>
      <c r="U727" t="s">
        <v>39</v>
      </c>
      <c r="V727">
        <v>0</v>
      </c>
      <c r="W727">
        <v>0</v>
      </c>
      <c r="X727" t="s">
        <v>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318</v>
      </c>
      <c r="F728">
        <v>0</v>
      </c>
      <c r="G728">
        <v>0</v>
      </c>
      <c r="H728" t="s">
        <v>8</v>
      </c>
      <c r="I728" s="74" t="str">
        <f ca="1">IF(Table7[[#This Row],[Type]]="KILL",IF(_xlfn.NUMBERVALUE(RIGHT(Table7[[#This Row],[Min]],LEN(Table7[[#This Row],[Min]])-FIND("-",Table7[[#This Row],[Min]])))&gt;INDIRECT(ADDRESS(11+MATCH(LEFT(Table7[[#This Row],[Min]],FIND("-",Table7[[#This Row],[Min]])-1),Table1[Content Sku],0),16,1,1,"Entities")),"review","ok"),"ok")</f>
        <v>ok</v>
      </c>
      <c r="U728" t="s">
        <v>2743</v>
      </c>
      <c r="V728">
        <v>0</v>
      </c>
      <c r="W728">
        <v>0</v>
      </c>
      <c r="X728" t="s">
        <v>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47</v>
      </c>
      <c r="F729">
        <v>4000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254</v>
      </c>
      <c r="V729">
        <v>0</v>
      </c>
      <c r="W729">
        <v>0</v>
      </c>
      <c r="X729" t="s">
        <v>8</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39</v>
      </c>
      <c r="F730">
        <v>0</v>
      </c>
      <c r="G730">
        <v>0</v>
      </c>
      <c r="H730" t="s">
        <v>8</v>
      </c>
      <c r="I730" s="74" t="str">
        <f ca="1">IF(Table7[[#This Row],[Type]]="KILL",IF(_xlfn.NUMBERVALUE(RIGHT(Table7[[#This Row],[Min]],LEN(Table7[[#This Row],[Min]])-FIND("-",Table7[[#This Row],[Min]])))&gt;INDIRECT(ADDRESS(11+MATCH(LEFT(Table7[[#This Row],[Min]],FIND("-",Table7[[#This Row],[Min]])-1),Table1[Content Sku],0),16,1,1,"Entities")),"review","ok"),"ok")</f>
        <v>ok</v>
      </c>
      <c r="U730" t="s">
        <v>392</v>
      </c>
      <c r="V730">
        <v>0</v>
      </c>
      <c r="W730">
        <v>0</v>
      </c>
      <c r="X730" t="s">
        <v>8</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2748</v>
      </c>
      <c r="F731">
        <v>0</v>
      </c>
      <c r="G731">
        <v>0</v>
      </c>
      <c r="H731" t="s">
        <v>8</v>
      </c>
      <c r="I731" s="74" t="str">
        <f ca="1">IF(Table7[[#This Row],[Type]]="KILL",IF(_xlfn.NUMBERVALUE(RIGHT(Table7[[#This Row],[Min]],LEN(Table7[[#This Row],[Min]])-FIND("-",Table7[[#This Row],[Min]])))&gt;INDIRECT(ADDRESS(11+MATCH(LEFT(Table7[[#This Row],[Min]],FIND("-",Table7[[#This Row],[Min]])-1),Table1[Content Sku],0),16,1,1,"Entities")),"review","ok"),"ok")</f>
        <v>ok</v>
      </c>
      <c r="U731" t="s">
        <v>123</v>
      </c>
      <c r="V731">
        <v>0</v>
      </c>
      <c r="W731">
        <v>0</v>
      </c>
      <c r="X731" t="s">
        <v>8</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254</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45</v>
      </c>
      <c r="V732">
        <v>12000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551</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254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419</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315</v>
      </c>
      <c r="V734">
        <v>41000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289</v>
      </c>
      <c r="F735">
        <v>0</v>
      </c>
      <c r="G735">
        <v>24000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2748</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2748</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283</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346</v>
      </c>
      <c r="F737">
        <v>0</v>
      </c>
      <c r="G737">
        <v>0</v>
      </c>
      <c r="H737" t="s">
        <v>8</v>
      </c>
      <c r="I737" s="74" t="str">
        <f ca="1">IF(Table7[[#This Row],[Type]]="KILL",IF(_xlfn.NUMBERVALUE(RIGHT(Table7[[#This Row],[Min]],LEN(Table7[[#This Row],[Min]])-FIND("-",Table7[[#This Row],[Min]])))&gt;INDIRECT(ADDRESS(11+MATCH(LEFT(Table7[[#This Row],[Min]],FIND("-",Table7[[#This Row],[Min]])-1),Table1[Content Sku],0),16,1,1,"Entities")),"review","ok"),"ok")</f>
        <v>ok</v>
      </c>
      <c r="U737" t="s">
        <v>61</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45</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8116</v>
      </c>
      <c r="V738">
        <v>50000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95</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122</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313</v>
      </c>
      <c r="F740">
        <v>0</v>
      </c>
      <c r="G740">
        <v>0</v>
      </c>
      <c r="H740" t="s">
        <v>8</v>
      </c>
      <c r="I740" s="74" t="str">
        <f ca="1">IF(Table7[[#This Row],[Type]]="KILL",IF(_xlfn.NUMBERVALUE(RIGHT(Table7[[#This Row],[Min]],LEN(Table7[[#This Row],[Min]])-FIND("-",Table7[[#This Row],[Min]])))&gt;INDIRECT(ADDRESS(11+MATCH(LEFT(Table7[[#This Row],[Min]],FIND("-",Table7[[#This Row],[Min]])-1),Table1[Content Sku],0),16,1,1,"Entities")),"review","ok"),"ok")</f>
        <v>ok</v>
      </c>
      <c r="U740" t="s">
        <v>61</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313</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548</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2748</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254</v>
      </c>
      <c r="V742">
        <v>0</v>
      </c>
      <c r="W742">
        <v>12000</v>
      </c>
      <c r="X742" t="s">
        <v>205</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2739</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254</v>
      </c>
      <c r="V743">
        <v>0</v>
      </c>
      <c r="W743">
        <v>0</v>
      </c>
      <c r="X743" t="s">
        <v>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2743</v>
      </c>
      <c r="F744">
        <v>0</v>
      </c>
      <c r="G744">
        <v>0</v>
      </c>
      <c r="H744" t="s">
        <v>8</v>
      </c>
      <c r="I744" s="74" t="str">
        <f ca="1">IF(Table7[[#This Row],[Type]]="KILL",IF(_xlfn.NUMBERVALUE(RIGHT(Table7[[#This Row],[Min]],LEN(Table7[[#This Row],[Min]])-FIND("-",Table7[[#This Row],[Min]])))&gt;INDIRECT(ADDRESS(11+MATCH(LEFT(Table7[[#This Row],[Min]],FIND("-",Table7[[#This Row],[Min]])-1),Table1[Content Sku],0),16,1,1,"Entities")),"review","ok"),"ok")</f>
        <v>ok</v>
      </c>
      <c r="U744" t="s">
        <v>394</v>
      </c>
      <c r="V744">
        <v>22000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306</v>
      </c>
      <c r="F745">
        <v>0</v>
      </c>
      <c r="G745">
        <v>0</v>
      </c>
      <c r="H745" t="s">
        <v>8</v>
      </c>
      <c r="I745" s="74" t="str">
        <f ca="1">IF(Table7[[#This Row],[Type]]="KILL",IF(_xlfn.NUMBERVALUE(RIGHT(Table7[[#This Row],[Min]],LEN(Table7[[#This Row],[Min]])-FIND("-",Table7[[#This Row],[Min]])))&gt;INDIRECT(ADDRESS(11+MATCH(LEFT(Table7[[#This Row],[Min]],FIND("-",Table7[[#This Row],[Min]])-1),Table1[Content Sku],0),16,1,1,"Entities")),"review","ok"),"ok")</f>
        <v>ok</v>
      </c>
      <c r="U745" t="s">
        <v>404</v>
      </c>
      <c r="V745">
        <v>0</v>
      </c>
      <c r="W745">
        <v>0</v>
      </c>
      <c r="X745" t="s">
        <v>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313</v>
      </c>
      <c r="F746">
        <v>0</v>
      </c>
      <c r="G746">
        <v>0</v>
      </c>
      <c r="H746" t="s">
        <v>8</v>
      </c>
      <c r="I746" s="74" t="str">
        <f ca="1">IF(Table7[[#This Row],[Type]]="KILL",IF(_xlfn.NUMBERVALUE(RIGHT(Table7[[#This Row],[Min]],LEN(Table7[[#This Row],[Min]])-FIND("-",Table7[[#This Row],[Min]])))&gt;INDIRECT(ADDRESS(11+MATCH(LEFT(Table7[[#This Row],[Min]],FIND("-",Table7[[#This Row],[Min]])-1),Table1[Content Sku],0),16,1,1,"Entities")),"review","ok"),"ok")</f>
        <v>ok</v>
      </c>
      <c r="U746" t="s">
        <v>291</v>
      </c>
      <c r="V746">
        <v>0</v>
      </c>
      <c r="W746">
        <v>29000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254</v>
      </c>
      <c r="F747">
        <v>0</v>
      </c>
      <c r="G747">
        <v>0</v>
      </c>
      <c r="H747" t="s">
        <v>8</v>
      </c>
      <c r="I747" s="74" t="str">
        <f ca="1">IF(Table7[[#This Row],[Type]]="KILL",IF(_xlfn.NUMBERVALUE(RIGHT(Table7[[#This Row],[Min]],LEN(Table7[[#This Row],[Min]])-FIND("-",Table7[[#This Row],[Min]])))&gt;INDIRECT(ADDRESS(11+MATCH(LEFT(Table7[[#This Row],[Min]],FIND("-",Table7[[#This Row],[Min]])-1),Table1[Content Sku],0),16,1,1,"Entities")),"review","ok"),"ok")</f>
        <v>ok</v>
      </c>
      <c r="U747" t="s">
        <v>1</v>
      </c>
      <c r="V747">
        <v>23000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338</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293</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2730</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477</v>
      </c>
      <c r="V749">
        <v>330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44</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548</v>
      </c>
      <c r="V750">
        <v>0</v>
      </c>
      <c r="W750">
        <v>0</v>
      </c>
      <c r="X750" t="s">
        <v>8</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63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37</v>
      </c>
      <c r="V751" t="s">
        <v>8143</v>
      </c>
      <c r="W751" t="s">
        <v>4476</v>
      </c>
      <c r="X751" t="s">
        <v>4477</v>
      </c>
      <c r="Y751" s="74" t="str">
        <f ca="1">IF(Table15[[#This Row],[Type]]="KILL",IF(_xlfn.NUMBERVALUE(RIGHT(Table15[[#This Row],[Min]],LEN(Table15[[#This Row],[Min]])-FIND("-",Table15[[#This Row],[Min]])))&gt;INDIRECT(ADDRESS(11+MATCH(LEFT(Table15[[#This Row],[Min]],FIND("-",Table15[[#This Row],[Min]])-1),Table1[Content Sku],0),16,1,1,"Entities")),"review","ok"),"ok")</f>
        <v>review</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518</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462</v>
      </c>
      <c r="V752">
        <v>0</v>
      </c>
      <c r="W752">
        <v>0</v>
      </c>
      <c r="X752" t="s">
        <v>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2748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313</v>
      </c>
      <c r="V753">
        <v>0</v>
      </c>
      <c r="W753">
        <v>0</v>
      </c>
      <c r="X753" t="s">
        <v>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91</v>
      </c>
      <c r="F754">
        <v>7000</v>
      </c>
      <c r="G754">
        <v>0</v>
      </c>
      <c r="H754" t="s">
        <v>205</v>
      </c>
      <c r="I754" s="74" t="str">
        <f ca="1">IF(Table7[[#This Row],[Type]]="KILL",IF(_xlfn.NUMBERVALUE(RIGHT(Table7[[#This Row],[Min]],LEN(Table7[[#This Row],[Min]])-FIND("-",Table7[[#This Row],[Min]])))&gt;INDIRECT(ADDRESS(11+MATCH(LEFT(Table7[[#This Row],[Min]],FIND("-",Table7[[#This Row],[Min]])-1),Table1[Content Sku],0),16,1,1,"Entities")),"review","ok"),"ok")</f>
        <v>ok</v>
      </c>
      <c r="U754" t="s">
        <v>393</v>
      </c>
      <c r="V754">
        <v>0</v>
      </c>
      <c r="W754">
        <v>23000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278</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392</v>
      </c>
      <c r="V755">
        <v>0</v>
      </c>
      <c r="W755">
        <v>0</v>
      </c>
      <c r="X755" t="s">
        <v>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2773</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315</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392</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39</v>
      </c>
      <c r="V757">
        <v>20000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2748</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254</v>
      </c>
      <c r="V758">
        <v>0</v>
      </c>
      <c r="W758">
        <v>0</v>
      </c>
      <c r="X758" t="s">
        <v>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311</v>
      </c>
      <c r="F759">
        <v>0</v>
      </c>
      <c r="G759">
        <v>0</v>
      </c>
      <c r="H759" t="s">
        <v>8</v>
      </c>
      <c r="I759" s="74" t="str">
        <f ca="1">IF(Table7[[#This Row],[Type]]="KILL",IF(_xlfn.NUMBERVALUE(RIGHT(Table7[[#This Row],[Min]],LEN(Table7[[#This Row],[Min]])-FIND("-",Table7[[#This Row],[Min]])))&gt;INDIRECT(ADDRESS(11+MATCH(LEFT(Table7[[#This Row],[Min]],FIND("-",Table7[[#This Row],[Min]])-1),Table1[Content Sku],0),16,1,1,"Entities")),"review","ok"),"ok")</f>
        <v>ok</v>
      </c>
      <c r="U759" t="s">
        <v>302</v>
      </c>
      <c r="V759">
        <v>25000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254</v>
      </c>
      <c r="F760">
        <v>0</v>
      </c>
      <c r="G760">
        <v>19000</v>
      </c>
      <c r="H760" t="s">
        <v>205</v>
      </c>
      <c r="I760" s="74" t="str">
        <f ca="1">IF(Table7[[#This Row],[Type]]="KILL",IF(_xlfn.NUMBERVALUE(RIGHT(Table7[[#This Row],[Min]],LEN(Table7[[#This Row],[Min]])-FIND("-",Table7[[#This Row],[Min]])))&gt;INDIRECT(ADDRESS(11+MATCH(LEFT(Table7[[#This Row],[Min]],FIND("-",Table7[[#This Row],[Min]])-1),Table1[Content Sku],0),16,1,1,"Entities")),"review","ok"),"ok")</f>
        <v>ok</v>
      </c>
      <c r="U760" t="s">
        <v>44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46</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393</v>
      </c>
      <c r="V761">
        <v>0</v>
      </c>
      <c r="W761">
        <v>20000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394</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462</v>
      </c>
      <c r="V762">
        <v>0</v>
      </c>
      <c r="W762">
        <v>0</v>
      </c>
      <c r="X762" t="s">
        <v>8</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254</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254</v>
      </c>
      <c r="V763">
        <v>13000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41</v>
      </c>
      <c r="F764">
        <v>45000</v>
      </c>
      <c r="G764">
        <v>0</v>
      </c>
      <c r="H764" t="s">
        <v>205</v>
      </c>
      <c r="I764" s="74" t="str">
        <f ca="1">IF(Table7[[#This Row],[Type]]="KILL",IF(_xlfn.NUMBERVALUE(RIGHT(Table7[[#This Row],[Min]],LEN(Table7[[#This Row],[Min]])-FIND("-",Table7[[#This Row],[Min]])))&gt;INDIRECT(ADDRESS(11+MATCH(LEFT(Table7[[#This Row],[Min]],FIND("-",Table7[[#This Row],[Min]])-1),Table1[Content Sku],0),16,1,1,"Entities")),"review","ok"),"ok")</f>
        <v>ok</v>
      </c>
      <c r="U764" t="s">
        <v>37</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394</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95</v>
      </c>
      <c r="V765">
        <v>0</v>
      </c>
      <c r="W765">
        <v>0</v>
      </c>
      <c r="X765" t="s">
        <v>8</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90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313</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551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313</v>
      </c>
      <c r="V767">
        <v>25000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394</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291</v>
      </c>
      <c r="V768">
        <v>0</v>
      </c>
      <c r="W768">
        <v>29000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280</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551</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257</v>
      </c>
      <c r="F770">
        <v>10000</v>
      </c>
      <c r="G770">
        <v>53000</v>
      </c>
      <c r="H770" t="s">
        <v>205</v>
      </c>
      <c r="I770" s="74" t="str">
        <f ca="1">IF(Table7[[#This Row],[Type]]="KILL",IF(_xlfn.NUMBERVALUE(RIGHT(Table7[[#This Row],[Min]],LEN(Table7[[#This Row],[Min]])-FIND("-",Table7[[#This Row],[Min]])))&gt;INDIRECT(ADDRESS(11+MATCH(LEFT(Table7[[#This Row],[Min]],FIND("-",Table7[[#This Row],[Min]])-1),Table1[Content Sku],0),16,1,1,"Entities")),"review","ok"),"ok")</f>
        <v>ok</v>
      </c>
      <c r="U770" t="s">
        <v>254</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2748</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254</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2748</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2743</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2733</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254</v>
      </c>
      <c r="V773">
        <v>15000</v>
      </c>
      <c r="W773">
        <v>0</v>
      </c>
      <c r="X773" t="s">
        <v>205</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37</v>
      </c>
      <c r="F774">
        <v>0</v>
      </c>
      <c r="G774">
        <v>16000</v>
      </c>
      <c r="H774" t="s">
        <v>205</v>
      </c>
      <c r="I774" s="74" t="str">
        <f ca="1">IF(Table7[[#This Row],[Type]]="KILL",IF(_xlfn.NUMBERVALUE(RIGHT(Table7[[#This Row],[Min]],LEN(Table7[[#This Row],[Min]])-FIND("-",Table7[[#This Row],[Min]])))&gt;INDIRECT(ADDRESS(11+MATCH(LEFT(Table7[[#This Row],[Min]],FIND("-",Table7[[#This Row],[Min]])-1),Table1[Content Sku],0),16,1,1,"Entities")),"review","ok"),"ok")</f>
        <v>ok</v>
      </c>
      <c r="U774" t="s">
        <v>393</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313</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39</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92</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1</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41</v>
      </c>
      <c r="F777">
        <v>40000</v>
      </c>
      <c r="G777">
        <v>0</v>
      </c>
      <c r="H777" t="s">
        <v>205</v>
      </c>
      <c r="I777" s="74" t="str">
        <f ca="1">IF(Table7[[#This Row],[Type]]="KILL",IF(_xlfn.NUMBERVALUE(RIGHT(Table7[[#This Row],[Min]],LEN(Table7[[#This Row],[Min]])-FIND("-",Table7[[#This Row],[Min]])))&gt;INDIRECT(ADDRESS(11+MATCH(LEFT(Table7[[#This Row],[Min]],FIND("-",Table7[[#This Row],[Min]])-1),Table1[Content Sku],0),16,1,1,"Entities")),"review","ok"),"ok")</f>
        <v>ok</v>
      </c>
      <c r="U777" t="s">
        <v>122</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419</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17</v>
      </c>
      <c r="V778">
        <v>0</v>
      </c>
      <c r="W778">
        <v>19000</v>
      </c>
      <c r="X778" t="s">
        <v>205</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2739</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286</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280</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548</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123</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36</v>
      </c>
      <c r="V781">
        <v>14000</v>
      </c>
      <c r="W781">
        <v>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254</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254</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394</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254</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313</v>
      </c>
      <c r="F784">
        <v>0</v>
      </c>
      <c r="G784">
        <v>25000</v>
      </c>
      <c r="H784" t="s">
        <v>205</v>
      </c>
      <c r="I784" s="74" t="str">
        <f ca="1">IF(Table7[[#This Row],[Type]]="KILL",IF(_xlfn.NUMBERVALUE(RIGHT(Table7[[#This Row],[Min]],LEN(Table7[[#This Row],[Min]])-FIND("-",Table7[[#This Row],[Min]])))&gt;INDIRECT(ADDRESS(11+MATCH(LEFT(Table7[[#This Row],[Min]],FIND("-",Table7[[#This Row],[Min]])-1),Table1[Content Sku],0),16,1,1,"Entities")),"review","ok"),"ok")</f>
        <v>ok</v>
      </c>
      <c r="U784" t="s">
        <v>39</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273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254</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2739</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254</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2748</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276</v>
      </c>
      <c r="V787">
        <v>0</v>
      </c>
      <c r="W787">
        <v>25000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254</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46</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1</v>
      </c>
      <c r="V789">
        <v>15000</v>
      </c>
      <c r="W789">
        <v>0</v>
      </c>
      <c r="X789" t="s">
        <v>205</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338</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392</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91</v>
      </c>
      <c r="F791">
        <v>4000</v>
      </c>
      <c r="G791">
        <v>0</v>
      </c>
      <c r="H791" t="s">
        <v>205</v>
      </c>
      <c r="I791" s="74" t="str">
        <f ca="1">IF(Table7[[#This Row],[Type]]="KILL",IF(_xlfn.NUMBERVALUE(RIGHT(Table7[[#This Row],[Min]],LEN(Table7[[#This Row],[Min]])-FIND("-",Table7[[#This Row],[Min]])))&gt;INDIRECT(ADDRESS(11+MATCH(LEFT(Table7[[#This Row],[Min]],FIND("-",Table7[[#This Row],[Min]])-1),Table1[Content Sku],0),16,1,1,"Entities")),"review","ok"),"ok")</f>
        <v>ok</v>
      </c>
      <c r="U791" t="s">
        <v>122</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315</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401</v>
      </c>
      <c r="V792">
        <v>18000</v>
      </c>
      <c r="W792">
        <v>0</v>
      </c>
      <c r="X792" t="s">
        <v>205</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21</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313</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315</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254</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338</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36</v>
      </c>
      <c r="V795">
        <v>25000</v>
      </c>
      <c r="W795">
        <v>0</v>
      </c>
      <c r="X795" t="s">
        <v>205</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315</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313</v>
      </c>
      <c r="F797">
        <v>0</v>
      </c>
      <c r="G797">
        <v>15000</v>
      </c>
      <c r="H797" t="s">
        <v>205</v>
      </c>
      <c r="I797" s="74" t="str">
        <f ca="1">IF(Table7[[#This Row],[Type]]="KILL",IF(_xlfn.NUMBERVALUE(RIGHT(Table7[[#This Row],[Min]],LEN(Table7[[#This Row],[Min]])-FIND("-",Table7[[#This Row],[Min]])))&gt;INDIRECT(ADDRESS(11+MATCH(LEFT(Table7[[#This Row],[Min]],FIND("-",Table7[[#This Row],[Min]])-1),Table1[Content Sku],0),16,1,1,"Entities")),"review","ok"),"ok")</f>
        <v>ok</v>
      </c>
      <c r="U797" t="s">
        <v>254</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313</v>
      </c>
      <c r="F798">
        <v>0</v>
      </c>
      <c r="G798">
        <v>25000</v>
      </c>
      <c r="H798" t="s">
        <v>205</v>
      </c>
      <c r="I798" s="74" t="str">
        <f ca="1">IF(Table7[[#This Row],[Type]]="KILL",IF(_xlfn.NUMBERVALUE(RIGHT(Table7[[#This Row],[Min]],LEN(Table7[[#This Row],[Min]])-FIND("-",Table7[[#This Row],[Min]])))&gt;INDIRECT(ADDRESS(11+MATCH(LEFT(Table7[[#This Row],[Min]],FIND("-",Table7[[#This Row],[Min]])-1),Table1[Content Sku],0),16,1,1,"Entities")),"review","ok"),"ok")</f>
        <v>ok</v>
      </c>
      <c r="U798" t="s">
        <v>392</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40</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548</v>
      </c>
      <c r="V799">
        <v>17000</v>
      </c>
      <c r="W799">
        <v>0</v>
      </c>
      <c r="X799" t="s">
        <v>205</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2748</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313</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2748</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254</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289</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462</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2733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548</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95</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2754</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39</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253</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42</v>
      </c>
      <c r="F806">
        <v>55000</v>
      </c>
      <c r="G806">
        <v>0</v>
      </c>
      <c r="H806" t="s">
        <v>205</v>
      </c>
      <c r="I806" s="74" t="str">
        <f ca="1">IF(Table7[[#This Row],[Type]]="KILL",IF(_xlfn.NUMBERVALUE(RIGHT(Table7[[#This Row],[Min]],LEN(Table7[[#This Row],[Min]])-FIND("-",Table7[[#This Row],[Min]])))&gt;INDIRECT(ADDRESS(11+MATCH(LEFT(Table7[[#This Row],[Min]],FIND("-",Table7[[#This Row],[Min]])-1),Table1[Content Sku],0),16,1,1,"Entities")),"review","ok"),"ok")</f>
        <v>ok</v>
      </c>
      <c r="U806" t="s">
        <v>21</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47</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551</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39</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315</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39</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293</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95</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95</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95</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54</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39</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278</v>
      </c>
      <c r="V812">
        <v>0</v>
      </c>
      <c r="W812">
        <v>35000</v>
      </c>
      <c r="X812" t="s">
        <v>205</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313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254</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95</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95</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90</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309</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313</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315</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21</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62</v>
      </c>
      <c r="V817">
        <v>0</v>
      </c>
      <c r="W817">
        <v>0</v>
      </c>
      <c r="X817" t="s">
        <v>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311</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392</v>
      </c>
      <c r="V818">
        <v>0</v>
      </c>
      <c r="W818">
        <v>0</v>
      </c>
      <c r="X818" t="s">
        <v>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313</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548</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394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283</v>
      </c>
      <c r="V820">
        <v>0</v>
      </c>
      <c r="W820">
        <v>0</v>
      </c>
      <c r="X820" t="s">
        <v>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2748</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49</v>
      </c>
      <c r="V821">
        <v>210</v>
      </c>
      <c r="W821">
        <v>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36</v>
      </c>
      <c r="F822">
        <v>22000</v>
      </c>
      <c r="G822">
        <v>0</v>
      </c>
      <c r="H822" t="s">
        <v>205</v>
      </c>
      <c r="I822" s="74" t="str">
        <f ca="1">IF(Table7[[#This Row],[Type]]="KILL",IF(_xlfn.NUMBERVALUE(RIGHT(Table7[[#This Row],[Min]],LEN(Table7[[#This Row],[Min]])-FIND("-",Table7[[#This Row],[Min]])))&gt;INDIRECT(ADDRESS(11+MATCH(LEFT(Table7[[#This Row],[Min]],FIND("-",Table7[[#This Row],[Min]])-1),Table1[Content Sku],0),16,1,1,"Entities")),"review","ok"),"ok")</f>
        <v>ok</v>
      </c>
      <c r="U822" t="s">
        <v>254</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8119</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551</v>
      </c>
      <c r="V823">
        <v>0</v>
      </c>
      <c r="W823">
        <v>0</v>
      </c>
      <c r="X823" t="s">
        <v>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283</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311</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399</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95</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257</v>
      </c>
      <c r="F826">
        <v>14000</v>
      </c>
      <c r="G826">
        <v>0</v>
      </c>
      <c r="H826" t="s">
        <v>205</v>
      </c>
      <c r="I826" s="74" t="str">
        <f ca="1">IF(Table7[[#This Row],[Type]]="KILL",IF(_xlfn.NUMBERVALUE(RIGHT(Table7[[#This Row],[Min]],LEN(Table7[[#This Row],[Min]])-FIND("-",Table7[[#This Row],[Min]])))&gt;INDIRECT(ADDRESS(11+MATCH(LEFT(Table7[[#This Row],[Min]],FIND("-",Table7[[#This Row],[Min]])-1),Table1[Content Sku],0),16,1,1,"Entities")),"review","ok"),"ok")</f>
        <v>ok</v>
      </c>
      <c r="U826" t="s">
        <v>254</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95</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313</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50</v>
      </c>
      <c r="F828">
        <v>24000</v>
      </c>
      <c r="G828">
        <v>0</v>
      </c>
      <c r="H828" t="s">
        <v>205</v>
      </c>
      <c r="I828" s="74" t="str">
        <f ca="1">IF(Table7[[#This Row],[Type]]="KILL",IF(_xlfn.NUMBERVALUE(RIGHT(Table7[[#This Row],[Min]],LEN(Table7[[#This Row],[Min]])-FIND("-",Table7[[#This Row],[Min]])))&gt;INDIRECT(ADDRESS(11+MATCH(LEFT(Table7[[#This Row],[Min]],FIND("-",Table7[[#This Row],[Min]])-1),Table1[Content Sku],0),16,1,1,"Entities")),"review","ok"),"ok")</f>
        <v>ok</v>
      </c>
      <c r="U828" t="s">
        <v>2748</v>
      </c>
      <c r="V828">
        <v>0</v>
      </c>
      <c r="W828">
        <v>0</v>
      </c>
      <c r="X828" t="s">
        <v>8</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63</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122</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397</v>
      </c>
      <c r="F830">
        <v>25000</v>
      </c>
      <c r="G830">
        <v>0</v>
      </c>
      <c r="H830" t="s">
        <v>205</v>
      </c>
      <c r="I830" s="74" t="str">
        <f ca="1">IF(Table7[[#This Row],[Type]]="KILL",IF(_xlfn.NUMBERVALUE(RIGHT(Table7[[#This Row],[Min]],LEN(Table7[[#This Row],[Min]])-FIND("-",Table7[[#This Row],[Min]])))&gt;INDIRECT(ADDRESS(11+MATCH(LEFT(Table7[[#This Row],[Min]],FIND("-",Table7[[#This Row],[Min]])-1),Table1[Content Sku],0),16,1,1,"Entities")),"review","ok"),"ok")</f>
        <v>ok</v>
      </c>
      <c r="U830" t="s">
        <v>254</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318</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37</v>
      </c>
      <c r="V831">
        <v>20000</v>
      </c>
      <c r="W831">
        <v>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313</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37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254</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95</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2739</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313</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39</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286</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2741</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311</v>
      </c>
      <c r="V836">
        <v>0</v>
      </c>
      <c r="W836">
        <v>0</v>
      </c>
      <c r="X836" t="s">
        <v>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39</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309</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95</v>
      </c>
      <c r="V838">
        <v>0</v>
      </c>
      <c r="W838">
        <v>35000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254</v>
      </c>
      <c r="F839">
        <v>0</v>
      </c>
      <c r="G839">
        <v>28000</v>
      </c>
      <c r="H839" t="s">
        <v>205</v>
      </c>
      <c r="I839" s="74" t="str">
        <f ca="1">IF(Table7[[#This Row],[Type]]="KILL",IF(_xlfn.NUMBERVALUE(RIGHT(Table7[[#This Row],[Min]],LEN(Table7[[#This Row],[Min]])-FIND("-",Table7[[#This Row],[Min]])))&gt;INDIRECT(ADDRESS(11+MATCH(LEFT(Table7[[#This Row],[Min]],FIND("-",Table7[[#This Row],[Min]])-1),Table1[Content Sku],0),16,1,1,"Entities")),"review","ok"),"ok")</f>
        <v>ok</v>
      </c>
      <c r="U839" t="s">
        <v>311</v>
      </c>
      <c r="V839">
        <v>27000</v>
      </c>
      <c r="W839">
        <v>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2748</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313</v>
      </c>
      <c r="V840">
        <v>0</v>
      </c>
      <c r="W840">
        <v>0</v>
      </c>
      <c r="X840" t="s">
        <v>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40</v>
      </c>
      <c r="F841">
        <v>8000</v>
      </c>
      <c r="G841">
        <v>0</v>
      </c>
      <c r="H841" t="s">
        <v>205</v>
      </c>
      <c r="I841" s="74" t="str">
        <f ca="1">IF(Table7[[#This Row],[Type]]="KILL",IF(_xlfn.NUMBERVALUE(RIGHT(Table7[[#This Row],[Min]],LEN(Table7[[#This Row],[Min]])-FIND("-",Table7[[#This Row],[Min]])))&gt;INDIRECT(ADDRESS(11+MATCH(LEFT(Table7[[#This Row],[Min]],FIND("-",Table7[[#This Row],[Min]])-1),Table1[Content Sku],0),16,1,1,"Entities")),"review","ok"),"ok")</f>
        <v>ok</v>
      </c>
      <c r="U841" t="s">
        <v>304</v>
      </c>
      <c r="V841">
        <v>0</v>
      </c>
      <c r="W841">
        <v>0</v>
      </c>
      <c r="X841" t="s">
        <v>8</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2748</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61</v>
      </c>
      <c r="V842">
        <v>22000</v>
      </c>
      <c r="W842">
        <v>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42</v>
      </c>
      <c r="F843">
        <v>18500</v>
      </c>
      <c r="G843">
        <v>0</v>
      </c>
      <c r="H843" t="s">
        <v>205</v>
      </c>
      <c r="I843" s="74" t="str">
        <f ca="1">IF(Table7[[#This Row],[Type]]="KILL",IF(_xlfn.NUMBERVALUE(RIGHT(Table7[[#This Row],[Min]],LEN(Table7[[#This Row],[Min]])-FIND("-",Table7[[#This Row],[Min]])))&gt;INDIRECT(ADDRESS(11+MATCH(LEFT(Table7[[#This Row],[Min]],FIND("-",Table7[[#This Row],[Min]])-1),Table1[Content Sku],0),16,1,1,"Entities")),"review","ok"),"ok")</f>
        <v>ok</v>
      </c>
      <c r="U843" t="s">
        <v>286</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347</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393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276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313</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2730</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254</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2730</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551</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551</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401</v>
      </c>
      <c r="V848">
        <v>10000</v>
      </c>
      <c r="W848">
        <v>0</v>
      </c>
      <c r="X848" t="s">
        <v>205</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280</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1</v>
      </c>
      <c r="V849">
        <v>35000</v>
      </c>
      <c r="W849">
        <v>0</v>
      </c>
      <c r="X849" t="s">
        <v>205</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313</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289</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394</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393</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21</v>
      </c>
      <c r="F852">
        <v>6000</v>
      </c>
      <c r="G852">
        <v>0</v>
      </c>
      <c r="H852" t="s">
        <v>205</v>
      </c>
      <c r="I852" s="74" t="str">
        <f ca="1">IF(Table7[[#This Row],[Type]]="KILL",IF(_xlfn.NUMBERVALUE(RIGHT(Table7[[#This Row],[Min]],LEN(Table7[[#This Row],[Min]])-FIND("-",Table7[[#This Row],[Min]])))&gt;INDIRECT(ADDRESS(11+MATCH(LEFT(Table7[[#This Row],[Min]],FIND("-",Table7[[#This Row],[Min]])-1),Table1[Content Sku],0),16,1,1,"Entities")),"review","ok"),"ok")</f>
        <v>ok</v>
      </c>
      <c r="U852" t="s">
        <v>289</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253</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64</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289</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280</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280</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313</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2741</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392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47</v>
      </c>
      <c r="F857">
        <v>4500</v>
      </c>
      <c r="G857">
        <v>0</v>
      </c>
      <c r="H857" t="s">
        <v>205</v>
      </c>
      <c r="I857" s="74" t="str">
        <f ca="1">IF(Table7[[#This Row],[Type]]="KILL",IF(_xlfn.NUMBERVALUE(RIGHT(Table7[[#This Row],[Min]],LEN(Table7[[#This Row],[Min]])-FIND("-",Table7[[#This Row],[Min]])))&gt;INDIRECT(ADDRESS(11+MATCH(LEFT(Table7[[#This Row],[Min]],FIND("-",Table7[[#This Row],[Min]])-1),Table1[Content Sku],0),16,1,1,"Entities")),"review","ok"),"ok")</f>
        <v>ok</v>
      </c>
      <c r="U857" t="s">
        <v>254</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394</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551</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95</v>
      </c>
      <c r="F859">
        <v>36000</v>
      </c>
      <c r="G859">
        <v>0</v>
      </c>
      <c r="H859" t="s">
        <v>205</v>
      </c>
      <c r="I859" s="74" t="str">
        <f ca="1">IF(Table7[[#This Row],[Type]]="KILL",IF(_xlfn.NUMBERVALUE(RIGHT(Table7[[#This Row],[Min]],LEN(Table7[[#This Row],[Min]])-FIND("-",Table7[[#This Row],[Min]])))&gt;INDIRECT(ADDRESS(11+MATCH(LEFT(Table7[[#This Row],[Min]],FIND("-",Table7[[#This Row],[Min]])-1),Table1[Content Sku],0),16,1,1,"Entities")),"review","ok"),"ok")</f>
        <v>ok</v>
      </c>
      <c r="U859" t="s">
        <v>311</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95</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315</v>
      </c>
      <c r="V860">
        <v>33000</v>
      </c>
      <c r="W860">
        <v>0</v>
      </c>
      <c r="X860" t="s">
        <v>205</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122</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313</v>
      </c>
      <c r="V861">
        <v>32000</v>
      </c>
      <c r="W861">
        <v>0</v>
      </c>
      <c r="X861" t="s">
        <v>205</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63</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392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394</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392</v>
      </c>
      <c r="V863">
        <v>13000</v>
      </c>
      <c r="W863">
        <v>35000</v>
      </c>
      <c r="X863" t="s">
        <v>205</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286</v>
      </c>
      <c r="F864">
        <v>0</v>
      </c>
      <c r="G864">
        <v>22000</v>
      </c>
      <c r="H864" t="s">
        <v>205</v>
      </c>
      <c r="I864" s="74" t="str">
        <f ca="1">IF(Table7[[#This Row],[Type]]="KILL",IF(_xlfn.NUMBERVALUE(RIGHT(Table7[[#This Row],[Min]],LEN(Table7[[#This Row],[Min]])-FIND("-",Table7[[#This Row],[Min]])))&gt;INDIRECT(ADDRESS(11+MATCH(LEFT(Table7[[#This Row],[Min]],FIND("-",Table7[[#This Row],[Min]])-1),Table1[Content Sku],0),16,1,1,"Entities")),"review","ok"),"ok")</f>
        <v>ok</v>
      </c>
      <c r="U864" t="s">
        <v>123</v>
      </c>
      <c r="V864">
        <v>0</v>
      </c>
      <c r="W864">
        <v>30000</v>
      </c>
      <c r="X864" t="s">
        <v>205</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254</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315</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2748</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394</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280</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36</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397</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393</v>
      </c>
      <c r="V868">
        <v>0</v>
      </c>
      <c r="W868">
        <v>200</v>
      </c>
      <c r="X868" t="s">
        <v>4438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313</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21</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276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2748</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313</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392</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313</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8120</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392</v>
      </c>
      <c r="V873">
        <v>16000</v>
      </c>
      <c r="W873">
        <v>0</v>
      </c>
      <c r="X873" t="s">
        <v>205</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392</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39</v>
      </c>
      <c r="V874">
        <v>25000</v>
      </c>
      <c r="W874">
        <v>0</v>
      </c>
      <c r="X874" t="s">
        <v>205</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280</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313</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2748</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313</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2748</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289</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338</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392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313</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393</v>
      </c>
      <c r="V879">
        <v>0</v>
      </c>
      <c r="W879">
        <v>17000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40</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40</v>
      </c>
      <c r="V880">
        <v>30000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95</v>
      </c>
      <c r="F881">
        <v>0</v>
      </c>
      <c r="G881">
        <v>0</v>
      </c>
      <c r="H881" t="s">
        <v>8</v>
      </c>
      <c r="I881" s="74" t="str">
        <f ca="1">IF(Table7[[#This Row],[Type]]="KILL",IF(_xlfn.NUMBERVALUE(RIGHT(Table7[[#This Row],[Min]],LEN(Table7[[#This Row],[Min]])-FIND("-",Table7[[#This Row],[Min]])))&gt;INDIRECT(ADDRESS(11+MATCH(LEFT(Table7[[#This Row],[Min]],FIND("-",Table7[[#This Row],[Min]])-1),Table1[Content Sku],0),16,1,1,"Entities")),"review","ok"),"ok")</f>
        <v>ok</v>
      </c>
      <c r="U881" t="s">
        <v>283</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254</v>
      </c>
      <c r="F882">
        <v>3000</v>
      </c>
      <c r="G882">
        <v>0</v>
      </c>
      <c r="H882" t="s">
        <v>205</v>
      </c>
      <c r="I882" s="74" t="str">
        <f ca="1">IF(Table7[[#This Row],[Type]]="KILL",IF(_xlfn.NUMBERVALUE(RIGHT(Table7[[#This Row],[Min]],LEN(Table7[[#This Row],[Min]])-FIND("-",Table7[[#This Row],[Min]])))&gt;INDIRECT(ADDRESS(11+MATCH(LEFT(Table7[[#This Row],[Min]],FIND("-",Table7[[#This Row],[Min]])-1),Table1[Content Sku],0),16,1,1,"Entities")),"review","ok"),"ok")</f>
        <v>ok</v>
      </c>
      <c r="U882" t="s">
        <v>278</v>
      </c>
      <c r="V882">
        <v>0</v>
      </c>
      <c r="W882">
        <v>49000</v>
      </c>
      <c r="X882" t="s">
        <v>205</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401</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17</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394</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137</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40</v>
      </c>
      <c r="F885">
        <v>0</v>
      </c>
      <c r="G885">
        <v>0</v>
      </c>
      <c r="H885" t="s">
        <v>8</v>
      </c>
      <c r="I885" s="74" t="str">
        <f ca="1">IF(Table7[[#This Row],[Type]]="KILL",IF(_xlfn.NUMBERVALUE(RIGHT(Table7[[#This Row],[Min]],LEN(Table7[[#This Row],[Min]])-FIND("-",Table7[[#This Row],[Min]])))&gt;INDIRECT(ADDRESS(11+MATCH(LEFT(Table7[[#This Row],[Min]],FIND("-",Table7[[#This Row],[Min]])-1),Table1[Content Sku],0),16,1,1,"Entities")),"review","ok"),"ok")</f>
        <v>ok</v>
      </c>
      <c r="U885" t="s">
        <v>54</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2773</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551</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394</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2748</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2748</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45</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313</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289</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37</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392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44</v>
      </c>
      <c r="F891">
        <v>9000</v>
      </c>
      <c r="G891">
        <v>20000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392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2745</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548</v>
      </c>
      <c r="V892">
        <v>0</v>
      </c>
      <c r="W892">
        <v>0</v>
      </c>
      <c r="X892" t="s">
        <v>8</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8116</v>
      </c>
      <c r="F893">
        <v>250</v>
      </c>
      <c r="G893">
        <v>0</v>
      </c>
      <c r="H893" t="s">
        <v>4438</v>
      </c>
      <c r="I893" s="74" t="str">
        <f ca="1">IF(Table7[[#This Row],[Type]]="KILL",IF(_xlfn.NUMBERVALUE(RIGHT(Table7[[#This Row],[Min]],LEN(Table7[[#This Row],[Min]])-FIND("-",Table7[[#This Row],[Min]])))&gt;INDIRECT(ADDRESS(11+MATCH(LEFT(Table7[[#This Row],[Min]],FIND("-",Table7[[#This Row],[Min]])-1),Table1[Content Sku],0),16,1,1,"Entities")),"review","ok"),"ok")</f>
        <v>ok</v>
      </c>
      <c r="U893" t="s">
        <v>300</v>
      </c>
      <c r="V893">
        <v>0</v>
      </c>
      <c r="W893">
        <v>200</v>
      </c>
      <c r="X893" t="s">
        <v>4438</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273</v>
      </c>
      <c r="F894">
        <v>12000</v>
      </c>
      <c r="G894">
        <v>0</v>
      </c>
      <c r="H894" t="s">
        <v>205</v>
      </c>
      <c r="I894" s="74" t="str">
        <f ca="1">IF(Table7[[#This Row],[Type]]="KILL",IF(_xlfn.NUMBERVALUE(RIGHT(Table7[[#This Row],[Min]],LEN(Table7[[#This Row],[Min]])-FIND("-",Table7[[#This Row],[Min]])))&gt;INDIRECT(ADDRESS(11+MATCH(LEFT(Table7[[#This Row],[Min]],FIND("-",Table7[[#This Row],[Min]])-1),Table1[Content Sku],0),16,1,1,"Entities")),"review","ok"),"ok")</f>
        <v>ok</v>
      </c>
      <c r="U894" t="s">
        <v>551</v>
      </c>
      <c r="V894">
        <v>0</v>
      </c>
      <c r="W894">
        <v>0</v>
      </c>
      <c r="X894" t="s">
        <v>8</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2748</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313</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254</v>
      </c>
      <c r="F896">
        <v>0</v>
      </c>
      <c r="G896">
        <v>5000</v>
      </c>
      <c r="H896" t="s">
        <v>205</v>
      </c>
      <c r="I896" s="74" t="str">
        <f ca="1">IF(Table7[[#This Row],[Type]]="KILL",IF(_xlfn.NUMBERVALUE(RIGHT(Table7[[#This Row],[Min]],LEN(Table7[[#This Row],[Min]])-FIND("-",Table7[[#This Row],[Min]])))&gt;INDIRECT(ADDRESS(11+MATCH(LEFT(Table7[[#This Row],[Min]],FIND("-",Table7[[#This Row],[Min]])-1),Table1[Content Sku],0),16,1,1,"Entities")),"review","ok"),"ok")</f>
        <v>ok</v>
      </c>
      <c r="U896" t="s">
        <v>2748</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417</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548</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280</v>
      </c>
      <c r="F898">
        <v>0</v>
      </c>
      <c r="G898">
        <v>0</v>
      </c>
      <c r="H898" t="s">
        <v>8</v>
      </c>
      <c r="I898" s="74" t="str">
        <f ca="1">IF(Table7[[#This Row],[Type]]="KILL",IF(_xlfn.NUMBERVALUE(RIGHT(Table7[[#This Row],[Min]],LEN(Table7[[#This Row],[Min]])-FIND("-",Table7[[#This Row],[Min]])))&gt;INDIRECT(ADDRESS(11+MATCH(LEFT(Table7[[#This Row],[Min]],FIND("-",Table7[[#This Row],[Min]])-1),Table1[Content Sku],0),16,1,1,"Entities")),"review","ok"),"ok")</f>
        <v>ok</v>
      </c>
      <c r="U898" t="s">
        <v>1</v>
      </c>
      <c r="V898">
        <v>200</v>
      </c>
      <c r="W898">
        <v>0</v>
      </c>
      <c r="X898" t="s">
        <v>4438</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123</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95</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44</v>
      </c>
      <c r="F900">
        <v>0</v>
      </c>
      <c r="G900">
        <v>28000</v>
      </c>
      <c r="H900" t="s">
        <v>205</v>
      </c>
      <c r="I900" s="74" t="str">
        <f ca="1">IF(Table7[[#This Row],[Type]]="KILL",IF(_xlfn.NUMBERVALUE(RIGHT(Table7[[#This Row],[Min]],LEN(Table7[[#This Row],[Min]])-FIND("-",Table7[[#This Row],[Min]])))&gt;INDIRECT(ADDRESS(11+MATCH(LEFT(Table7[[#This Row],[Min]],FIND("-",Table7[[#This Row],[Min]])-1),Table1[Content Sku],0),16,1,1,"Entities")),"review","ok"),"ok")</f>
        <v>ok</v>
      </c>
      <c r="U900" t="s">
        <v>49</v>
      </c>
      <c r="V900">
        <v>45000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276</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309</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257</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548</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2773</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404</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2748</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253</v>
      </c>
      <c r="V904">
        <v>0</v>
      </c>
      <c r="W904">
        <v>0</v>
      </c>
      <c r="X904" t="s">
        <v>8</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8116</v>
      </c>
      <c r="F905">
        <v>50000</v>
      </c>
      <c r="G905">
        <v>0</v>
      </c>
      <c r="H905" t="s">
        <v>205</v>
      </c>
      <c r="I905" s="74" t="str">
        <f ca="1">IF(Table7[[#This Row],[Type]]="KILL",IF(_xlfn.NUMBERVALUE(RIGHT(Table7[[#This Row],[Min]],LEN(Table7[[#This Row],[Min]])-FIND("-",Table7[[#This Row],[Min]])))&gt;INDIRECT(ADDRESS(11+MATCH(LEFT(Table7[[#This Row],[Min]],FIND("-",Table7[[#This Row],[Min]])-1),Table1[Content Sku],0),16,1,1,"Entities")),"review","ok"),"ok")</f>
        <v>ok</v>
      </c>
      <c r="U905" t="s">
        <v>313</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40</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313</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2741</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313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311</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39</v>
      </c>
      <c r="V908">
        <v>27000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253</v>
      </c>
      <c r="F909">
        <v>0</v>
      </c>
      <c r="G909">
        <v>23000</v>
      </c>
      <c r="H909" t="s">
        <v>205</v>
      </c>
      <c r="I909" s="74" t="str">
        <f ca="1">IF(Table7[[#This Row],[Type]]="KILL",IF(_xlfn.NUMBERVALUE(RIGHT(Table7[[#This Row],[Min]],LEN(Table7[[#This Row],[Min]])-FIND("-",Table7[[#This Row],[Min]])))&gt;INDIRECT(ADDRESS(11+MATCH(LEFT(Table7[[#This Row],[Min]],FIND("-",Table7[[#This Row],[Min]])-1),Table1[Content Sku],0),16,1,1,"Entities")),"review","ok"),"ok")</f>
        <v>ok</v>
      </c>
      <c r="U909" t="s">
        <v>462</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2748</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318</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2748</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283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394</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21</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2748</v>
      </c>
      <c r="F913">
        <v>0</v>
      </c>
      <c r="G913">
        <v>0</v>
      </c>
      <c r="H913" t="s">
        <v>8</v>
      </c>
      <c r="I913" s="74" t="str">
        <f ca="1">IF(Table7[[#This Row],[Type]]="KILL",IF(_xlfn.NUMBERVALUE(RIGHT(Table7[[#This Row],[Min]],LEN(Table7[[#This Row],[Min]])-FIND("-",Table7[[#This Row],[Min]])))&gt;INDIRECT(ADDRESS(11+MATCH(LEFT(Table7[[#This Row],[Min]],FIND("-",Table7[[#This Row],[Min]])-1),Table1[Content Sku],0),16,1,1,"Entities")),"review","ok"),"ok")</f>
        <v>ok</v>
      </c>
      <c r="U913" t="s">
        <v>313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258</v>
      </c>
      <c r="F914">
        <v>32000</v>
      </c>
      <c r="G914">
        <v>0</v>
      </c>
      <c r="H914" t="s">
        <v>205</v>
      </c>
      <c r="I914" s="74" t="str">
        <f ca="1">IF(Table7[[#This Row],[Type]]="KILL",IF(_xlfn.NUMBERVALUE(RIGHT(Table7[[#This Row],[Min]],LEN(Table7[[#This Row],[Min]])-FIND("-",Table7[[#This Row],[Min]])))&gt;INDIRECT(ADDRESS(11+MATCH(LEFT(Table7[[#This Row],[Min]],FIND("-",Table7[[#This Row],[Min]])-1),Table1[Content Sku],0),16,1,1,"Entities")),"review","ok"),"ok")</f>
        <v>ok</v>
      </c>
      <c r="U914" t="s">
        <v>95</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46</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313</v>
      </c>
      <c r="V915">
        <v>26000</v>
      </c>
      <c r="W915">
        <v>0</v>
      </c>
      <c r="X915" t="s">
        <v>205</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2748</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122</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2745</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311</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2450</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404</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2748</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95</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313</v>
      </c>
      <c r="F920">
        <v>0</v>
      </c>
      <c r="G920">
        <v>0</v>
      </c>
      <c r="H920" t="s">
        <v>8</v>
      </c>
      <c r="I920" s="74" t="str">
        <f ca="1">IF(Table7[[#This Row],[Type]]="KILL",IF(_xlfn.NUMBERVALUE(RIGHT(Table7[[#This Row],[Min]],LEN(Table7[[#This Row],[Min]])-FIND("-",Table7[[#This Row],[Min]])))&gt;INDIRECT(ADDRESS(11+MATCH(LEFT(Table7[[#This Row],[Min]],FIND("-",Table7[[#This Row],[Min]])-1),Table1[Content Sku],0),16,1,1,"Entities")),"review","ok"),"ok")</f>
        <v>ok</v>
      </c>
      <c r="U920" t="s">
        <v>548</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254</v>
      </c>
      <c r="F921">
        <v>0</v>
      </c>
      <c r="G921">
        <v>16000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313</v>
      </c>
      <c r="V921">
        <v>18000</v>
      </c>
      <c r="W921">
        <v>0</v>
      </c>
      <c r="X921" t="s">
        <v>205</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36</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49</v>
      </c>
      <c r="V922">
        <v>25000</v>
      </c>
      <c r="W922">
        <v>0</v>
      </c>
      <c r="X922" t="s">
        <v>205</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253</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462</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283</v>
      </c>
      <c r="F924">
        <v>8000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37</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318</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39</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394</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253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313</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254</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254</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548</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551</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392</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283</v>
      </c>
      <c r="F930">
        <v>10000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21</v>
      </c>
      <c r="V930">
        <v>24000</v>
      </c>
      <c r="W930">
        <v>0</v>
      </c>
      <c r="X930" t="s">
        <v>205</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254</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47</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309</v>
      </c>
      <c r="F932">
        <v>7000</v>
      </c>
      <c r="G932">
        <v>0</v>
      </c>
      <c r="H932" t="s">
        <v>205</v>
      </c>
      <c r="I932" s="74" t="str">
        <f ca="1">IF(Table7[[#This Row],[Type]]="KILL",IF(_xlfn.NUMBERVALUE(RIGHT(Table7[[#This Row],[Min]],LEN(Table7[[#This Row],[Min]])-FIND("-",Table7[[#This Row],[Min]])))&gt;INDIRECT(ADDRESS(11+MATCH(LEFT(Table7[[#This Row],[Min]],FIND("-",Table7[[#This Row],[Min]])-1),Table1[Content Sku],0),16,1,1,"Entities")),"review","ok"),"ok")</f>
        <v>ok</v>
      </c>
      <c r="U932" t="s">
        <v>63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37</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62</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2748</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122</v>
      </c>
      <c r="V934">
        <v>31000</v>
      </c>
      <c r="W934">
        <v>0</v>
      </c>
      <c r="X934" t="s">
        <v>205</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46</v>
      </c>
      <c r="F935">
        <v>0</v>
      </c>
      <c r="G935">
        <v>0</v>
      </c>
      <c r="H935" t="s">
        <v>8</v>
      </c>
      <c r="I935" s="74" t="str">
        <f ca="1">IF(Table7[[#This Row],[Type]]="KILL",IF(_xlfn.NUMBERVALUE(RIGHT(Table7[[#This Row],[Min]],LEN(Table7[[#This Row],[Min]])-FIND("-",Table7[[#This Row],[Min]])))&gt;INDIRECT(ADDRESS(11+MATCH(LEFT(Table7[[#This Row],[Min]],FIND("-",Table7[[#This Row],[Min]])-1),Table1[Content Sku],0),16,1,1,"Entities")),"review","ok"),"ok")</f>
        <v>ok</v>
      </c>
      <c r="U935" t="s">
        <v>311</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42</v>
      </c>
      <c r="F936">
        <v>20500</v>
      </c>
      <c r="G936">
        <v>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254</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95</v>
      </c>
      <c r="F937">
        <v>0</v>
      </c>
      <c r="G937">
        <v>0</v>
      </c>
      <c r="H937" t="s">
        <v>8</v>
      </c>
      <c r="I937" s="74" t="str">
        <f ca="1">IF(Table7[[#This Row],[Type]]="KILL",IF(_xlfn.NUMBERVALUE(RIGHT(Table7[[#This Row],[Min]],LEN(Table7[[#This Row],[Min]])-FIND("-",Table7[[#This Row],[Min]])))&gt;INDIRECT(ADDRESS(11+MATCH(LEFT(Table7[[#This Row],[Min]],FIND("-",Table7[[#This Row],[Min]])-1),Table1[Content Sku],0),16,1,1,"Entities")),"review","ok"),"ok")</f>
        <v>ok</v>
      </c>
      <c r="U937" t="s">
        <v>22</v>
      </c>
      <c r="V937">
        <v>46000</v>
      </c>
      <c r="W937">
        <v>0</v>
      </c>
      <c r="X937" t="s">
        <v>205</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313</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253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283</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313</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548</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392</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50</v>
      </c>
      <c r="F941">
        <v>16000</v>
      </c>
      <c r="G941">
        <v>0</v>
      </c>
      <c r="H941" t="s">
        <v>205</v>
      </c>
      <c r="I941" s="74" t="str">
        <f ca="1">IF(Table7[[#This Row],[Type]]="KILL",IF(_xlfn.NUMBERVALUE(RIGHT(Table7[[#This Row],[Min]],LEN(Table7[[#This Row],[Min]])-FIND("-",Table7[[#This Row],[Min]])))&gt;INDIRECT(ADDRESS(11+MATCH(LEFT(Table7[[#This Row],[Min]],FIND("-",Table7[[#This Row],[Min]])-1),Table1[Content Sku],0),16,1,1,"Entities")),"review","ok"),"ok")</f>
        <v>ok</v>
      </c>
      <c r="U941" t="s">
        <v>273</v>
      </c>
      <c r="V941">
        <v>26000</v>
      </c>
      <c r="W941">
        <v>80000</v>
      </c>
      <c r="X941" t="s">
        <v>205</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394</v>
      </c>
      <c r="F942">
        <v>7000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311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254</v>
      </c>
      <c r="F943">
        <v>0</v>
      </c>
      <c r="G943">
        <v>0</v>
      </c>
      <c r="H943" t="s">
        <v>8</v>
      </c>
      <c r="I943" s="74" t="str">
        <f ca="1">IF(Table7[[#This Row],[Type]]="KILL",IF(_xlfn.NUMBERVALUE(RIGHT(Table7[[#This Row],[Min]],LEN(Table7[[#This Row],[Min]])-FIND("-",Table7[[#This Row],[Min]])))&gt;INDIRECT(ADDRESS(11+MATCH(LEFT(Table7[[#This Row],[Min]],FIND("-",Table7[[#This Row],[Min]])-1),Table1[Content Sku],0),16,1,1,"Entities")),"review","ok"),"ok")</f>
        <v>ok</v>
      </c>
      <c r="U943" t="s">
        <v>392</v>
      </c>
      <c r="V943">
        <v>0</v>
      </c>
      <c r="W943">
        <v>45000</v>
      </c>
      <c r="X943" t="s">
        <v>205</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258</v>
      </c>
      <c r="F944">
        <v>35000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462</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40</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278</v>
      </c>
      <c r="V945">
        <v>26000</v>
      </c>
      <c r="W945">
        <v>0</v>
      </c>
      <c r="X945" t="s">
        <v>205</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286</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313</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1</v>
      </c>
      <c r="V947">
        <v>20000</v>
      </c>
      <c r="W947">
        <v>0</v>
      </c>
      <c r="X947" t="s">
        <v>205</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253</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313</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548</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392</v>
      </c>
      <c r="V949">
        <v>22000</v>
      </c>
      <c r="W949">
        <v>0</v>
      </c>
      <c r="X949" t="s">
        <v>205</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313</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1</v>
      </c>
      <c r="V950">
        <v>22000</v>
      </c>
      <c r="W950">
        <v>0</v>
      </c>
      <c r="X950" t="s">
        <v>205</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419</v>
      </c>
      <c r="F951">
        <v>0</v>
      </c>
      <c r="G951">
        <v>0</v>
      </c>
      <c r="H951" t="s">
        <v>8</v>
      </c>
      <c r="I951" s="74" t="str">
        <f ca="1">IF(Table7[[#This Row],[Type]]="KILL",IF(_xlfn.NUMBERVALUE(RIGHT(Table7[[#This Row],[Min]],LEN(Table7[[#This Row],[Min]])-FIND("-",Table7[[#This Row],[Min]])))&gt;INDIRECT(ADDRESS(11+MATCH(LEFT(Table7[[#This Row],[Min]],FIND("-",Table7[[#This Row],[Min]])-1),Table1[Content Sku],0),16,1,1,"Entities")),"review","ok"),"ok")</f>
        <v>ok</v>
      </c>
      <c r="U951" t="s">
        <v>122</v>
      </c>
      <c r="V951">
        <v>29000</v>
      </c>
      <c r="W951">
        <v>0</v>
      </c>
      <c r="X951" t="s">
        <v>205</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286</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311</v>
      </c>
      <c r="V952">
        <v>22000</v>
      </c>
      <c r="W952">
        <v>0</v>
      </c>
      <c r="X952" t="s">
        <v>205</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254</v>
      </c>
      <c r="F953">
        <v>8000</v>
      </c>
      <c r="G953">
        <v>0</v>
      </c>
      <c r="H953" t="s">
        <v>205</v>
      </c>
      <c r="I953" s="74" t="str">
        <f ca="1">IF(Table7[[#This Row],[Type]]="KILL",IF(_xlfn.NUMBERVALUE(RIGHT(Table7[[#This Row],[Min]],LEN(Table7[[#This Row],[Min]])-FIND("-",Table7[[#This Row],[Min]])))&gt;INDIRECT(ADDRESS(11+MATCH(LEFT(Table7[[#This Row],[Min]],FIND("-",Table7[[#This Row],[Min]])-1),Table1[Content Sku],0),16,1,1,"Entities")),"review","ok"),"ok")</f>
        <v>ok</v>
      </c>
      <c r="U953" t="s">
        <v>293</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137</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393</v>
      </c>
      <c r="V954">
        <v>30000</v>
      </c>
      <c r="W954">
        <v>0</v>
      </c>
      <c r="X954" t="s">
        <v>205</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2733</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313</v>
      </c>
      <c r="V955">
        <v>21000</v>
      </c>
      <c r="W955">
        <v>0</v>
      </c>
      <c r="X955" t="s">
        <v>205</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37</v>
      </c>
      <c r="F956">
        <v>0</v>
      </c>
      <c r="G956">
        <v>0</v>
      </c>
      <c r="H956" t="s">
        <v>8</v>
      </c>
      <c r="I956" s="74" t="str">
        <f ca="1">IF(Table7[[#This Row],[Type]]="KILL",IF(_xlfn.NUMBERVALUE(RIGHT(Table7[[#This Row],[Min]],LEN(Table7[[#This Row],[Min]])-FIND("-",Table7[[#This Row],[Min]])))&gt;INDIRECT(ADDRESS(11+MATCH(LEFT(Table7[[#This Row],[Min]],FIND("-",Table7[[#This Row],[Min]])-1),Table1[Content Sku],0),16,1,1,"Entities")),"review","ok"),"ok")</f>
        <v>ok</v>
      </c>
      <c r="U956" t="s">
        <v>278</v>
      </c>
      <c r="V956">
        <v>30000</v>
      </c>
      <c r="W956">
        <v>0</v>
      </c>
      <c r="X956" t="s">
        <v>205</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313</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392</v>
      </c>
      <c r="V957">
        <v>21000</v>
      </c>
      <c r="W957">
        <v>0</v>
      </c>
      <c r="X957" t="s">
        <v>205</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8116</v>
      </c>
      <c r="F958">
        <v>50000</v>
      </c>
      <c r="G958">
        <v>0</v>
      </c>
      <c r="H958" t="s">
        <v>205</v>
      </c>
      <c r="I958" s="74" t="str">
        <f ca="1">IF(Table7[[#This Row],[Type]]="KILL",IF(_xlfn.NUMBERVALUE(RIGHT(Table7[[#This Row],[Min]],LEN(Table7[[#This Row],[Min]])-FIND("-",Table7[[#This Row],[Min]])))&gt;INDIRECT(ADDRESS(11+MATCH(LEFT(Table7[[#This Row],[Min]],FIND("-",Table7[[#This Row],[Min]])-1),Table1[Content Sku],0),16,1,1,"Entities")),"review","ok"),"ok")</f>
        <v>ok</v>
      </c>
      <c r="U958" t="s">
        <v>49</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394</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462</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313</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44</v>
      </c>
      <c r="V960">
        <v>15000</v>
      </c>
      <c r="W960">
        <v>0</v>
      </c>
      <c r="X960" t="s">
        <v>205</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548</v>
      </c>
      <c r="F961">
        <v>0</v>
      </c>
      <c r="G961">
        <v>0</v>
      </c>
      <c r="H961" t="s">
        <v>8</v>
      </c>
      <c r="I961" s="74" t="str">
        <f ca="1">IF(Table7[[#This Row],[Type]]="KILL",IF(_xlfn.NUMBERVALUE(RIGHT(Table7[[#This Row],[Min]],LEN(Table7[[#This Row],[Min]])-FIND("-",Table7[[#This Row],[Min]])))&gt;INDIRECT(ADDRESS(11+MATCH(LEFT(Table7[[#This Row],[Min]],FIND("-",Table7[[#This Row],[Min]])-1),Table1[Content Sku],0),16,1,1,"Entities")),"review","ok"),"ok")</f>
        <v>ok</v>
      </c>
      <c r="U961" t="s">
        <v>404</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392</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95</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36</v>
      </c>
      <c r="F963">
        <v>7500</v>
      </c>
      <c r="G963">
        <v>0</v>
      </c>
      <c r="H963" t="s">
        <v>205</v>
      </c>
      <c r="I963" s="74" t="str">
        <f ca="1">IF(Table7[[#This Row],[Type]]="KILL",IF(_xlfn.NUMBERVALUE(RIGHT(Table7[[#This Row],[Min]],LEN(Table7[[#This Row],[Min]])-FIND("-",Table7[[#This Row],[Min]])))&gt;INDIRECT(ADDRESS(11+MATCH(LEFT(Table7[[#This Row],[Min]],FIND("-",Table7[[#This Row],[Min]])-1),Table1[Content Sku],0),16,1,1,"Entities")),"review","ok"),"ok")</f>
        <v>ok</v>
      </c>
      <c r="U963" t="s">
        <v>47</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346</v>
      </c>
      <c r="F964">
        <v>0</v>
      </c>
      <c r="G964">
        <v>0</v>
      </c>
      <c r="H964" t="s">
        <v>8</v>
      </c>
      <c r="I964" s="74" t="str">
        <f ca="1">IF(Table7[[#This Row],[Type]]="KILL",IF(_xlfn.NUMBERVALUE(RIGHT(Table7[[#This Row],[Min]],LEN(Table7[[#This Row],[Min]])-FIND("-",Table7[[#This Row],[Min]])))&gt;INDIRECT(ADDRESS(11+MATCH(LEFT(Table7[[#This Row],[Min]],FIND("-",Table7[[#This Row],[Min]])-1),Table1[Content Sku],0),16,1,1,"Entities")),"review","ok"),"ok")</f>
        <v>ok</v>
      </c>
      <c r="U964" t="s">
        <v>51</v>
      </c>
      <c r="V964">
        <v>200</v>
      </c>
      <c r="W964">
        <v>0</v>
      </c>
      <c r="X964" t="s">
        <v>4438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394</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50</v>
      </c>
      <c r="V965">
        <v>40000</v>
      </c>
      <c r="W965">
        <v>0</v>
      </c>
      <c r="X965" t="s">
        <v>205</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2748</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548</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40</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392</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2748</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393</v>
      </c>
      <c r="V968">
        <v>0</v>
      </c>
      <c r="W968">
        <v>23000</v>
      </c>
      <c r="X968" t="s">
        <v>205</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258</v>
      </c>
      <c r="F969">
        <v>24000</v>
      </c>
      <c r="G969">
        <v>0</v>
      </c>
      <c r="H969" t="s">
        <v>205</v>
      </c>
      <c r="I969" s="74" t="str">
        <f ca="1">IF(Table7[[#This Row],[Type]]="KILL",IF(_xlfn.NUMBERVALUE(RIGHT(Table7[[#This Row],[Min]],LEN(Table7[[#This Row],[Min]])-FIND("-",Table7[[#This Row],[Min]])))&gt;INDIRECT(ADDRESS(11+MATCH(LEFT(Table7[[#This Row],[Min]],FIND("-",Table7[[#This Row],[Min]])-1),Table1[Content Sku],0),16,1,1,"Entities")),"review","ok"),"ok")</f>
        <v>ok</v>
      </c>
      <c r="U969" t="s">
        <v>313</v>
      </c>
      <c r="V969">
        <v>16000</v>
      </c>
      <c r="W969">
        <v>0</v>
      </c>
      <c r="X969" t="s">
        <v>205</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2748</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254</v>
      </c>
      <c r="V970">
        <v>0</v>
      </c>
      <c r="W970">
        <v>45000</v>
      </c>
      <c r="X970" t="s">
        <v>205</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346</v>
      </c>
      <c r="F971">
        <v>40000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392</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311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313</v>
      </c>
      <c r="V972">
        <v>34000</v>
      </c>
      <c r="W972">
        <v>0</v>
      </c>
      <c r="X972" t="s">
        <v>205</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306</v>
      </c>
      <c r="F973">
        <v>0</v>
      </c>
      <c r="G973">
        <v>0</v>
      </c>
      <c r="H973" t="s">
        <v>8</v>
      </c>
      <c r="I973" s="74" t="str">
        <f ca="1">IF(Table7[[#This Row],[Type]]="KILL",IF(_xlfn.NUMBERVALUE(RIGHT(Table7[[#This Row],[Min]],LEN(Table7[[#This Row],[Min]])-FIND("-",Table7[[#This Row],[Min]])))&gt;INDIRECT(ADDRESS(11+MATCH(LEFT(Table7[[#This Row],[Min]],FIND("-",Table7[[#This Row],[Min]])-1),Table1[Content Sku],0),16,1,1,"Entities")),"review","ok"),"ok")</f>
        <v>ok</v>
      </c>
      <c r="U973" t="s">
        <v>46</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253</v>
      </c>
      <c r="F974">
        <v>25500</v>
      </c>
      <c r="G974">
        <v>0</v>
      </c>
      <c r="H974" t="s">
        <v>205</v>
      </c>
      <c r="I974" s="74" t="str">
        <f ca="1">IF(Table7[[#This Row],[Type]]="KILL",IF(_xlfn.NUMBERVALUE(RIGHT(Table7[[#This Row],[Min]],LEN(Table7[[#This Row],[Min]])-FIND("-",Table7[[#This Row],[Min]])))&gt;INDIRECT(ADDRESS(11+MATCH(LEFT(Table7[[#This Row],[Min]],FIND("-",Table7[[#This Row],[Min]])-1),Table1[Content Sku],0),16,1,1,"Entities")),"review","ok"),"ok")</f>
        <v>ok</v>
      </c>
      <c r="U974" t="s">
        <v>39</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257</v>
      </c>
      <c r="F975">
        <v>9000</v>
      </c>
      <c r="G975">
        <v>0</v>
      </c>
      <c r="H975" t="s">
        <v>205</v>
      </c>
      <c r="I975" s="74" t="str">
        <f ca="1">IF(Table7[[#This Row],[Type]]="KILL",IF(_xlfn.NUMBERVALUE(RIGHT(Table7[[#This Row],[Min]],LEN(Table7[[#This Row],[Min]])-FIND("-",Table7[[#This Row],[Min]])))&gt;INDIRECT(ADDRESS(11+MATCH(LEFT(Table7[[#This Row],[Min]],FIND("-",Table7[[#This Row],[Min]])-1),Table1[Content Sku],0),16,1,1,"Entities")),"review","ok"),"ok")</f>
        <v>ok</v>
      </c>
      <c r="U975" t="s">
        <v>37</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21</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44</v>
      </c>
      <c r="V976">
        <v>180</v>
      </c>
      <c r="W976">
        <v>0</v>
      </c>
      <c r="X976" t="s">
        <v>4438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254</v>
      </c>
      <c r="F977">
        <v>0</v>
      </c>
      <c r="G977">
        <v>23000</v>
      </c>
      <c r="H977" t="s">
        <v>205</v>
      </c>
      <c r="I977" s="74" t="str">
        <f ca="1">IF(Table7[[#This Row],[Type]]="KILL",IF(_xlfn.NUMBERVALUE(RIGHT(Table7[[#This Row],[Min]],LEN(Table7[[#This Row],[Min]])-FIND("-",Table7[[#This Row],[Min]])))&gt;INDIRECT(ADDRESS(11+MATCH(LEFT(Table7[[#This Row],[Min]],FIND("-",Table7[[#This Row],[Min]])-1),Table1[Content Sku],0),16,1,1,"Entities")),"review","ok"),"ok")</f>
        <v>ok</v>
      </c>
      <c r="U977" t="s">
        <v>254</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43</v>
      </c>
      <c r="F978">
        <v>500</v>
      </c>
      <c r="G978">
        <v>0</v>
      </c>
      <c r="H978" t="s">
        <v>4438</v>
      </c>
      <c r="I978" s="74" t="str">
        <f ca="1">IF(Table7[[#This Row],[Type]]="KILL",IF(_xlfn.NUMBERVALUE(RIGHT(Table7[[#This Row],[Min]],LEN(Table7[[#This Row],[Min]])-FIND("-",Table7[[#This Row],[Min]])))&gt;INDIRECT(ADDRESS(11+MATCH(LEFT(Table7[[#This Row],[Min]],FIND("-",Table7[[#This Row],[Min]])-1),Table1[Content Sku],0),16,1,1,"Entities")),"review","ok"),"ok")</f>
        <v>ok</v>
      </c>
      <c r="U978" t="s">
        <v>313</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90</v>
      </c>
      <c r="F979">
        <v>0</v>
      </c>
      <c r="G979">
        <v>20000</v>
      </c>
      <c r="H979" t="s">
        <v>205</v>
      </c>
      <c r="I979" s="74" t="str">
        <f ca="1">IF(Table7[[#This Row],[Type]]="KILL",IF(_xlfn.NUMBERVALUE(RIGHT(Table7[[#This Row],[Min]],LEN(Table7[[#This Row],[Min]])-FIND("-",Table7[[#This Row],[Min]])))&gt;INDIRECT(ADDRESS(11+MATCH(LEFT(Table7[[#This Row],[Min]],FIND("-",Table7[[#This Row],[Min]])-1),Table1[Content Sku],0),16,1,1,"Entities")),"review","ok"),"ok")</f>
        <v>ok</v>
      </c>
      <c r="U979" t="s">
        <v>36</v>
      </c>
      <c r="V979">
        <v>20000</v>
      </c>
      <c r="W979">
        <v>0</v>
      </c>
      <c r="X979" t="s">
        <v>205</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91</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253</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313</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95</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280</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313</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286</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39</v>
      </c>
      <c r="F984">
        <v>14000</v>
      </c>
      <c r="G984">
        <v>0</v>
      </c>
      <c r="H984" t="s">
        <v>205</v>
      </c>
      <c r="I984" s="74" t="str">
        <f ca="1">IF(Table7[[#This Row],[Type]]="KILL",IF(_xlfn.NUMBERVALUE(RIGHT(Table7[[#This Row],[Min]],LEN(Table7[[#This Row],[Min]])-FIND("-",Table7[[#This Row],[Min]])))&gt;INDIRECT(ADDRESS(11+MATCH(LEFT(Table7[[#This Row],[Min]],FIND("-",Table7[[#This Row],[Min]])-1),Table1[Content Sku],0),16,1,1,"Entities")),"review","ok"),"ok")</f>
        <v>ok</v>
      </c>
      <c r="U984" t="s">
        <v>253</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63</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340</v>
      </c>
      <c r="V985">
        <v>0</v>
      </c>
      <c r="W985">
        <v>19000</v>
      </c>
      <c r="X985" t="s">
        <v>205</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122</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253</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21</v>
      </c>
      <c r="F987">
        <v>18000</v>
      </c>
      <c r="G987">
        <v>0</v>
      </c>
      <c r="H987" t="s">
        <v>205</v>
      </c>
      <c r="I987" s="74" t="str">
        <f ca="1">IF(Table7[[#This Row],[Type]]="KILL",IF(_xlfn.NUMBERVALUE(RIGHT(Table7[[#This Row],[Min]],LEN(Table7[[#This Row],[Min]])-FIND("-",Table7[[#This Row],[Min]])))&gt;INDIRECT(ADDRESS(11+MATCH(LEFT(Table7[[#This Row],[Min]],FIND("-",Table7[[#This Row],[Min]])-1),Table1[Content Sku],0),16,1,1,"Entities")),"review","ok"),"ok")</f>
        <v>ok</v>
      </c>
      <c r="U987" t="s">
        <v>313</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394</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313</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313</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283</v>
      </c>
      <c r="V989">
        <v>24000</v>
      </c>
      <c r="W989">
        <v>0</v>
      </c>
      <c r="X989" t="s">
        <v>205</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2730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2754</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2748</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289</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313</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548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37</v>
      </c>
      <c r="F993">
        <v>0</v>
      </c>
      <c r="G993">
        <v>0</v>
      </c>
      <c r="H993" t="s">
        <v>8</v>
      </c>
      <c r="I993" s="74" t="str">
        <f ca="1">IF(Table7[[#This Row],[Type]]="KILL",IF(_xlfn.NUMBERVALUE(RIGHT(Table7[[#This Row],[Min]],LEN(Table7[[#This Row],[Min]])-FIND("-",Table7[[#This Row],[Min]])))&gt;INDIRECT(ADDRESS(11+MATCH(LEFT(Table7[[#This Row],[Min]],FIND("-",Table7[[#This Row],[Min]])-1),Table1[Content Sku],0),16,1,1,"Entities")),"review","ok"),"ok")</f>
        <v>ok</v>
      </c>
      <c r="U993" t="s">
        <v>309</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2745</v>
      </c>
      <c r="F994">
        <v>0</v>
      </c>
      <c r="G994">
        <v>0</v>
      </c>
      <c r="H994" t="s">
        <v>8</v>
      </c>
      <c r="I994" s="74" t="str">
        <f ca="1">IF(Table7[[#This Row],[Type]]="KILL",IF(_xlfn.NUMBERVALUE(RIGHT(Table7[[#This Row],[Min]],LEN(Table7[[#This Row],[Min]])-FIND("-",Table7[[#This Row],[Min]])))&gt;INDIRECT(ADDRESS(11+MATCH(LEFT(Table7[[#This Row],[Min]],FIND("-",Table7[[#This Row],[Min]])-1),Table1[Content Sku],0),16,1,1,"Entities")),"review","ok"),"ok")</f>
        <v>ok</v>
      </c>
      <c r="U994" t="s">
        <v>280</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315</v>
      </c>
      <c r="F995">
        <v>0</v>
      </c>
      <c r="G995">
        <v>0</v>
      </c>
      <c r="H995" t="s">
        <v>8</v>
      </c>
      <c r="I995" s="74" t="str">
        <f ca="1">IF(Table7[[#This Row],[Type]]="KILL",IF(_xlfn.NUMBERVALUE(RIGHT(Table7[[#This Row],[Min]],LEN(Table7[[#This Row],[Min]])-FIND("-",Table7[[#This Row],[Min]])))&gt;INDIRECT(ADDRESS(11+MATCH(LEFT(Table7[[#This Row],[Min]],FIND("-",Table7[[#This Row],[Min]])-1),Table1[Content Sku],0),16,1,1,"Entities")),"review","ok"),"ok")</f>
        <v>ok</v>
      </c>
      <c r="U995" t="s">
        <v>286</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336</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393</v>
      </c>
      <c r="V996">
        <v>300</v>
      </c>
      <c r="W996">
        <v>0</v>
      </c>
      <c r="X996" t="s">
        <v>4438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90</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122</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392</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311</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39</v>
      </c>
      <c r="F999">
        <v>0</v>
      </c>
      <c r="G999">
        <v>0</v>
      </c>
      <c r="H999" t="s">
        <v>8</v>
      </c>
      <c r="I999" s="74" t="str">
        <f ca="1">IF(Table7[[#This Row],[Type]]="KILL",IF(_xlfn.NUMBERVALUE(RIGHT(Table7[[#This Row],[Min]],LEN(Table7[[#This Row],[Min]])-FIND("-",Table7[[#This Row],[Min]])))&gt;INDIRECT(ADDRESS(11+MATCH(LEFT(Table7[[#This Row],[Min]],FIND("-",Table7[[#This Row],[Min]])-1),Table1[Content Sku],0),16,1,1,"Entities")),"review","ok"),"ok")</f>
        <v>ok</v>
      </c>
      <c r="U999" t="s">
        <v>254</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37</v>
      </c>
      <c r="V1000">
        <v>18000</v>
      </c>
      <c r="W1000">
        <v>0</v>
      </c>
      <c r="X1000" t="s">
        <v>205</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346</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313</v>
      </c>
      <c r="V1001">
        <v>22000</v>
      </c>
      <c r="W1001">
        <v>0</v>
      </c>
      <c r="X1001" t="s">
        <v>205</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2748</v>
      </c>
      <c r="F1002">
        <v>0</v>
      </c>
      <c r="G1002">
        <v>0</v>
      </c>
      <c r="H1002" t="s">
        <v>8</v>
      </c>
      <c r="I1002" s="74" t="str">
        <f ca="1">IF(Table7[[#This Row],[Type]]="KILL",IF(_xlfn.NUMBERVALUE(RIGHT(Table7[[#This Row],[Min]],LEN(Table7[[#This Row],[Min]])-FIND("-",Table7[[#This Row],[Min]])))&gt;INDIRECT(ADDRESS(11+MATCH(LEFT(Table7[[#This Row],[Min]],FIND("-",Table7[[#This Row],[Min]])-1),Table1[Content Sku],0),16,1,1,"Entities")),"review","ok"),"ok")</f>
        <v>ok</v>
      </c>
      <c r="U1002" t="s">
        <v>254</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95</v>
      </c>
      <c r="F1003">
        <v>36000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313</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283</v>
      </c>
      <c r="F1004">
        <v>8000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304</v>
      </c>
      <c r="V1004">
        <v>0</v>
      </c>
      <c r="W1004">
        <v>220</v>
      </c>
      <c r="X1004" t="s">
        <v>4438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37</v>
      </c>
      <c r="F1005">
        <v>0</v>
      </c>
      <c r="G1005">
        <v>0</v>
      </c>
      <c r="H1005" t="s">
        <v>8</v>
      </c>
      <c r="I1005" s="74" t="str">
        <f ca="1">IF(Table7[[#This Row],[Type]]="KILL",IF(_xlfn.NUMBERVALUE(RIGHT(Table7[[#This Row],[Min]],LEN(Table7[[#This Row],[Min]])-FIND("-",Table7[[#This Row],[Min]])))&gt;INDIRECT(ADDRESS(11+MATCH(LEFT(Table7[[#This Row],[Min]],FIND("-",Table7[[#This Row],[Min]])-1),Table1[Content Sku],0),16,1,1,"Entities")),"review","ok"),"ok")</f>
        <v>ok</v>
      </c>
      <c r="U1005" t="s">
        <v>313</v>
      </c>
      <c r="V1005">
        <v>24000</v>
      </c>
      <c r="W1005">
        <v>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21</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289</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254</v>
      </c>
      <c r="F1007">
        <v>0</v>
      </c>
      <c r="G1007">
        <v>15000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254</v>
      </c>
      <c r="V1007">
        <v>0</v>
      </c>
      <c r="W1007">
        <v>0</v>
      </c>
      <c r="X1007" t="s">
        <v>8</v>
      </c>
      <c r="Y1007" s="74" t="str">
        <f ca="1">IF(Table15[[#This Row],[Type]]="KILL",IF(_xlfn.NUMBERVALUE(RIGHT(Table15[[#This Row],[Min]],LEN(Table15[[#This Row],[Min]])-FIND("-",Table15[[#This Row],[Min]])))&gt;INDIRECT(ADDRESS(11+MATCH(LEFT(Table15[[#This Row],[Min]],FIND("-",Table15[[#This Row],[Min]])-1),Table1[Content Sku],0),16,1,1,"Entities")),"review","ok"),"ok")</f>
        <v>ok</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315</v>
      </c>
      <c r="F1008">
        <v>6000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318</v>
      </c>
      <c r="V1008">
        <v>0</v>
      </c>
      <c r="W1008">
        <v>0</v>
      </c>
      <c r="X1008" t="s">
        <v>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137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304</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2741</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300</v>
      </c>
      <c r="V1010">
        <v>20000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2733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95</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2748</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393</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122</v>
      </c>
      <c r="F1013">
        <v>0</v>
      </c>
      <c r="G1013">
        <v>0</v>
      </c>
      <c r="H1013" t="s">
        <v>8</v>
      </c>
      <c r="I1013" s="74" t="str">
        <f ca="1">IF(Table7[[#This Row],[Type]]="KILL",IF(_xlfn.NUMBERVALUE(RIGHT(Table7[[#This Row],[Min]],LEN(Table7[[#This Row],[Min]])-FIND("-",Table7[[#This Row],[Min]])))&gt;INDIRECT(ADDRESS(11+MATCH(LEFT(Table7[[#This Row],[Min]],FIND("-",Table7[[#This Row],[Min]])-1),Table1[Content Sku],0),16,1,1,"Entities")),"review","ok"),"ok")</f>
        <v>ok</v>
      </c>
      <c r="U1013" t="s">
        <v>2736</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313</v>
      </c>
      <c r="F1014">
        <v>4000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254</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419</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2748</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280</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313</v>
      </c>
      <c r="F1017">
        <v>5000</v>
      </c>
      <c r="G1017">
        <v>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404</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2748</v>
      </c>
      <c r="F1018">
        <v>0</v>
      </c>
      <c r="G1018">
        <v>0</v>
      </c>
      <c r="H1018" t="s">
        <v>8</v>
      </c>
      <c r="I1018" s="74" t="str">
        <f ca="1">IF(Table7[[#This Row],[Type]]="KILL",IF(_xlfn.NUMBERVALUE(RIGHT(Table7[[#This Row],[Min]],LEN(Table7[[#This Row],[Min]])-FIND("-",Table7[[#This Row],[Min]])))&gt;INDIRECT(ADDRESS(11+MATCH(LEFT(Table7[[#This Row],[Min]],FIND("-",Table7[[#This Row],[Min]])-1),Table1[Content Sku],0),16,1,1,"Entities")),"review","ok"),"ok")</f>
        <v>ok</v>
      </c>
      <c r="U1018" t="s">
        <v>462</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280</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313</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254</v>
      </c>
      <c r="F1020">
        <v>0</v>
      </c>
      <c r="G1020">
        <v>0</v>
      </c>
      <c r="H1020" t="s">
        <v>8</v>
      </c>
      <c r="I1020" s="74" t="str">
        <f ca="1">IF(Table7[[#This Row],[Type]]="KILL",IF(_xlfn.NUMBERVALUE(RIGHT(Table7[[#This Row],[Min]],LEN(Table7[[#This Row],[Min]])-FIND("-",Table7[[#This Row],[Min]])))&gt;INDIRECT(ADDRESS(11+MATCH(LEFT(Table7[[#This Row],[Min]],FIND("-",Table7[[#This Row],[Min]])-1),Table1[Content Sku],0),16,1,1,"Entities")),"review","ok"),"ok")</f>
        <v>ok</v>
      </c>
      <c r="U1020" t="s">
        <v>254</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2748</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1</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280</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318</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346</v>
      </c>
      <c r="F1023">
        <v>25000</v>
      </c>
      <c r="G1023">
        <v>0</v>
      </c>
      <c r="H1023" t="s">
        <v>205</v>
      </c>
      <c r="I1023" s="74" t="str">
        <f ca="1">IF(Table7[[#This Row],[Type]]="KILL",IF(_xlfn.NUMBERVALUE(RIGHT(Table7[[#This Row],[Min]],LEN(Table7[[#This Row],[Min]])-FIND("-",Table7[[#This Row],[Min]])))&gt;INDIRECT(ADDRESS(11+MATCH(LEFT(Table7[[#This Row],[Min]],FIND("-",Table7[[#This Row],[Min]])-1),Table1[Content Sku],0),16,1,1,"Entities")),"review","ok"),"ok")</f>
        <v>ok</v>
      </c>
      <c r="U1023" t="s">
        <v>8001</v>
      </c>
      <c r="V1023">
        <v>0</v>
      </c>
      <c r="W1023">
        <v>0</v>
      </c>
      <c r="X1023" t="s">
        <v>8</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548</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313</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346</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37</v>
      </c>
      <c r="V1025">
        <v>0</v>
      </c>
      <c r="W1025">
        <v>0</v>
      </c>
      <c r="X1025" t="s">
        <v>8</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278</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122</v>
      </c>
      <c r="V1026">
        <v>0</v>
      </c>
      <c r="W1026">
        <v>0</v>
      </c>
      <c r="X1026" t="s">
        <v>8</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548</v>
      </c>
      <c r="F1027">
        <v>0</v>
      </c>
      <c r="G1027">
        <v>0</v>
      </c>
      <c r="H1027" t="s">
        <v>8</v>
      </c>
      <c r="I1027" s="74" t="str">
        <f ca="1">IF(Table7[[#This Row],[Type]]="KILL",IF(_xlfn.NUMBERVALUE(RIGHT(Table7[[#This Row],[Min]],LEN(Table7[[#This Row],[Min]])-FIND("-",Table7[[#This Row],[Min]])))&gt;INDIRECT(ADDRESS(11+MATCH(LEFT(Table7[[#This Row],[Min]],FIND("-",Table7[[#This Row],[Min]])-1),Table1[Content Sku],0),16,1,1,"Entities")),"review","ok"),"ok")</f>
        <v>ok</v>
      </c>
      <c r="U1027" t="s">
        <v>37</v>
      </c>
      <c r="V1027">
        <v>0</v>
      </c>
      <c r="W1027">
        <v>0</v>
      </c>
      <c r="X1027" t="s">
        <v>8</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91</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313</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2743</v>
      </c>
      <c r="F1029">
        <v>0</v>
      </c>
      <c r="G1029">
        <v>0</v>
      </c>
      <c r="H1029" t="s">
        <v>8</v>
      </c>
      <c r="I1029" s="74" t="str">
        <f ca="1">IF(Table7[[#This Row],[Type]]="KILL",IF(_xlfn.NUMBERVALUE(RIGHT(Table7[[#This Row],[Min]],LEN(Table7[[#This Row],[Min]])-FIND("-",Table7[[#This Row],[Min]])))&gt;INDIRECT(ADDRESS(11+MATCH(LEFT(Table7[[#This Row],[Min]],FIND("-",Table7[[#This Row],[Min]])-1),Table1[Content Sku],0),16,1,1,"Entities")),"review","ok"),"ok")</f>
        <v>ok</v>
      </c>
      <c r="U1029" t="s">
        <v>313</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45</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286</v>
      </c>
      <c r="V1030">
        <v>18000</v>
      </c>
      <c r="W1030">
        <v>40000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2748</v>
      </c>
      <c r="F1031">
        <v>0</v>
      </c>
      <c r="G1031">
        <v>0</v>
      </c>
      <c r="H1031" t="s">
        <v>8</v>
      </c>
      <c r="I1031" s="74" t="str">
        <f ca="1">IF(Table7[[#This Row],[Type]]="KILL",IF(_xlfn.NUMBERVALUE(RIGHT(Table7[[#This Row],[Min]],LEN(Table7[[#This Row],[Min]])-FIND("-",Table7[[#This Row],[Min]])))&gt;INDIRECT(ADDRESS(11+MATCH(LEFT(Table7[[#This Row],[Min]],FIND("-",Table7[[#This Row],[Min]])-1),Table1[Content Sku],0),16,1,1,"Entities")),"review","ok"),"ok")</f>
        <v>ok</v>
      </c>
      <c r="U1031" t="s">
        <v>1</v>
      </c>
      <c r="V1031">
        <v>26000</v>
      </c>
      <c r="W1031">
        <v>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21</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392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2743</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311</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37</v>
      </c>
      <c r="F1034">
        <v>0</v>
      </c>
      <c r="G1034">
        <v>0</v>
      </c>
      <c r="H1034" t="s">
        <v>8</v>
      </c>
      <c r="I1034" s="74" t="str">
        <f ca="1">IF(Table7[[#This Row],[Type]]="KILL",IF(_xlfn.NUMBERVALUE(RIGHT(Table7[[#This Row],[Min]],LEN(Table7[[#This Row],[Min]])-FIND("-",Table7[[#This Row],[Min]])))&gt;INDIRECT(ADDRESS(11+MATCH(LEFT(Table7[[#This Row],[Min]],FIND("-",Table7[[#This Row],[Min]])-1),Table1[Content Sku],0),16,1,1,"Entities")),"review","ok"),"ok")</f>
        <v>ok</v>
      </c>
      <c r="U1034" t="s">
        <v>551</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90</v>
      </c>
      <c r="F1035">
        <v>0</v>
      </c>
      <c r="G1035">
        <v>0</v>
      </c>
      <c r="H1035" t="s">
        <v>8</v>
      </c>
      <c r="I1035" s="74" t="str">
        <f ca="1">IF(Table7[[#This Row],[Type]]="KILL",IF(_xlfn.NUMBERVALUE(RIGHT(Table7[[#This Row],[Min]],LEN(Table7[[#This Row],[Min]])-FIND("-",Table7[[#This Row],[Min]])))&gt;INDIRECT(ADDRESS(11+MATCH(LEFT(Table7[[#This Row],[Min]],FIND("-",Table7[[#This Row],[Min]])-1),Table1[Content Sku],0),16,1,1,"Entities")),"review","ok"),"ok")</f>
        <v>ok</v>
      </c>
      <c r="U1035" t="s">
        <v>286</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36</v>
      </c>
      <c r="F1036">
        <v>18000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315</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21</v>
      </c>
      <c r="F1037">
        <v>0</v>
      </c>
      <c r="G1037">
        <v>0</v>
      </c>
      <c r="H1037" t="s">
        <v>8</v>
      </c>
      <c r="I1037" s="74" t="str">
        <f ca="1">IF(Table7[[#This Row],[Type]]="KILL",IF(_xlfn.NUMBERVALUE(RIGHT(Table7[[#This Row],[Min]],LEN(Table7[[#This Row],[Min]])-FIND("-",Table7[[#This Row],[Min]])))&gt;INDIRECT(ADDRESS(11+MATCH(LEFT(Table7[[#This Row],[Min]],FIND("-",Table7[[#This Row],[Min]])-1),Table1[Content Sku],0),16,1,1,"Entities")),"review","ok"),"ok")</f>
        <v>ok</v>
      </c>
      <c r="U1037" t="s">
        <v>300</v>
      </c>
      <c r="V1037">
        <v>0</v>
      </c>
      <c r="W1037">
        <v>220</v>
      </c>
      <c r="X1037" t="s">
        <v>4438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315</v>
      </c>
      <c r="F1038">
        <v>0</v>
      </c>
      <c r="G1038">
        <v>0</v>
      </c>
      <c r="H1038" t="s">
        <v>8</v>
      </c>
      <c r="I1038" s="74" t="str">
        <f ca="1">IF(Table7[[#This Row],[Type]]="KILL",IF(_xlfn.NUMBERVALUE(RIGHT(Table7[[#This Row],[Min]],LEN(Table7[[#This Row],[Min]])-FIND("-",Table7[[#This Row],[Min]])))&gt;INDIRECT(ADDRESS(11+MATCH(LEFT(Table7[[#This Row],[Min]],FIND("-",Table7[[#This Row],[Min]])-1),Table1[Content Sku],0),16,1,1,"Entities")),"review","ok"),"ok")</f>
        <v>ok</v>
      </c>
      <c r="U1038" t="s">
        <v>291</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313</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311</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289</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311</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91</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280</v>
      </c>
      <c r="V1041">
        <v>0</v>
      </c>
      <c r="W1041">
        <v>0</v>
      </c>
      <c r="X1041" t="s">
        <v>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2748</v>
      </c>
      <c r="F1042">
        <v>0</v>
      </c>
      <c r="G1042">
        <v>0</v>
      </c>
      <c r="H1042" t="s">
        <v>8</v>
      </c>
      <c r="I1042" s="74" t="str">
        <f ca="1">IF(Table7[[#This Row],[Type]]="KILL",IF(_xlfn.NUMBERVALUE(RIGHT(Table7[[#This Row],[Min]],LEN(Table7[[#This Row],[Min]])-FIND("-",Table7[[#This Row],[Min]])))&gt;INDIRECT(ADDRESS(11+MATCH(LEFT(Table7[[#This Row],[Min]],FIND("-",Table7[[#This Row],[Min]])-1),Table1[Content Sku],0),16,1,1,"Entities")),"review","ok"),"ok")</f>
        <v>ok</v>
      </c>
      <c r="U1042" t="s">
        <v>273</v>
      </c>
      <c r="V1042">
        <v>40000</v>
      </c>
      <c r="W1042">
        <v>50000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37</v>
      </c>
      <c r="F1043">
        <v>0</v>
      </c>
      <c r="G1043">
        <v>0</v>
      </c>
      <c r="H1043" t="s">
        <v>8</v>
      </c>
      <c r="I1043" s="74" t="str">
        <f ca="1">IF(Table7[[#This Row],[Type]]="KILL",IF(_xlfn.NUMBERVALUE(RIGHT(Table7[[#This Row],[Min]],LEN(Table7[[#This Row],[Min]])-FIND("-",Table7[[#This Row],[Min]])))&gt;INDIRECT(ADDRESS(11+MATCH(LEFT(Table7[[#This Row],[Min]],FIND("-",Table7[[#This Row],[Min]])-1),Table1[Content Sku],0),16,1,1,"Entities")),"review","ok"),"ok")</f>
        <v>ok</v>
      </c>
      <c r="U1043" t="s">
        <v>551</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39</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37</v>
      </c>
      <c r="V1044">
        <v>20000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548</v>
      </c>
      <c r="F1045">
        <v>0</v>
      </c>
      <c r="G1045">
        <v>0</v>
      </c>
      <c r="H1045" t="s">
        <v>8</v>
      </c>
      <c r="I1045" s="74" t="str">
        <f ca="1">IF(Table7[[#This Row],[Type]]="KILL",IF(_xlfn.NUMBERVALUE(RIGHT(Table7[[#This Row],[Min]],LEN(Table7[[#This Row],[Min]])-FIND("-",Table7[[#This Row],[Min]])))&gt;INDIRECT(ADDRESS(11+MATCH(LEFT(Table7[[#This Row],[Min]],FIND("-",Table7[[#This Row],[Min]])-1),Table1[Content Sku],0),16,1,1,"Entities")),"review","ok"),"ok")</f>
        <v>ok</v>
      </c>
      <c r="U1045" t="s">
        <v>311</v>
      </c>
      <c r="V1045">
        <v>20000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63</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315</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283</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393</v>
      </c>
      <c r="V1047">
        <v>0</v>
      </c>
      <c r="W1047">
        <v>21000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2739</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548</v>
      </c>
      <c r="V1048">
        <v>0</v>
      </c>
      <c r="W1048">
        <v>0</v>
      </c>
      <c r="X1048" t="s">
        <v>8</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394</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315</v>
      </c>
      <c r="V1049">
        <v>0</v>
      </c>
      <c r="W1049">
        <v>0</v>
      </c>
      <c r="X1049" t="s">
        <v>8</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419</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401</v>
      </c>
      <c r="V1050">
        <v>0</v>
      </c>
      <c r="W1050">
        <v>0</v>
      </c>
      <c r="X1050" t="s">
        <v>8</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289</v>
      </c>
      <c r="F1051">
        <v>0</v>
      </c>
      <c r="G1051">
        <v>0</v>
      </c>
      <c r="H1051" t="s">
        <v>8</v>
      </c>
      <c r="I1051" s="74" t="str">
        <f ca="1">IF(Table7[[#This Row],[Type]]="KILL",IF(_xlfn.NUMBERVALUE(RIGHT(Table7[[#This Row],[Min]],LEN(Table7[[#This Row],[Min]])-FIND("-",Table7[[#This Row],[Min]])))&gt;INDIRECT(ADDRESS(11+MATCH(LEFT(Table7[[#This Row],[Min]],FIND("-",Table7[[#This Row],[Min]])-1),Table1[Content Sku],0),16,1,1,"Entities")),"review","ok"),"ok")</f>
        <v>ok</v>
      </c>
      <c r="U1051" t="s">
        <v>254</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311</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315</v>
      </c>
      <c r="V1052">
        <v>30000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253</v>
      </c>
      <c r="F1053">
        <v>0</v>
      </c>
      <c r="G1053">
        <v>14000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254</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254</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45</v>
      </c>
      <c r="V1054">
        <v>16000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394</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2754</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2748</v>
      </c>
      <c r="F1056">
        <v>0</v>
      </c>
      <c r="G1056">
        <v>0</v>
      </c>
      <c r="H1056" t="s">
        <v>8</v>
      </c>
      <c r="I1056" s="74" t="str">
        <f ca="1">IF(Table7[[#This Row],[Type]]="KILL",IF(_xlfn.NUMBERVALUE(RIGHT(Table7[[#This Row],[Min]],LEN(Table7[[#This Row],[Min]])-FIND("-",Table7[[#This Row],[Min]])))&gt;INDIRECT(ADDRESS(11+MATCH(LEFT(Table7[[#This Row],[Min]],FIND("-",Table7[[#This Row],[Min]])-1),Table1[Content Sku],0),16,1,1,"Entities")),"review","ok"),"ok")</f>
        <v>ok</v>
      </c>
      <c r="U1056" t="s">
        <v>313</v>
      </c>
      <c r="V1056">
        <v>28000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254</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278</v>
      </c>
      <c r="V1057">
        <v>14000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95</v>
      </c>
      <c r="F1058">
        <v>0</v>
      </c>
      <c r="G1058">
        <v>0</v>
      </c>
      <c r="H1058" t="s">
        <v>8</v>
      </c>
      <c r="I1058" s="74" t="str">
        <f ca="1">IF(Table7[[#This Row],[Type]]="KILL",IF(_xlfn.NUMBERVALUE(RIGHT(Table7[[#This Row],[Min]],LEN(Table7[[#This Row],[Min]])-FIND("-",Table7[[#This Row],[Min]])))&gt;INDIRECT(ADDRESS(11+MATCH(LEFT(Table7[[#This Row],[Min]],FIND("-",Table7[[#This Row],[Min]])-1),Table1[Content Sku],0),16,1,1,"Entities")),"review","ok"),"ok")</f>
        <v>ok</v>
      </c>
      <c r="U1058" t="s">
        <v>254</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313</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50</v>
      </c>
      <c r="V1059">
        <v>50000</v>
      </c>
      <c r="W1059">
        <v>0</v>
      </c>
      <c r="X1059" t="s">
        <v>205</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2739</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293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95</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394</v>
      </c>
      <c r="V1061">
        <v>21000</v>
      </c>
      <c r="W1061">
        <v>0</v>
      </c>
      <c r="X1061" t="s">
        <v>205</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2748</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276</v>
      </c>
      <c r="V1062">
        <v>0</v>
      </c>
      <c r="W1062">
        <v>40000</v>
      </c>
      <c r="X1062" t="s">
        <v>205</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47</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122</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21</v>
      </c>
      <c r="F1064">
        <v>0</v>
      </c>
      <c r="G1064">
        <v>0</v>
      </c>
      <c r="H1064" t="s">
        <v>8</v>
      </c>
      <c r="I1064" s="74" t="str">
        <f ca="1">IF(Table7[[#This Row],[Type]]="KILL",IF(_xlfn.NUMBERVALUE(RIGHT(Table7[[#This Row],[Min]],LEN(Table7[[#This Row],[Min]])-FIND("-",Table7[[#This Row],[Min]])))&gt;INDIRECT(ADDRESS(11+MATCH(LEFT(Table7[[#This Row],[Min]],FIND("-",Table7[[#This Row],[Min]])-1),Table1[Content Sku],0),16,1,1,"Entities")),"review","ok"),"ok")</f>
        <v>ok</v>
      </c>
      <c r="U1064" t="s">
        <v>313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8121</v>
      </c>
      <c r="F1065">
        <v>0</v>
      </c>
      <c r="G1065">
        <v>0</v>
      </c>
      <c r="H1065" t="s">
        <v>8</v>
      </c>
      <c r="I1065" s="74" t="str">
        <f ca="1">IF(Table7[[#This Row],[Type]]="KILL",IF(_xlfn.NUMBERVALUE(RIGHT(Table7[[#This Row],[Min]],LEN(Table7[[#This Row],[Min]])-FIND("-",Table7[[#This Row],[Min]])))&gt;INDIRECT(ADDRESS(11+MATCH(LEFT(Table7[[#This Row],[Min]],FIND("-",Table7[[#This Row],[Min]])-1),Table1[Content Sku],0),16,1,1,"Entities")),"review","ok"),"ok")</f>
        <v>ok</v>
      </c>
      <c r="U1065" t="s">
        <v>1</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2736</v>
      </c>
      <c r="F1066">
        <v>0</v>
      </c>
      <c r="G1066">
        <v>0</v>
      </c>
      <c r="H1066" t="s">
        <v>8</v>
      </c>
      <c r="I1066" s="74" t="str">
        <f ca="1">IF(Table7[[#This Row],[Type]]="KILL",IF(_xlfn.NUMBERVALUE(RIGHT(Table7[[#This Row],[Min]],LEN(Table7[[#This Row],[Min]])-FIND("-",Table7[[#This Row],[Min]])))&gt;INDIRECT(ADDRESS(11+MATCH(LEFT(Table7[[#This Row],[Min]],FIND("-",Table7[[#This Row],[Min]])-1),Table1[Content Sku],0),16,1,1,"Entities")),"review","ok"),"ok")</f>
        <v>ok</v>
      </c>
      <c r="U1066" t="s">
        <v>393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313</v>
      </c>
      <c r="F1067">
        <v>0</v>
      </c>
      <c r="G1067">
        <v>0</v>
      </c>
      <c r="H1067" t="s">
        <v>8</v>
      </c>
      <c r="I1067" s="74" t="str">
        <f ca="1">IF(Table7[[#This Row],[Type]]="KILL",IF(_xlfn.NUMBERVALUE(RIGHT(Table7[[#This Row],[Min]],LEN(Table7[[#This Row],[Min]])-FIND("-",Table7[[#This Row],[Min]])))&gt;INDIRECT(ADDRESS(11+MATCH(LEFT(Table7[[#This Row],[Min]],FIND("-",Table7[[#This Row],[Min]])-1),Table1[Content Sku],0),16,1,1,"Entities")),"review","ok"),"ok")</f>
        <v>ok</v>
      </c>
      <c r="U1067" t="s">
        <v>315</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548</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286</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2748</v>
      </c>
      <c r="F1069">
        <v>0</v>
      </c>
      <c r="G1069">
        <v>0</v>
      </c>
      <c r="H1069" t="s">
        <v>8</v>
      </c>
      <c r="I1069" s="74" t="str">
        <f ca="1">IF(Table7[[#This Row],[Type]]="KILL",IF(_xlfn.NUMBERVALUE(RIGHT(Table7[[#This Row],[Min]],LEN(Table7[[#This Row],[Min]])-FIND("-",Table7[[#This Row],[Min]])))&gt;INDIRECT(ADDRESS(11+MATCH(LEFT(Table7[[#This Row],[Min]],FIND("-",Table7[[#This Row],[Min]])-1),Table1[Content Sku],0),16,1,1,"Entities")),"review","ok"),"ok")</f>
        <v>ok</v>
      </c>
      <c r="U1069" t="s">
        <v>313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397</v>
      </c>
      <c r="F1070">
        <v>6000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548</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2450</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50</v>
      </c>
      <c r="V1071">
        <v>200</v>
      </c>
      <c r="W1071">
        <v>0</v>
      </c>
      <c r="X1071" t="s">
        <v>4438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315</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293</v>
      </c>
      <c r="V1072">
        <v>30000</v>
      </c>
      <c r="W1072">
        <v>0</v>
      </c>
      <c r="X1072" t="s">
        <v>205</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39</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254</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286</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393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39</v>
      </c>
      <c r="F1075">
        <v>0</v>
      </c>
      <c r="G1075">
        <v>7000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2748</v>
      </c>
      <c r="F1076">
        <v>0</v>
      </c>
      <c r="G1076">
        <v>0</v>
      </c>
      <c r="H1076" t="s">
        <v>8</v>
      </c>
      <c r="I1076" s="74" t="str">
        <f ca="1">IF(Table7[[#This Row],[Type]]="KILL",IF(_xlfn.NUMBERVALUE(RIGHT(Table7[[#This Row],[Min]],LEN(Table7[[#This Row],[Min]])-FIND("-",Table7[[#This Row],[Min]])))&gt;INDIRECT(ADDRESS(11+MATCH(LEFT(Table7[[#This Row],[Min]],FIND("-",Table7[[#This Row],[Min]])-1),Table1[Content Sku],0),16,1,1,"Entities")),"review","ok"),"ok")</f>
        <v>ok</v>
      </c>
      <c r="U1076" t="s">
        <v>392</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2748</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36</v>
      </c>
      <c r="V1077">
        <v>17000</v>
      </c>
      <c r="W1077">
        <v>0</v>
      </c>
      <c r="X1077" t="s">
        <v>205</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2739</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37</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2748</v>
      </c>
      <c r="F1079">
        <v>0</v>
      </c>
      <c r="G1079">
        <v>0</v>
      </c>
      <c r="H1079" t="s">
        <v>8</v>
      </c>
      <c r="I1079" s="74" t="str">
        <f ca="1">IF(Table7[[#This Row],[Type]]="KILL",IF(_xlfn.NUMBERVALUE(RIGHT(Table7[[#This Row],[Min]],LEN(Table7[[#This Row],[Min]])-FIND("-",Table7[[#This Row],[Min]])))&gt;INDIRECT(ADDRESS(11+MATCH(LEFT(Table7[[#This Row],[Min]],FIND("-",Table7[[#This Row],[Min]])-1),Table1[Content Sku],0),16,1,1,"Entities")),"review","ok"),"ok")</f>
        <v>ok</v>
      </c>
      <c r="U1079" t="s">
        <v>39</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419</v>
      </c>
      <c r="F1080">
        <v>0</v>
      </c>
      <c r="G1080">
        <v>0</v>
      </c>
      <c r="H1080" t="s">
        <v>8</v>
      </c>
      <c r="I1080" s="74" t="str">
        <f ca="1">IF(Table7[[#This Row],[Type]]="KILL",IF(_xlfn.NUMBERVALUE(RIGHT(Table7[[#This Row],[Min]],LEN(Table7[[#This Row],[Min]])-FIND("-",Table7[[#This Row],[Min]])))&gt;INDIRECT(ADDRESS(11+MATCH(LEFT(Table7[[#This Row],[Min]],FIND("-",Table7[[#This Row],[Min]])-1),Table1[Content Sku],0),16,1,1,"Entities")),"review","ok"),"ok")</f>
        <v>ok</v>
      </c>
      <c r="U1080" t="s">
        <v>254</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313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v>
      </c>
      <c r="V1081">
        <v>35000</v>
      </c>
      <c r="W1081">
        <v>0</v>
      </c>
      <c r="X1081" t="s">
        <v>205</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311</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313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2733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392</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548</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95</v>
      </c>
      <c r="V1084">
        <v>0</v>
      </c>
      <c r="W1084">
        <v>35000</v>
      </c>
      <c r="X1084" t="s">
        <v>205</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37</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95</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401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37</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392</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311</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313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44</v>
      </c>
      <c r="V1088">
        <v>30000</v>
      </c>
      <c r="W1088">
        <v>0</v>
      </c>
      <c r="X1088" t="s">
        <v>205</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315</v>
      </c>
      <c r="F1089">
        <v>0</v>
      </c>
      <c r="G1089">
        <v>14000</v>
      </c>
      <c r="H1089" t="s">
        <v>205</v>
      </c>
      <c r="I1089" s="74" t="str">
        <f ca="1">IF(Table7[[#This Row],[Type]]="KILL",IF(_xlfn.NUMBERVALUE(RIGHT(Table7[[#This Row],[Min]],LEN(Table7[[#This Row],[Min]])-FIND("-",Table7[[#This Row],[Min]])))&gt;INDIRECT(ADDRESS(11+MATCH(LEFT(Table7[[#This Row],[Min]],FIND("-",Table7[[#This Row],[Min]])-1),Table1[Content Sku],0),16,1,1,"Entities")),"review","ok"),"ok")</f>
        <v>ok</v>
      </c>
      <c r="U1089" t="s">
        <v>1</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392</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286</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46</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313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2739</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254</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122</v>
      </c>
      <c r="F1093">
        <v>14000</v>
      </c>
      <c r="G1093">
        <v>0</v>
      </c>
      <c r="H1093" t="s">
        <v>205</v>
      </c>
      <c r="I1093" s="74" t="str">
        <f ca="1">IF(Table7[[#This Row],[Type]]="KILL",IF(_xlfn.NUMBERVALUE(RIGHT(Table7[[#This Row],[Min]],LEN(Table7[[#This Row],[Min]])-FIND("-",Table7[[#This Row],[Min]])))&gt;INDIRECT(ADDRESS(11+MATCH(LEFT(Table7[[#This Row],[Min]],FIND("-",Table7[[#This Row],[Min]])-1),Table1[Content Sku],0),16,1,1,"Entities")),"review","ok"),"ok")</f>
        <v>ok</v>
      </c>
      <c r="U1093" t="s">
        <v>548</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289</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401</v>
      </c>
      <c r="V1094">
        <v>10000</v>
      </c>
      <c r="W1094">
        <v>0</v>
      </c>
      <c r="X1094" t="s">
        <v>205</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4437</v>
      </c>
      <c r="F1095">
        <v>9000</v>
      </c>
      <c r="G1095">
        <v>0</v>
      </c>
      <c r="H1095" t="s">
        <v>205</v>
      </c>
      <c r="I1095" s="74" t="str">
        <f ca="1">IF(Table7[[#This Row],[Type]]="KILL",IF(_xlfn.NUMBERVALUE(RIGHT(Table7[[#This Row],[Min]],LEN(Table7[[#This Row],[Min]])-FIND("-",Table7[[#This Row],[Min]])))&gt;INDIRECT(ADDRESS(11+MATCH(LEFT(Table7[[#This Row],[Min]],FIND("-",Table7[[#This Row],[Min]])-1),Table1[Content Sku],0),16,1,1,"Entities")),"review","ok"),"ok")</f>
        <v>ok</v>
      </c>
      <c r="U1095" t="s">
        <v>289</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313</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315</v>
      </c>
      <c r="V1096">
        <v>35000</v>
      </c>
      <c r="W1096">
        <v>0</v>
      </c>
      <c r="X1096" t="s">
        <v>205</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394</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393</v>
      </c>
      <c r="V1097">
        <v>0</v>
      </c>
      <c r="W1097">
        <v>19000</v>
      </c>
      <c r="X1097" t="s">
        <v>205</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397</v>
      </c>
      <c r="F1098">
        <v>24000</v>
      </c>
      <c r="G1098">
        <v>0</v>
      </c>
      <c r="H1098" t="s">
        <v>205</v>
      </c>
      <c r="I1098" s="74" t="str">
        <f ca="1">IF(Table7[[#This Row],[Type]]="KILL",IF(_xlfn.NUMBERVALUE(RIGHT(Table7[[#This Row],[Min]],LEN(Table7[[#This Row],[Min]])-FIND("-",Table7[[#This Row],[Min]])))&gt;INDIRECT(ADDRESS(11+MATCH(LEFT(Table7[[#This Row],[Min]],FIND("-",Table7[[#This Row],[Min]])-1),Table1[Content Sku],0),16,1,1,"Entities")),"review","ok"),"ok")</f>
        <v>ok</v>
      </c>
      <c r="U1098" t="s">
        <v>37</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394</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462</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318</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122</v>
      </c>
      <c r="V1100">
        <v>33000</v>
      </c>
      <c r="W1100">
        <v>0</v>
      </c>
      <c r="X1100" t="s">
        <v>205</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417</v>
      </c>
      <c r="F1101">
        <v>0</v>
      </c>
      <c r="G1101">
        <v>15000</v>
      </c>
      <c r="H1101" t="s">
        <v>205</v>
      </c>
      <c r="I1101" s="74" t="str">
        <f ca="1">IF(Table7[[#This Row],[Type]]="KILL",IF(_xlfn.NUMBERVALUE(RIGHT(Table7[[#This Row],[Min]],LEN(Table7[[#This Row],[Min]])-FIND("-",Table7[[#This Row],[Min]])))&gt;INDIRECT(ADDRESS(11+MATCH(LEFT(Table7[[#This Row],[Min]],FIND("-",Table7[[#This Row],[Min]])-1),Table1[Content Sku],0),16,1,1,"Entities")),"review","ok"),"ok")</f>
        <v>ok</v>
      </c>
      <c r="U1101" t="s">
        <v>548</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273</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v>
      </c>
      <c r="V1102">
        <v>17000</v>
      </c>
      <c r="W1102">
        <v>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2748</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254</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313</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313</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2748</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63</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309</v>
      </c>
      <c r="F1106">
        <v>9500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254</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2450</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289</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419</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254</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2748</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313</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548</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286</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313</v>
      </c>
      <c r="F1111">
        <v>0</v>
      </c>
      <c r="G1111">
        <v>23000</v>
      </c>
      <c r="H1111" t="s">
        <v>205</v>
      </c>
      <c r="I1111" s="74" t="str">
        <f ca="1">IF(Table7[[#This Row],[Type]]="KILL",IF(_xlfn.NUMBERVALUE(RIGHT(Table7[[#This Row],[Min]],LEN(Table7[[#This Row],[Min]])-FIND("-",Table7[[#This Row],[Min]])))&gt;INDIRECT(ADDRESS(11+MATCH(LEFT(Table7[[#This Row],[Min]],FIND("-",Table7[[#This Row],[Min]])-1),Table1[Content Sku],0),16,1,1,"Entities")),"review","ok"),"ok")</f>
        <v>ok</v>
      </c>
      <c r="U1111" t="s">
        <v>315</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313</v>
      </c>
      <c r="F1112">
        <v>0</v>
      </c>
      <c r="G1112">
        <v>10000</v>
      </c>
      <c r="H1112" t="s">
        <v>205</v>
      </c>
      <c r="I1112" s="74" t="str">
        <f ca="1">IF(Table7[[#This Row],[Type]]="KILL",IF(_xlfn.NUMBERVALUE(RIGHT(Table7[[#This Row],[Min]],LEN(Table7[[#This Row],[Min]])-FIND("-",Table7[[#This Row],[Min]])))&gt;INDIRECT(ADDRESS(11+MATCH(LEFT(Table7[[#This Row],[Min]],FIND("-",Table7[[#This Row],[Min]])-1),Table1[Content Sku],0),16,1,1,"Entities")),"review","ok"),"ok")</f>
        <v>ok</v>
      </c>
      <c r="U1112" t="s">
        <v>551</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2748</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313</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311</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278</v>
      </c>
      <c r="V1114">
        <v>24000</v>
      </c>
      <c r="W1114">
        <v>0</v>
      </c>
      <c r="X1114" t="s">
        <v>205</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2748</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315</v>
      </c>
      <c r="V1115">
        <v>0</v>
      </c>
      <c r="W1115">
        <v>0</v>
      </c>
      <c r="X1115" t="s">
        <v>8</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45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43</v>
      </c>
      <c r="V1116">
        <v>50000</v>
      </c>
      <c r="W1116">
        <v>0</v>
      </c>
      <c r="X1116" t="s">
        <v>205</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21</v>
      </c>
      <c r="F1117">
        <v>45000</v>
      </c>
      <c r="G1117">
        <v>0</v>
      </c>
      <c r="H1117" t="s">
        <v>205</v>
      </c>
      <c r="I1117" s="74" t="str">
        <f ca="1">IF(Table7[[#This Row],[Type]]="KILL",IF(_xlfn.NUMBERVALUE(RIGHT(Table7[[#This Row],[Min]],LEN(Table7[[#This Row],[Min]])-FIND("-",Table7[[#This Row],[Min]])))&gt;INDIRECT(ADDRESS(11+MATCH(LEFT(Table7[[#This Row],[Min]],FIND("-",Table7[[#This Row],[Min]])-1),Table1[Content Sku],0),16,1,1,"Entities")),"review","ok"),"ok")</f>
        <v>ok</v>
      </c>
      <c r="U1117" t="s">
        <v>2730</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313</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419</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289</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393</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2733</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548</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289</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293</v>
      </c>
      <c r="V1121">
        <v>0</v>
      </c>
      <c r="W1121">
        <v>0</v>
      </c>
      <c r="X1121" t="s">
        <v>8</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46000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2450</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280</v>
      </c>
      <c r="V1123">
        <v>0</v>
      </c>
      <c r="W1123">
        <v>0</v>
      </c>
      <c r="X1123" t="s">
        <v>8</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2748</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280</v>
      </c>
      <c r="V1124">
        <v>35000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551</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280</v>
      </c>
      <c r="V1125">
        <v>0</v>
      </c>
      <c r="W1125">
        <v>0</v>
      </c>
      <c r="X1125" t="s">
        <v>8</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2748</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286</v>
      </c>
      <c r="V1126">
        <v>18000</v>
      </c>
      <c r="W1126">
        <v>40000</v>
      </c>
      <c r="X1126" t="s">
        <v>205</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289</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1</v>
      </c>
      <c r="V1127">
        <v>20000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95</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276</v>
      </c>
      <c r="V1128">
        <v>0</v>
      </c>
      <c r="W1128">
        <v>40000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122</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2743</v>
      </c>
      <c r="V1129">
        <v>0</v>
      </c>
      <c r="W1129">
        <v>0</v>
      </c>
      <c r="X1129" t="s">
        <v>8</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2745</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8001</v>
      </c>
      <c r="V1130">
        <v>0</v>
      </c>
      <c r="W1130">
        <v>0</v>
      </c>
      <c r="X1130" t="s">
        <v>8</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36</v>
      </c>
      <c r="F1131">
        <v>6750</v>
      </c>
      <c r="G1131">
        <v>0</v>
      </c>
      <c r="H1131" t="s">
        <v>205</v>
      </c>
      <c r="I1131" s="74" t="str">
        <f ca="1">IF(Table7[[#This Row],[Type]]="KILL",IF(_xlfn.NUMBERVALUE(RIGHT(Table7[[#This Row],[Min]],LEN(Table7[[#This Row],[Min]])-FIND("-",Table7[[#This Row],[Min]])))&gt;INDIRECT(ADDRESS(11+MATCH(LEFT(Table7[[#This Row],[Min]],FIND("-",Table7[[#This Row],[Min]])-1),Table1[Content Sku],0),16,1,1,"Entities")),"review","ok"),"ok")</f>
        <v>ok</v>
      </c>
      <c r="U1131" t="s">
        <v>254</v>
      </c>
      <c r="V1131">
        <v>0</v>
      </c>
      <c r="W1131">
        <v>0</v>
      </c>
      <c r="X1131" t="s">
        <v>8</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313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313</v>
      </c>
      <c r="V1132">
        <v>0</v>
      </c>
      <c r="W1132">
        <v>0</v>
      </c>
      <c r="X1132" t="s">
        <v>8</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2748</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2773</v>
      </c>
      <c r="V1133">
        <v>0</v>
      </c>
      <c r="W1133">
        <v>0</v>
      </c>
      <c r="X1133" t="s">
        <v>8</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289</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551</v>
      </c>
      <c r="V1134">
        <v>0</v>
      </c>
      <c r="W1134">
        <v>0</v>
      </c>
      <c r="X1134" t="s">
        <v>8</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2743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95</v>
      </c>
      <c r="V1135">
        <v>0</v>
      </c>
      <c r="W1135">
        <v>0</v>
      </c>
      <c r="X1135" t="s">
        <v>8</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2748</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313</v>
      </c>
      <c r="V1136">
        <v>0</v>
      </c>
      <c r="W1136">
        <v>0</v>
      </c>
      <c r="X1136" t="s">
        <v>8</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394</v>
      </c>
      <c r="F1137">
        <v>6000</v>
      </c>
      <c r="G1137">
        <v>0</v>
      </c>
      <c r="H1137" t="s">
        <v>205</v>
      </c>
      <c r="I1137" s="74" t="str">
        <f ca="1">IF(Table7[[#This Row],[Type]]="KILL",IF(_xlfn.NUMBERVALUE(RIGHT(Table7[[#This Row],[Min]],LEN(Table7[[#This Row],[Min]])-FIND("-",Table7[[#This Row],[Min]])))&gt;INDIRECT(ADDRESS(11+MATCH(LEFT(Table7[[#This Row],[Min]],FIND("-",Table7[[#This Row],[Min]])-1),Table1[Content Sku],0),16,1,1,"Entities")),"review","ok"),"ok")</f>
        <v>ok</v>
      </c>
      <c r="U1137" t="s">
        <v>280</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313</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36</v>
      </c>
      <c r="V1138">
        <v>26000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2745</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4437</v>
      </c>
      <c r="V1139">
        <v>0</v>
      </c>
      <c r="W1139">
        <v>0</v>
      </c>
      <c r="X1139" t="s">
        <v>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309</v>
      </c>
      <c r="F1140">
        <v>7500</v>
      </c>
      <c r="G1140">
        <v>0</v>
      </c>
      <c r="H1140" t="s">
        <v>205</v>
      </c>
      <c r="I1140" s="74" t="str">
        <f ca="1">IF(Table7[[#This Row],[Type]]="KILL",IF(_xlfn.NUMBERVALUE(RIGHT(Table7[[#This Row],[Min]],LEN(Table7[[#This Row],[Min]])-FIND("-",Table7[[#This Row],[Min]])))&gt;INDIRECT(ADDRESS(11+MATCH(LEFT(Table7[[#This Row],[Min]],FIND("-",Table7[[#This Row],[Min]])-1),Table1[Content Sku],0),16,1,1,"Entities")),"review","ok"),"ok")</f>
        <v>ok</v>
      </c>
      <c r="U1140" t="s">
        <v>462</v>
      </c>
      <c r="V1140">
        <v>0</v>
      </c>
      <c r="W1140">
        <v>0</v>
      </c>
      <c r="X1140" t="s">
        <v>8</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123</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47</v>
      </c>
      <c r="V1141">
        <v>0</v>
      </c>
      <c r="W1141">
        <v>0</v>
      </c>
      <c r="X1141" t="s">
        <v>8</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95</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39</v>
      </c>
      <c r="V1142">
        <v>0</v>
      </c>
      <c r="W1142">
        <v>0</v>
      </c>
      <c r="X1142" t="s">
        <v>8</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551</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315</v>
      </c>
      <c r="V1143">
        <v>0</v>
      </c>
      <c r="W1143">
        <v>0</v>
      </c>
      <c r="X1143" t="s">
        <v>8</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90</v>
      </c>
      <c r="F1144">
        <v>0</v>
      </c>
      <c r="G1144">
        <v>17000</v>
      </c>
      <c r="H1144" t="s">
        <v>205</v>
      </c>
      <c r="I1144" s="74" t="str">
        <f ca="1">IF(Table7[[#This Row],[Type]]="KILL",IF(_xlfn.NUMBERVALUE(RIGHT(Table7[[#This Row],[Min]],LEN(Table7[[#This Row],[Min]])-FIND("-",Table7[[#This Row],[Min]])))&gt;INDIRECT(ADDRESS(11+MATCH(LEFT(Table7[[#This Row],[Min]],FIND("-",Table7[[#This Row],[Min]])-1),Table1[Content Sku],0),16,1,1,"Entities")),"review","ok"),"ok")</f>
        <v>ok</v>
      </c>
      <c r="U1144" t="s">
        <v>313</v>
      </c>
      <c r="V1144">
        <v>0</v>
      </c>
      <c r="W1144">
        <v>0</v>
      </c>
      <c r="X1144" t="s">
        <v>8</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289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401</v>
      </c>
      <c r="V1145">
        <v>18000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404</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47</v>
      </c>
      <c r="V1146">
        <v>0</v>
      </c>
      <c r="W1146">
        <v>0</v>
      </c>
      <c r="X1146" t="s">
        <v>8</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394</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39</v>
      </c>
      <c r="V1147">
        <v>0</v>
      </c>
      <c r="W1147">
        <v>34000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289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1</v>
      </c>
      <c r="V1148">
        <v>0</v>
      </c>
      <c r="W1148">
        <v>0</v>
      </c>
      <c r="X1148" t="s">
        <v>8</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254</v>
      </c>
      <c r="F1149">
        <v>0</v>
      </c>
      <c r="G1149">
        <v>18000</v>
      </c>
      <c r="H1149" t="s">
        <v>205</v>
      </c>
      <c r="I1149" s="74" t="str">
        <f ca="1">IF(Table7[[#This Row],[Type]]="KILL",IF(_xlfn.NUMBERVALUE(RIGHT(Table7[[#This Row],[Min]],LEN(Table7[[#This Row],[Min]])-FIND("-",Table7[[#This Row],[Min]])))&gt;INDIRECT(ADDRESS(11+MATCH(LEFT(Table7[[#This Row],[Min]],FIND("-",Table7[[#This Row],[Min]])-1),Table1[Content Sku],0),16,1,1,"Entities")),"review","ok"),"ok")</f>
        <v>ok</v>
      </c>
      <c r="U1149" t="s">
        <v>22</v>
      </c>
      <c r="V1149">
        <v>47000</v>
      </c>
      <c r="W1149">
        <v>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419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313</v>
      </c>
      <c r="V1150">
        <v>0</v>
      </c>
      <c r="W1150">
        <v>0</v>
      </c>
      <c r="X1150" t="s">
        <v>8</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4437</v>
      </c>
      <c r="F1151">
        <v>150</v>
      </c>
      <c r="G1151">
        <v>0</v>
      </c>
      <c r="H1151" t="s">
        <v>4438</v>
      </c>
      <c r="I1151" s="74" t="str">
        <f ca="1">IF(Table7[[#This Row],[Type]]="KILL",IF(_xlfn.NUMBERVALUE(RIGHT(Table7[[#This Row],[Min]],LEN(Table7[[#This Row],[Min]])-FIND("-",Table7[[#This Row],[Min]])))&gt;INDIRECT(ADDRESS(11+MATCH(LEFT(Table7[[#This Row],[Min]],FIND("-",Table7[[#This Row],[Min]])-1),Table1[Content Sku],0),16,1,1,"Entities")),"review","ok"),"ok")</f>
        <v>ok</v>
      </c>
      <c r="U1151" t="s">
        <v>304</v>
      </c>
      <c r="V1151">
        <v>30000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2745</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315</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289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61</v>
      </c>
      <c r="V1153">
        <v>36000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313</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338</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315</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254</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315</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50</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2748</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309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254</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280</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306</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253</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253</v>
      </c>
      <c r="F1160">
        <v>0</v>
      </c>
      <c r="G1160">
        <v>16000</v>
      </c>
      <c r="H1160" t="s">
        <v>205</v>
      </c>
      <c r="I1160" s="74" t="str">
        <f ca="1">IF(Table7[[#This Row],[Type]]="KILL",IF(_xlfn.NUMBERVALUE(RIGHT(Table7[[#This Row],[Min]],LEN(Table7[[#This Row],[Min]])-FIND("-",Table7[[#This Row],[Min]])))&gt;INDIRECT(ADDRESS(11+MATCH(LEFT(Table7[[#This Row],[Min]],FIND("-",Table7[[#This Row],[Min]])-1),Table1[Content Sku],0),16,1,1,"Entities")),"review","ok"),"ok")</f>
        <v>ok</v>
      </c>
      <c r="U1160" t="s">
        <v>311</v>
      </c>
      <c r="V1160">
        <v>16000</v>
      </c>
      <c r="W1160">
        <v>0</v>
      </c>
      <c r="X1160" t="s">
        <v>205</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37</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61</v>
      </c>
      <c r="V1161">
        <v>25000</v>
      </c>
      <c r="W1161">
        <v>0</v>
      </c>
      <c r="X1161" t="s">
        <v>205</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2748</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8001</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311</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289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2748</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37</v>
      </c>
      <c r="V1164">
        <v>18000</v>
      </c>
      <c r="W1164">
        <v>0</v>
      </c>
      <c r="X1164" t="s">
        <v>205</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289</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392</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551</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392</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95</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313</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21</v>
      </c>
      <c r="F1168">
        <v>4500</v>
      </c>
      <c r="G1168">
        <v>0</v>
      </c>
      <c r="H1168" t="s">
        <v>205</v>
      </c>
      <c r="I1168" s="74" t="str">
        <f ca="1">IF(Table7[[#This Row],[Type]]="KILL",IF(_xlfn.NUMBERVALUE(RIGHT(Table7[[#This Row],[Min]],LEN(Table7[[#This Row],[Min]])-FIND("-",Table7[[#This Row],[Min]])))&gt;INDIRECT(ADDRESS(11+MATCH(LEFT(Table7[[#This Row],[Min]],FIND("-",Table7[[#This Row],[Min]])-1),Table1[Content Sku],0),16,1,1,"Entities")),"review","ok"),"ok")</f>
        <v>ok</v>
      </c>
      <c r="U1168" t="s">
        <v>39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419</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8001</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338</v>
      </c>
      <c r="F1170">
        <v>0</v>
      </c>
      <c r="G1170">
        <v>12000</v>
      </c>
      <c r="H1170" t="s">
        <v>205</v>
      </c>
      <c r="I1170" s="74" t="str">
        <f ca="1">IF(Table7[[#This Row],[Type]]="KILL",IF(_xlfn.NUMBERVALUE(RIGHT(Table7[[#This Row],[Min]],LEN(Table7[[#This Row],[Min]])-FIND("-",Table7[[#This Row],[Min]])))&gt;INDIRECT(ADDRESS(11+MATCH(LEFT(Table7[[#This Row],[Min]],FIND("-",Table7[[#This Row],[Min]])-1),Table1[Content Sku],0),16,1,1,"Entities")),"review","ok"),"ok")</f>
        <v>ok</v>
      </c>
      <c r="U1170" t="s">
        <v>404</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47</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254</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394</v>
      </c>
      <c r="F1172">
        <v>5000</v>
      </c>
      <c r="G1172">
        <v>0</v>
      </c>
      <c r="H1172" t="s">
        <v>205</v>
      </c>
      <c r="I1172" s="74" t="str">
        <f ca="1">IF(Table7[[#This Row],[Type]]="KILL",IF(_xlfn.NUMBERVALUE(RIGHT(Table7[[#This Row],[Min]],LEN(Table7[[#This Row],[Min]])-FIND("-",Table7[[#This Row],[Min]])))&gt;INDIRECT(ADDRESS(11+MATCH(LEFT(Table7[[#This Row],[Min]],FIND("-",Table7[[#This Row],[Min]])-1),Table1[Content Sku],0),16,1,1,"Entities")),"review","ok"),"ok")</f>
        <v>ok</v>
      </c>
      <c r="U1172" t="s">
        <v>1</v>
      </c>
      <c r="V1172">
        <v>10000</v>
      </c>
      <c r="W1172">
        <v>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394</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286</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318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39</v>
      </c>
      <c r="V1174">
        <v>0</v>
      </c>
      <c r="W1174">
        <v>34000</v>
      </c>
      <c r="X1174" t="s">
        <v>205</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39</v>
      </c>
      <c r="F1175">
        <v>8000</v>
      </c>
      <c r="G1175">
        <v>53000</v>
      </c>
      <c r="H1175" t="s">
        <v>205</v>
      </c>
      <c r="I1175" s="74" t="str">
        <f ca="1">IF(Table7[[#This Row],[Type]]="KILL",IF(_xlfn.NUMBERVALUE(RIGHT(Table7[[#This Row],[Min]],LEN(Table7[[#This Row],[Min]])-FIND("-",Table7[[#This Row],[Min]])))&gt;INDIRECT(ADDRESS(11+MATCH(LEFT(Table7[[#This Row],[Min]],FIND("-",Table7[[#This Row],[Min]])-1),Table1[Content Sku],0),16,1,1,"Entities")),"review","ok"),"ok")</f>
        <v>ok</v>
      </c>
      <c r="U1175" t="s">
        <v>313</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254</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122</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289</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278</v>
      </c>
      <c r="V1177">
        <v>0</v>
      </c>
      <c r="W1177">
        <v>25000</v>
      </c>
      <c r="X1177" t="s">
        <v>205</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39</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283</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309</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419</v>
      </c>
      <c r="V1179">
        <v>70000</v>
      </c>
      <c r="W1179">
        <v>0</v>
      </c>
      <c r="X1179" t="s">
        <v>205</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289</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283</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46</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419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257</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315</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36</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47</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392</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315</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417</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2748</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313</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254</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95</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1</v>
      </c>
      <c r="V1187">
        <v>30000</v>
      </c>
      <c r="W1187">
        <v>0</v>
      </c>
      <c r="X1187" t="s">
        <v>205</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315</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313</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289</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313</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254</v>
      </c>
      <c r="F1190">
        <v>6000</v>
      </c>
      <c r="G1190">
        <v>0</v>
      </c>
      <c r="H1190" t="s">
        <v>205</v>
      </c>
      <c r="I1190" s="74" t="str">
        <f ca="1">IF(Table7[[#This Row],[Type]]="KILL",IF(_xlfn.NUMBERVALUE(RIGHT(Table7[[#This Row],[Min]],LEN(Table7[[#This Row],[Min]])-FIND("-",Table7[[#This Row],[Min]])))&gt;INDIRECT(ADDRESS(11+MATCH(LEFT(Table7[[#This Row],[Min]],FIND("-",Table7[[#This Row],[Min]])-1),Table1[Content Sku],0),16,1,1,"Entities")),"review","ok"),"ok")</f>
        <v>ok</v>
      </c>
      <c r="U1190" t="s">
        <v>48</v>
      </c>
      <c r="V1190">
        <v>0</v>
      </c>
      <c r="W1190">
        <v>14000</v>
      </c>
      <c r="X1190" t="s">
        <v>205</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286</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37</v>
      </c>
      <c r="V1191">
        <v>20000</v>
      </c>
      <c r="W1191">
        <v>0</v>
      </c>
      <c r="X1191" t="s">
        <v>205</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21</v>
      </c>
      <c r="F1192">
        <v>18000</v>
      </c>
      <c r="G1192">
        <v>0</v>
      </c>
      <c r="H1192" t="s">
        <v>205</v>
      </c>
      <c r="I1192" s="74" t="str">
        <f ca="1">IF(Table7[[#This Row],[Type]]="KILL",IF(_xlfn.NUMBERVALUE(RIGHT(Table7[[#This Row],[Min]],LEN(Table7[[#This Row],[Min]])-FIND("-",Table7[[#This Row],[Min]])))&gt;INDIRECT(ADDRESS(11+MATCH(LEFT(Table7[[#This Row],[Min]],FIND("-",Table7[[#This Row],[Min]])-1),Table1[Content Sku],0),16,1,1,"Entities")),"review","ok"),"ok")</f>
        <v>ok</v>
      </c>
      <c r="U1192" t="s">
        <v>293</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2730</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393</v>
      </c>
      <c r="V1193">
        <v>20000</v>
      </c>
      <c r="W1193">
        <v>0</v>
      </c>
      <c r="X1193" t="s">
        <v>205</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39</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311</v>
      </c>
      <c r="V1194">
        <v>25000</v>
      </c>
      <c r="W1194">
        <v>0</v>
      </c>
      <c r="X1194" t="s">
        <v>205</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548</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122</v>
      </c>
      <c r="V1195">
        <v>27000</v>
      </c>
      <c r="W1195">
        <v>0</v>
      </c>
      <c r="X1195" t="s">
        <v>205</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283</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313</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2748</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313</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313</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41</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313</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273</v>
      </c>
      <c r="V1199">
        <v>60000</v>
      </c>
      <c r="W1199">
        <v>0</v>
      </c>
      <c r="X1199" t="s">
        <v>205</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413</v>
      </c>
      <c r="F1200">
        <v>10000</v>
      </c>
      <c r="G1200">
        <v>15000</v>
      </c>
      <c r="H1200" t="s">
        <v>205</v>
      </c>
      <c r="I1200" s="74" t="str">
        <f ca="1">IF(Table7[[#This Row],[Type]]="KILL",IF(_xlfn.NUMBERVALUE(RIGHT(Table7[[#This Row],[Min]],LEN(Table7[[#This Row],[Min]])-FIND("-",Table7[[#This Row],[Min]])))&gt;INDIRECT(ADDRESS(11+MATCH(LEFT(Table7[[#This Row],[Min]],FIND("-",Table7[[#This Row],[Min]])-1),Table1[Content Sku],0),16,1,1,"Entities")),"review","ok"),"ok")</f>
        <v>ok</v>
      </c>
      <c r="U1200" t="s">
        <v>253</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2748</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2733</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306</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44</v>
      </c>
      <c r="V1202">
        <v>25000</v>
      </c>
      <c r="W1202">
        <v>0</v>
      </c>
      <c r="X1202" t="s">
        <v>205</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313</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122</v>
      </c>
      <c r="V1203">
        <v>35000</v>
      </c>
      <c r="W1203">
        <v>0</v>
      </c>
      <c r="X1203" t="s">
        <v>205</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95</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37</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2748</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95</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2748</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253</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311</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90</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394</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394</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278</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36</v>
      </c>
      <c r="F1210">
        <v>6500</v>
      </c>
      <c r="G1210">
        <v>0</v>
      </c>
      <c r="H1210" t="s">
        <v>205</v>
      </c>
      <c r="I1210" s="74" t="str">
        <f ca="1">IF(Table7[[#This Row],[Type]]="KILL",IF(_xlfn.NUMBERVALUE(RIGHT(Table7[[#This Row],[Min]],LEN(Table7[[#This Row],[Min]])-FIND("-",Table7[[#This Row],[Min]])))&gt;INDIRECT(ADDRESS(11+MATCH(LEFT(Table7[[#This Row],[Min]],FIND("-",Table7[[#This Row],[Min]])-1),Table1[Content Sku],0),16,1,1,"Entities")),"review","ok"),"ok")</f>
        <v>ok</v>
      </c>
      <c r="U1210" t="s">
        <v>283</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90</v>
      </c>
      <c r="F1211">
        <v>0</v>
      </c>
      <c r="G1211">
        <v>21000</v>
      </c>
      <c r="H1211" t="s">
        <v>205</v>
      </c>
      <c r="I1211" s="74" t="str">
        <f ca="1">IF(Table7[[#This Row],[Type]]="KILL",IF(_xlfn.NUMBERVALUE(RIGHT(Table7[[#This Row],[Min]],LEN(Table7[[#This Row],[Min]])-FIND("-",Table7[[#This Row],[Min]])))&gt;INDIRECT(ADDRESS(11+MATCH(LEFT(Table7[[#This Row],[Min]],FIND("-",Table7[[#This Row],[Min]])-1),Table1[Content Sku],0),16,1,1,"Entities")),"review","ok"),"ok")</f>
        <v>ok</v>
      </c>
      <c r="U1211" t="s">
        <v>313</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313</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393</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37</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309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2748</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37</v>
      </c>
      <c r="V1214">
        <v>18000</v>
      </c>
      <c r="W1214">
        <v>0</v>
      </c>
      <c r="X1214" t="s">
        <v>205</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392</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2754</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2748</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548</v>
      </c>
      <c r="V1216">
        <v>15000</v>
      </c>
      <c r="W1216">
        <v>0</v>
      </c>
      <c r="X1216" t="s">
        <v>205</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394</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313</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313</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1</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315</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392</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46</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289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37</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283</v>
      </c>
      <c r="V1221">
        <v>22000</v>
      </c>
      <c r="W1221">
        <v>0</v>
      </c>
      <c r="X1221" t="s">
        <v>205</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2743</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313</v>
      </c>
      <c r="V1222">
        <v>35000</v>
      </c>
      <c r="W1222">
        <v>0</v>
      </c>
      <c r="X1222" t="s">
        <v>205</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548</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47</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39</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548</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397</v>
      </c>
      <c r="F1225">
        <v>26000</v>
      </c>
      <c r="G1225">
        <v>0</v>
      </c>
      <c r="H1225" t="s">
        <v>205</v>
      </c>
      <c r="I1225" s="74" t="str">
        <f ca="1">IF(Table7[[#This Row],[Type]]="KILL",IF(_xlfn.NUMBERVALUE(RIGHT(Table7[[#This Row],[Min]],LEN(Table7[[#This Row],[Min]])-FIND("-",Table7[[#This Row],[Min]])))&gt;INDIRECT(ADDRESS(11+MATCH(LEFT(Table7[[#This Row],[Min]],FIND("-",Table7[[#This Row],[Min]])-1),Table1[Content Sku],0),16,1,1,"Entities")),"review","ok"),"ok")</f>
        <v>ok</v>
      </c>
      <c r="U1225" t="s">
        <v>394</v>
      </c>
      <c r="V1225">
        <v>24000</v>
      </c>
      <c r="W1225">
        <v>0</v>
      </c>
      <c r="X1225" t="s">
        <v>205</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37</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254</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63</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61</v>
      </c>
      <c r="V1227">
        <v>27000</v>
      </c>
      <c r="W1227">
        <v>0</v>
      </c>
      <c r="X1227" t="s">
        <v>205</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283</v>
      </c>
      <c r="F1228">
        <v>4000</v>
      </c>
      <c r="G1228">
        <v>0</v>
      </c>
      <c r="H1228" t="s">
        <v>205</v>
      </c>
      <c r="I1228" s="74" t="str">
        <f ca="1">IF(Table7[[#This Row],[Type]]="KILL",IF(_xlfn.NUMBERVALUE(RIGHT(Table7[[#This Row],[Min]],LEN(Table7[[#This Row],[Min]])-FIND("-",Table7[[#This Row],[Min]])))&gt;INDIRECT(ADDRESS(11+MATCH(LEFT(Table7[[#This Row],[Min]],FIND("-",Table7[[#This Row],[Min]])-1),Table1[Content Sku],0),16,1,1,"Entities")),"review","ok"),"ok")</f>
        <v>ok</v>
      </c>
      <c r="U1228" t="s">
        <v>254</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95</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313</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2743</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280</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39</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50</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2773</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50</v>
      </c>
      <c r="V1232">
        <v>200</v>
      </c>
      <c r="W1232">
        <v>0</v>
      </c>
      <c r="X1232" t="s">
        <v>4438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39</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254</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394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254</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48</v>
      </c>
      <c r="F1235">
        <v>7000</v>
      </c>
      <c r="G1235">
        <v>0</v>
      </c>
      <c r="H1235" t="s">
        <v>205</v>
      </c>
      <c r="I1235" s="74" t="str">
        <f ca="1">IF(Table7[[#This Row],[Type]]="KILL",IF(_xlfn.NUMBERVALUE(RIGHT(Table7[[#This Row],[Min]],LEN(Table7[[#This Row],[Min]])-FIND("-",Table7[[#This Row],[Min]])))&gt;INDIRECT(ADDRESS(11+MATCH(LEFT(Table7[[#This Row],[Min]],FIND("-",Table7[[#This Row],[Min]])-1),Table1[Content Sku],0),16,1,1,"Entities")),"review","ok"),"ok")</f>
        <v>ok</v>
      </c>
      <c r="U1235" t="s">
        <v>404</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315</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393</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289</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122</v>
      </c>
      <c r="V1237">
        <v>30000</v>
      </c>
      <c r="W1237">
        <v>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122</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392</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392</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401</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346</v>
      </c>
      <c r="F1241">
        <v>28000</v>
      </c>
      <c r="G1241">
        <v>0</v>
      </c>
      <c r="H1241" t="s">
        <v>205</v>
      </c>
      <c r="I1241" s="74" t="str">
        <f ca="1">IF(Table7[[#This Row],[Type]]="KILL",IF(_xlfn.NUMBERVALUE(RIGHT(Table7[[#This Row],[Min]],LEN(Table7[[#This Row],[Min]])-FIND("-",Table7[[#This Row],[Min]])))&gt;INDIRECT(ADDRESS(11+MATCH(LEFT(Table7[[#This Row],[Min]],FIND("-",Table7[[#This Row],[Min]])-1),Table1[Content Sku],0),16,1,1,"Entities")),"review","ok"),"ok")</f>
        <v>ok</v>
      </c>
      <c r="U1241" t="s">
        <v>306</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392</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551</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123</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313</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2773</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48</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289</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278</v>
      </c>
      <c r="V1245">
        <v>0</v>
      </c>
      <c r="W1245">
        <v>25000</v>
      </c>
      <c r="X1245" t="s">
        <v>205</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361</v>
      </c>
      <c r="V1246">
        <v>240</v>
      </c>
      <c r="W1246">
        <v>0</v>
      </c>
      <c r="X1246" t="s">
        <v>4438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311</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392</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313</v>
      </c>
      <c r="F1248">
        <v>0</v>
      </c>
      <c r="G1248">
        <v>17000</v>
      </c>
      <c r="H1248" t="s">
        <v>205</v>
      </c>
      <c r="I1248" s="74" t="str">
        <f ca="1">IF(Table7[[#This Row],[Type]]="KILL",IF(_xlfn.NUMBERVALUE(RIGHT(Table7[[#This Row],[Min]],LEN(Table7[[#This Row],[Min]])-FIND("-",Table7[[#This Row],[Min]])))&gt;INDIRECT(ADDRESS(11+MATCH(LEFT(Table7[[#This Row],[Min]],FIND("-",Table7[[#This Row],[Min]])-1),Table1[Content Sku],0),16,1,1,"Entities")),"review","ok"),"ok")</f>
        <v>ok</v>
      </c>
      <c r="U1248" t="s">
        <v>289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311</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311</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257</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8001</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309</v>
      </c>
      <c r="V1251">
        <v>44000</v>
      </c>
      <c r="W1251">
        <v>0</v>
      </c>
      <c r="X1251" t="s">
        <v>205</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394</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392</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313</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313</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392</v>
      </c>
      <c r="V1254">
        <v>20000</v>
      </c>
      <c r="W1254">
        <v>0</v>
      </c>
      <c r="X1254" t="s">
        <v>205</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2745</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273</v>
      </c>
      <c r="V1255">
        <v>35000</v>
      </c>
      <c r="W1255">
        <v>80000</v>
      </c>
      <c r="X1255" t="s">
        <v>205</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311</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286</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548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462</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21</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313</v>
      </c>
      <c r="V1258">
        <v>30000</v>
      </c>
      <c r="W1258">
        <v>0</v>
      </c>
      <c r="X1258" t="s">
        <v>205</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17</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392</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90</v>
      </c>
      <c r="F1260">
        <v>0</v>
      </c>
      <c r="G1260">
        <v>14000</v>
      </c>
      <c r="H1260" t="s">
        <v>205</v>
      </c>
      <c r="I1260" s="74" t="str">
        <f ca="1">IF(Table7[[#This Row],[Type]]="KILL",IF(_xlfn.NUMBERVALUE(RIGHT(Table7[[#This Row],[Min]],LEN(Table7[[#This Row],[Min]])-FIND("-",Table7[[#This Row],[Min]])))&gt;INDIRECT(ADDRESS(11+MATCH(LEFT(Table7[[#This Row],[Min]],FIND("-",Table7[[#This Row],[Min]])-1),Table1[Content Sku],0),16,1,1,"Entities")),"review","ok"),"ok")</f>
        <v>ok</v>
      </c>
      <c r="U1260" t="s">
        <v>95</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394</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46</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253</v>
      </c>
      <c r="F1262">
        <v>0</v>
      </c>
      <c r="G1262">
        <v>20000</v>
      </c>
      <c r="H1262" t="s">
        <v>205</v>
      </c>
      <c r="I1262" s="74" t="str">
        <f ca="1">IF(Table7[[#This Row],[Type]]="KILL",IF(_xlfn.NUMBERVALUE(RIGHT(Table7[[#This Row],[Min]],LEN(Table7[[#This Row],[Min]])-FIND("-",Table7[[#This Row],[Min]])))&gt;INDIRECT(ADDRESS(11+MATCH(LEFT(Table7[[#This Row],[Min]],FIND("-",Table7[[#This Row],[Min]])-1),Table1[Content Sku],0),16,1,1,"Entities")),"review","ok"),"ok")</f>
        <v>ok</v>
      </c>
      <c r="U1262" t="s">
        <v>37</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123</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36</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311</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313</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551</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392</v>
      </c>
      <c r="V1265">
        <v>12000</v>
      </c>
      <c r="W1265">
        <v>0</v>
      </c>
      <c r="X1265" t="s">
        <v>205</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283</v>
      </c>
      <c r="V1266">
        <v>26000</v>
      </c>
      <c r="W1266">
        <v>0</v>
      </c>
      <c r="X1266" t="s">
        <v>205</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122</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254</v>
      </c>
      <c r="F1268">
        <v>0</v>
      </c>
      <c r="G1268">
        <v>25000</v>
      </c>
      <c r="H1268" t="s">
        <v>205</v>
      </c>
      <c r="I1268" s="74" t="str">
        <f ca="1">IF(Table7[[#This Row],[Type]]="KILL",IF(_xlfn.NUMBERVALUE(RIGHT(Table7[[#This Row],[Min]],LEN(Table7[[#This Row],[Min]])-FIND("-",Table7[[#This Row],[Min]])))&gt;INDIRECT(ADDRESS(11+MATCH(LEFT(Table7[[#This Row],[Min]],FIND("-",Table7[[#This Row],[Min]])-1),Table1[Content Sku],0),16,1,1,"Entities")),"review","ok"),"ok")</f>
        <v>ok</v>
      </c>
      <c r="U1268" t="s">
        <v>392</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50</v>
      </c>
      <c r="F1269">
        <v>20000</v>
      </c>
      <c r="G1269">
        <v>0</v>
      </c>
      <c r="H1269" t="s">
        <v>205</v>
      </c>
      <c r="I1269" s="74" t="str">
        <f ca="1">IF(Table7[[#This Row],[Type]]="KILL",IF(_xlfn.NUMBERVALUE(RIGHT(Table7[[#This Row],[Min]],LEN(Table7[[#This Row],[Min]])-FIND("-",Table7[[#This Row],[Min]])))&gt;INDIRECT(ADDRESS(11+MATCH(LEFT(Table7[[#This Row],[Min]],FIND("-",Table7[[#This Row],[Min]])-1),Table1[Content Sku],0),16,1,1,"Entities")),"review","ok"),"ok")</f>
        <v>ok</v>
      </c>
      <c r="U1269" t="s">
        <v>254</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90</v>
      </c>
      <c r="F1270">
        <v>0</v>
      </c>
      <c r="G1270">
        <v>23000</v>
      </c>
      <c r="H1270" t="s">
        <v>205</v>
      </c>
      <c r="I1270" s="74" t="str">
        <f ca="1">IF(Table7[[#This Row],[Type]]="KILL",IF(_xlfn.NUMBERVALUE(RIGHT(Table7[[#This Row],[Min]],LEN(Table7[[#This Row],[Min]])-FIND("-",Table7[[#This Row],[Min]])))&gt;INDIRECT(ADDRESS(11+MATCH(LEFT(Table7[[#This Row],[Min]],FIND("-",Table7[[#This Row],[Min]])-1),Table1[Content Sku],0),16,1,1,"Entities")),"review","ok"),"ok")</f>
        <v>ok</v>
      </c>
      <c r="U1270" t="s">
        <v>37</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289</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393</v>
      </c>
      <c r="V1271">
        <v>0</v>
      </c>
      <c r="W1271">
        <v>31000</v>
      </c>
      <c r="X1271" t="s">
        <v>205</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47</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311</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254</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280</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392</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254</v>
      </c>
      <c r="F1275">
        <v>0</v>
      </c>
      <c r="G1275">
        <v>13000</v>
      </c>
      <c r="H1275" t="s">
        <v>205</v>
      </c>
      <c r="I1275" s="74" t="str">
        <f ca="1">IF(Table7[[#This Row],[Type]]="KILL",IF(_xlfn.NUMBERVALUE(RIGHT(Table7[[#This Row],[Min]],LEN(Table7[[#This Row],[Min]])-FIND("-",Table7[[#This Row],[Min]])))&gt;INDIRECT(ADDRESS(11+MATCH(LEFT(Table7[[#This Row],[Min]],FIND("-",Table7[[#This Row],[Min]])-1),Table1[Content Sku],0),16,1,1,"Entities")),"review","ok"),"ok")</f>
        <v>ok</v>
      </c>
      <c r="U1275" t="s">
        <v>313</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95</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313</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313</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1</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0</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2727</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313</v>
      </c>
      <c r="F1279">
        <v>0</v>
      </c>
      <c r="G1279">
        <v>25000</v>
      </c>
      <c r="H1279" t="s">
        <v>205</v>
      </c>
      <c r="I1279" s="74" t="str">
        <f ca="1">IF(Table7[[#This Row],[Type]]="KILL",IF(_xlfn.NUMBERVALUE(RIGHT(Table7[[#This Row],[Min]],LEN(Table7[[#This Row],[Min]])-FIND("-",Table7[[#This Row],[Min]])))&gt;INDIRECT(ADDRESS(11+MATCH(LEFT(Table7[[#This Row],[Min]],FIND("-",Table7[[#This Row],[Min]])-1),Table1[Content Sku],0),16,1,1,"Entities")),"review","ok"),"ok")</f>
        <v>ok</v>
      </c>
      <c r="U1279" t="s">
        <v>397</v>
      </c>
      <c r="V1279">
        <v>40000</v>
      </c>
      <c r="W1279">
        <v>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289</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123</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95</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123</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338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37</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258</v>
      </c>
      <c r="F1283">
        <v>30000</v>
      </c>
      <c r="G1283">
        <v>0</v>
      </c>
      <c r="H1283" t="s">
        <v>205</v>
      </c>
      <c r="I1283" s="74" t="str">
        <f ca="1">IF(Table7[[#This Row],[Type]]="KILL",IF(_xlfn.NUMBERVALUE(RIGHT(Table7[[#This Row],[Min]],LEN(Table7[[#This Row],[Min]])-FIND("-",Table7[[#This Row],[Min]])))&gt;INDIRECT(ADDRESS(11+MATCH(LEFT(Table7[[#This Row],[Min]],FIND("-",Table7[[#This Row],[Min]])-1),Table1[Content Sku],0),16,1,1,"Entities")),"review","ok"),"ok")</f>
        <v>ok</v>
      </c>
      <c r="U1283" t="s">
        <v>461</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2745</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315</v>
      </c>
      <c r="V1284">
        <v>0</v>
      </c>
      <c r="W1284">
        <v>37000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253</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309</v>
      </c>
      <c r="V1285">
        <v>29000</v>
      </c>
      <c r="W1285">
        <v>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289</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37</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37</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123</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47</v>
      </c>
      <c r="F1288">
        <v>3000</v>
      </c>
      <c r="G1288">
        <v>0</v>
      </c>
      <c r="H1288" t="s">
        <v>205</v>
      </c>
      <c r="I1288" s="74" t="str">
        <f ca="1">IF(Table7[[#This Row],[Type]]="KILL",IF(_xlfn.NUMBERVALUE(RIGHT(Table7[[#This Row],[Min]],LEN(Table7[[#This Row],[Min]])-FIND("-",Table7[[#This Row],[Min]])))&gt;INDIRECT(ADDRESS(11+MATCH(LEFT(Table7[[#This Row],[Min]],FIND("-",Table7[[#This Row],[Min]])-1),Table1[Content Sku],0),16,1,1,"Entities")),"review","ok"),"ok")</f>
        <v>ok</v>
      </c>
      <c r="U1288" t="s">
        <v>313</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28000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253</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313</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123</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257</v>
      </c>
      <c r="F1292">
        <v>19000</v>
      </c>
      <c r="G1292">
        <v>0</v>
      </c>
      <c r="H1292" t="s">
        <v>205</v>
      </c>
      <c r="I1292" s="74" t="str">
        <f ca="1">IF(Table7[[#This Row],[Type]]="KILL",IF(_xlfn.NUMBERVALUE(RIGHT(Table7[[#This Row],[Min]],LEN(Table7[[#This Row],[Min]])-FIND("-",Table7[[#This Row],[Min]])))&gt;INDIRECT(ADDRESS(11+MATCH(LEFT(Table7[[#This Row],[Min]],FIND("-",Table7[[#This Row],[Min]])-1),Table1[Content Sku],0),16,1,1,"Entities")),"review","ok"),"ok")</f>
        <v>ok</v>
      </c>
      <c r="U1292" t="s">
        <v>4437</v>
      </c>
      <c r="V1292">
        <v>40000</v>
      </c>
      <c r="W1292">
        <v>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39</v>
      </c>
      <c r="F1293">
        <v>5000</v>
      </c>
      <c r="G1293">
        <v>0</v>
      </c>
      <c r="H1293" t="s">
        <v>205</v>
      </c>
      <c r="I1293" s="74" t="str">
        <f ca="1">IF(Table7[[#This Row],[Type]]="KILL",IF(_xlfn.NUMBERVALUE(RIGHT(Table7[[#This Row],[Min]],LEN(Table7[[#This Row],[Min]])-FIND("-",Table7[[#This Row],[Min]])))&gt;INDIRECT(ADDRESS(11+MATCH(LEFT(Table7[[#This Row],[Min]],FIND("-",Table7[[#This Row],[Min]])-1),Table1[Content Sku],0),16,1,1,"Entities")),"review","ok"),"ok")</f>
        <v>ok</v>
      </c>
      <c r="U1293" t="s">
        <v>122</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548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37</v>
      </c>
      <c r="V1294">
        <v>0</v>
      </c>
      <c r="W1294">
        <v>0</v>
      </c>
      <c r="X1294" t="s">
        <v>8</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95</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35000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273</v>
      </c>
      <c r="F1296">
        <v>9100</v>
      </c>
      <c r="G1296">
        <v>0</v>
      </c>
      <c r="H1296" t="s">
        <v>205</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313</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394</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462</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401</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397</v>
      </c>
      <c r="F1300">
        <v>25000</v>
      </c>
      <c r="G1300">
        <v>0</v>
      </c>
      <c r="H1300" t="s">
        <v>205</v>
      </c>
      <c r="I1300" s="74" t="str">
        <f ca="1">IF(Table7[[#This Row],[Type]]="KILL",IF(_xlfn.NUMBERVALUE(RIGHT(Table7[[#This Row],[Min]],LEN(Table7[[#This Row],[Min]])-FIND("-",Table7[[#This Row],[Min]])))&gt;INDIRECT(ADDRESS(11+MATCH(LEFT(Table7[[#This Row],[Min]],FIND("-",Table7[[#This Row],[Min]])-1),Table1[Content Sku],0),16,1,1,"Entities")),"review","ok"),"ok")</f>
        <v>ok</v>
      </c>
      <c r="U1300" t="s">
        <v>2724</v>
      </c>
      <c r="V1300">
        <v>0</v>
      </c>
      <c r="W1300">
        <v>0</v>
      </c>
      <c r="X1300" t="s">
        <v>8</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254</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2727</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254</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289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313</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2727</v>
      </c>
      <c r="V1303">
        <v>0</v>
      </c>
      <c r="W1303">
        <v>15000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461</v>
      </c>
      <c r="V1304">
        <v>0</v>
      </c>
      <c r="W1304">
        <v>0</v>
      </c>
      <c r="X1304" t="s">
        <v>8</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39</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306</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37</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37</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318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122</v>
      </c>
      <c r="V1307">
        <v>34000</v>
      </c>
      <c r="W1307">
        <v>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0</v>
      </c>
      <c r="F1308">
        <v>35000</v>
      </c>
      <c r="G1308">
        <v>0</v>
      </c>
      <c r="H1308" t="s">
        <v>205</v>
      </c>
      <c r="I1308" s="74" t="str">
        <f ca="1">IF(Table7[[#This Row],[Type]]="KILL",IF(_xlfn.NUMBERVALUE(RIGHT(Table7[[#This Row],[Min]],LEN(Table7[[#This Row],[Min]])-FIND("-",Table7[[#This Row],[Min]])))&gt;INDIRECT(ADDRESS(11+MATCH(LEFT(Table7[[#This Row],[Min]],FIND("-",Table7[[#This Row],[Min]])-1),Table1[Content Sku],0),16,1,1,"Entities")),"review","ok"),"ok")</f>
        <v>ok</v>
      </c>
      <c r="U1308" t="s">
        <v>459</v>
      </c>
      <c r="V1308">
        <v>0</v>
      </c>
      <c r="W1308">
        <v>33000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37</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22</v>
      </c>
      <c r="V1309">
        <v>360</v>
      </c>
      <c r="W1309">
        <v>0</v>
      </c>
      <c r="X1309" t="s">
        <v>4438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346</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313</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313</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459</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289</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22</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407</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2727</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2739</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2727</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36</v>
      </c>
      <c r="F1315">
        <v>6650</v>
      </c>
      <c r="G1315">
        <v>0</v>
      </c>
      <c r="H1315" t="s">
        <v>205</v>
      </c>
      <c r="I1315" s="74" t="str">
        <f ca="1">IF(Table7[[#This Row],[Type]]="KILL",IF(_xlfn.NUMBERVALUE(RIGHT(Table7[[#This Row],[Min]],LEN(Table7[[#This Row],[Min]])-FIND("-",Table7[[#This Row],[Min]])))&gt;INDIRECT(ADDRESS(11+MATCH(LEFT(Table7[[#This Row],[Min]],FIND("-",Table7[[#This Row],[Min]])-1),Table1[Content Sku],0),16,1,1,"Entities")),"review","ok"),"ok")</f>
        <v>ok</v>
      </c>
      <c r="U1315" t="s">
        <v>21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95</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37</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254</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21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123</v>
      </c>
      <c r="F1318" t="s">
        <v>8134</v>
      </c>
      <c r="G1318" t="s">
        <v>4476</v>
      </c>
      <c r="H1318" t="s">
        <v>4477</v>
      </c>
      <c r="I1318" s="74" t="str">
        <f ca="1">IF(Table7[[#This Row],[Type]]="KILL",IF(_xlfn.NUMBERVALUE(RIGHT(Table7[[#This Row],[Min]],LEN(Table7[[#This Row],[Min]])-FIND("-",Table7[[#This Row],[Min]])))&gt;INDIRECT(ADDRESS(11+MATCH(LEFT(Table7[[#This Row],[Min]],FIND("-",Table7[[#This Row],[Min]])-1),Table1[Content Sku],0),16,1,1,"Entities")),"review","ok"),"ok")</f>
        <v>review</v>
      </c>
      <c r="U1318" t="s">
        <v>459</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295</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459</v>
      </c>
      <c r="V1319">
        <v>0</v>
      </c>
      <c r="W1319">
        <v>24000</v>
      </c>
      <c r="X1319" t="s">
        <v>205</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95</v>
      </c>
      <c r="F1320">
        <v>34000</v>
      </c>
      <c r="G1320">
        <v>0</v>
      </c>
      <c r="H1320" t="s">
        <v>205</v>
      </c>
      <c r="I1320" s="74" t="str">
        <f ca="1">IF(Table7[[#This Row],[Type]]="KILL",IF(_xlfn.NUMBERVALUE(RIGHT(Table7[[#This Row],[Min]],LEN(Table7[[#This Row],[Min]])-FIND("-",Table7[[#This Row],[Min]])))&gt;INDIRECT(ADDRESS(11+MATCH(LEFT(Table7[[#This Row],[Min]],FIND("-",Table7[[#This Row],[Min]])-1),Table1[Content Sku],0),16,1,1,"Entities")),"review","ok"),"ok")</f>
        <v>ok</v>
      </c>
      <c r="U1320" t="s">
        <v>315</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36</v>
      </c>
      <c r="F1321">
        <v>6500</v>
      </c>
      <c r="G1321">
        <v>0</v>
      </c>
      <c r="H1321" t="s">
        <v>205</v>
      </c>
      <c r="I1321" s="74" t="str">
        <f ca="1">IF(Table7[[#This Row],[Type]]="KILL",IF(_xlfn.NUMBERVALUE(RIGHT(Table7[[#This Row],[Min]],LEN(Table7[[#This Row],[Min]])-FIND("-",Table7[[#This Row],[Min]])))&gt;INDIRECT(ADDRESS(11+MATCH(LEFT(Table7[[#This Row],[Min]],FIND("-",Table7[[#This Row],[Min]])-1),Table1[Content Sku],0),16,1,1,"Entities")),"review","ok"),"ok")</f>
        <v>ok</v>
      </c>
      <c r="U1321" t="s">
        <v>37</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254</v>
      </c>
      <c r="F1322">
        <v>3700</v>
      </c>
      <c r="G1322">
        <v>0</v>
      </c>
      <c r="H1322" t="s">
        <v>205</v>
      </c>
      <c r="I1322" s="74" t="str">
        <f ca="1">IF(Table7[[#This Row],[Type]]="KILL",IF(_xlfn.NUMBERVALUE(RIGHT(Table7[[#This Row],[Min]],LEN(Table7[[#This Row],[Min]])-FIND("-",Table7[[#This Row],[Min]])))&gt;INDIRECT(ADDRESS(11+MATCH(LEFT(Table7[[#This Row],[Min]],FIND("-",Table7[[#This Row],[Min]])-1),Table1[Content Sku],0),16,1,1,"Entities")),"review","ok"),"ok")</f>
        <v>ok</v>
      </c>
      <c r="U1322" t="s">
        <v>313</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36</v>
      </c>
      <c r="V1323">
        <v>46000</v>
      </c>
      <c r="W1323">
        <v>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313</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2724</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43</v>
      </c>
      <c r="F1325">
        <v>400</v>
      </c>
      <c r="G1325">
        <v>0</v>
      </c>
      <c r="H1325" t="s">
        <v>4438</v>
      </c>
      <c r="I1325" s="74" t="str">
        <f ca="1">IF(Table7[[#This Row],[Type]]="KILL",IF(_xlfn.NUMBERVALUE(RIGHT(Table7[[#This Row],[Min]],LEN(Table7[[#This Row],[Min]])-FIND("-",Table7[[#This Row],[Min]])))&gt;INDIRECT(ADDRESS(11+MATCH(LEFT(Table7[[#This Row],[Min]],FIND("-",Table7[[#This Row],[Min]])-1),Table1[Content Sku],0),16,1,1,"Entities")),"review","ok"),"ok")</f>
        <v>ok</v>
      </c>
      <c r="U1325" t="s">
        <v>137</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311</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37</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253</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37</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306</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551</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295</v>
      </c>
      <c r="F1329">
        <v>3000</v>
      </c>
      <c r="G1329">
        <v>0</v>
      </c>
      <c r="H1329" t="s">
        <v>205</v>
      </c>
      <c r="I1329" s="74" t="str">
        <f ca="1">IF(Table7[[#This Row],[Type]]="KILL",IF(_xlfn.NUMBERVALUE(RIGHT(Table7[[#This Row],[Min]],LEN(Table7[[#This Row],[Min]])-FIND("-",Table7[[#This Row],[Min]])))&gt;INDIRECT(ADDRESS(11+MATCH(LEFT(Table7[[#This Row],[Min]],FIND("-",Table7[[#This Row],[Min]])-1),Table1[Content Sku],0),16,1,1,"Entities")),"review","ok"),"ok")</f>
        <v>ok</v>
      </c>
      <c r="U1329" t="s">
        <v>37</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39</v>
      </c>
      <c r="F1330">
        <v>0</v>
      </c>
      <c r="G1330">
        <v>4000</v>
      </c>
      <c r="H1330" t="s">
        <v>205</v>
      </c>
      <c r="I1330" s="74" t="str">
        <f ca="1">IF(Table7[[#This Row],[Type]]="KILL",IF(_xlfn.NUMBERVALUE(RIGHT(Table7[[#This Row],[Min]],LEN(Table7[[#This Row],[Min]])-FIND("-",Table7[[#This Row],[Min]])))&gt;INDIRECT(ADDRESS(11+MATCH(LEFT(Table7[[#This Row],[Min]],FIND("-",Table7[[#This Row],[Min]])-1),Table1[Content Sku],0),16,1,1,"Entities")),"review","ok"),"ok")</f>
        <v>ok</v>
      </c>
      <c r="U1330" t="s">
        <v>289</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318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289</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254</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289</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338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39</v>
      </c>
      <c r="F1334">
        <v>10000</v>
      </c>
      <c r="G1334">
        <v>0</v>
      </c>
      <c r="H1334" t="s">
        <v>205</v>
      </c>
      <c r="I1334" s="74" t="str">
        <f ca="1">IF(Table7[[#This Row],[Type]]="KILL",IF(_xlfn.NUMBERVALUE(RIGHT(Table7[[#This Row],[Min]],LEN(Table7[[#This Row],[Min]])-FIND("-",Table7[[#This Row],[Min]])))&gt;INDIRECT(ADDRESS(11+MATCH(LEFT(Table7[[#This Row],[Min]],FIND("-",Table7[[#This Row],[Min]])-1),Table1[Content Sku],0),16,1,1,"Entities")),"review","ok"),"ok")</f>
        <v>ok</v>
      </c>
      <c r="U1334" t="s">
        <v>2724</v>
      </c>
      <c r="V1334">
        <v>48000</v>
      </c>
      <c r="W1334">
        <v>0</v>
      </c>
      <c r="X1334" t="s">
        <v>205</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295</v>
      </c>
      <c r="F1335">
        <v>0</v>
      </c>
      <c r="G1335">
        <v>16000</v>
      </c>
      <c r="H1335" t="s">
        <v>205</v>
      </c>
      <c r="I1335" s="74" t="str">
        <f ca="1">IF(Table7[[#This Row],[Type]]="KILL",IF(_xlfn.NUMBERVALUE(RIGHT(Table7[[#This Row],[Min]],LEN(Table7[[#This Row],[Min]])-FIND("-",Table7[[#This Row],[Min]])))&gt;INDIRECT(ADDRESS(11+MATCH(LEFT(Table7[[#This Row],[Min]],FIND("-",Table7[[#This Row],[Min]])-1),Table1[Content Sku],0),16,1,1,"Entities")),"review","ok"),"ok")</f>
        <v>ok</v>
      </c>
      <c r="U1335" t="s">
        <v>461</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39</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51</v>
      </c>
      <c r="V1336">
        <v>420</v>
      </c>
      <c r="W1336">
        <v>0</v>
      </c>
      <c r="X1336" t="s">
        <v>4438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254</v>
      </c>
      <c r="F1337">
        <v>8000</v>
      </c>
      <c r="G1337">
        <v>0</v>
      </c>
      <c r="H1337" t="s">
        <v>205</v>
      </c>
      <c r="I1337" s="74" t="str">
        <f ca="1">IF(Table7[[#This Row],[Type]]="KILL",IF(_xlfn.NUMBERVALUE(RIGHT(Table7[[#This Row],[Min]],LEN(Table7[[#This Row],[Min]])-FIND("-",Table7[[#This Row],[Min]])))&gt;INDIRECT(ADDRESS(11+MATCH(LEFT(Table7[[#This Row],[Min]],FIND("-",Table7[[#This Row],[Min]])-1),Table1[Content Sku],0),16,1,1,"Entities")),"review","ok"),"ok")</f>
        <v>ok</v>
      </c>
      <c r="U1337" t="s">
        <v>2727</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459</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91</v>
      </c>
      <c r="F1339">
        <v>0</v>
      </c>
      <c r="G1339">
        <v>48000</v>
      </c>
      <c r="H1339" t="s">
        <v>205</v>
      </c>
      <c r="I1339" s="74" t="str">
        <f ca="1">IF(Table7[[#This Row],[Type]]="KILL",IF(_xlfn.NUMBERVALUE(RIGHT(Table7[[#This Row],[Min]],LEN(Table7[[#This Row],[Min]])-FIND("-",Table7[[#This Row],[Min]])))&gt;INDIRECT(ADDRESS(11+MATCH(LEFT(Table7[[#This Row],[Min]],FIND("-",Table7[[#This Row],[Min]])-1),Table1[Content Sku],0),16,1,1,"Entities")),"review","ok"),"ok")</f>
        <v>ok</v>
      </c>
      <c r="U1339" t="s">
        <v>313</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313</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37</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2745</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123</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397</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2724</v>
      </c>
      <c r="V1342">
        <v>35000</v>
      </c>
      <c r="W1342">
        <v>0</v>
      </c>
      <c r="X1342" t="s">
        <v>205</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257</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37</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309</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2727</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311</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37</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2733</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37</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394</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36</v>
      </c>
      <c r="V1347">
        <v>44000</v>
      </c>
      <c r="W1347">
        <v>0</v>
      </c>
      <c r="X1347" t="s">
        <v>205</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401</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37</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46</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459</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47</v>
      </c>
      <c r="F1350">
        <v>11000</v>
      </c>
      <c r="G1350">
        <v>0</v>
      </c>
      <c r="H1350" t="s">
        <v>205</v>
      </c>
      <c r="I1350" s="74" t="str">
        <f ca="1">IF(Table7[[#This Row],[Type]]="KILL",IF(_xlfn.NUMBERVALUE(RIGHT(Table7[[#This Row],[Min]],LEN(Table7[[#This Row],[Min]])-FIND("-",Table7[[#This Row],[Min]])))&gt;INDIRECT(ADDRESS(11+MATCH(LEFT(Table7[[#This Row],[Min]],FIND("-",Table7[[#This Row],[Min]])-1),Table1[Content Sku],0),16,1,1,"Entities")),"review","ok"),"ok")</f>
        <v>ok</v>
      </c>
      <c r="U1350" t="s">
        <v>123</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315</v>
      </c>
      <c r="F1351">
        <v>25000</v>
      </c>
      <c r="G1351">
        <v>0</v>
      </c>
      <c r="H1351" t="s">
        <v>205</v>
      </c>
      <c r="I1351" s="74" t="str">
        <f ca="1">IF(Table7[[#This Row],[Type]]="KILL",IF(_xlfn.NUMBERVALUE(RIGHT(Table7[[#This Row],[Min]],LEN(Table7[[#This Row],[Min]])-FIND("-",Table7[[#This Row],[Min]])))&gt;INDIRECT(ADDRESS(11+MATCH(LEFT(Table7[[#This Row],[Min]],FIND("-",Table7[[#This Row],[Min]])-1),Table1[Content Sku],0),16,1,1,"Entities")),"review","ok"),"ok")</f>
        <v>ok</v>
      </c>
      <c r="U1351" t="s">
        <v>2727</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313</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37</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394</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461</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46</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459</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10</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315</v>
      </c>
      <c r="V1355">
        <v>0</v>
      </c>
      <c r="W1355">
        <v>43000</v>
      </c>
      <c r="X1355" t="s">
        <v>205</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318</v>
      </c>
      <c r="F1356">
        <v>8000</v>
      </c>
      <c r="G1356">
        <v>0</v>
      </c>
      <c r="H1356" t="s">
        <v>205</v>
      </c>
      <c r="I1356" s="74" t="str">
        <f ca="1">IF(Table7[[#This Row],[Type]]="KILL",IF(_xlfn.NUMBERVALUE(RIGHT(Table7[[#This Row],[Min]],LEN(Table7[[#This Row],[Min]])-FIND("-",Table7[[#This Row],[Min]])))&gt;INDIRECT(ADDRESS(11+MATCH(LEFT(Table7[[#This Row],[Min]],FIND("-",Table7[[#This Row],[Min]])-1),Table1[Content Sku],0),16,1,1,"Entities")),"review","ok"),"ok")</f>
        <v>ok</v>
      </c>
      <c r="U1356" t="s">
        <v>315</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397</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44</v>
      </c>
      <c r="F1358">
        <v>8000</v>
      </c>
      <c r="G1358">
        <v>0</v>
      </c>
      <c r="H1358" t="s">
        <v>205</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256</v>
      </c>
      <c r="F1359">
        <v>1000</v>
      </c>
      <c r="G1359">
        <v>0</v>
      </c>
      <c r="H1359" t="s">
        <v>205</v>
      </c>
      <c r="I1359" s="74" t="str">
        <f ca="1">IF(Table7[[#This Row],[Type]]="KILL",IF(_xlfn.NUMBERVALUE(RIGHT(Table7[[#This Row],[Min]],LEN(Table7[[#This Row],[Min]])-FIND("-",Table7[[#This Row],[Min]])))&gt;INDIRECT(ADDRESS(11+MATCH(LEFT(Table7[[#This Row],[Min]],FIND("-",Table7[[#This Row],[Min]])-1),Table1[Content Sku],0),16,1,1,"Entities")),"review","ok"),"ok")</f>
        <v>ok</v>
      </c>
      <c r="U1359" t="s">
        <v>36</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4437</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459</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254</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459</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36</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22</v>
      </c>
      <c r="V1362">
        <v>50000</v>
      </c>
      <c r="W1362">
        <v>0</v>
      </c>
      <c r="X1362" t="s">
        <v>205</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253</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459</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253</v>
      </c>
      <c r="F1364">
        <v>0</v>
      </c>
      <c r="G1364">
        <v>16000</v>
      </c>
      <c r="H1364" t="s">
        <v>205</v>
      </c>
      <c r="I1364" s="74" t="str">
        <f ca="1">IF(Table7[[#This Row],[Type]]="KILL",IF(_xlfn.NUMBERVALUE(RIGHT(Table7[[#This Row],[Min]],LEN(Table7[[#This Row],[Min]])-FIND("-",Table7[[#This Row],[Min]])))&gt;INDIRECT(ADDRESS(11+MATCH(LEFT(Table7[[#This Row],[Min]],FIND("-",Table7[[#This Row],[Min]])-1),Table1[Content Sku],0),16,1,1,"Entities")),"review","ok"),"ok")</f>
        <v>ok</v>
      </c>
      <c r="U1364" t="s">
        <v>37</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8113</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38</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122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47</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2727</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48</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397</v>
      </c>
      <c r="V1368">
        <v>300</v>
      </c>
      <c r="W1368">
        <v>0</v>
      </c>
      <c r="X1368" t="s">
        <v>4438</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36</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123</v>
      </c>
      <c r="V1369">
        <v>0</v>
      </c>
      <c r="W1369">
        <v>0</v>
      </c>
      <c r="X1369" t="s">
        <v>8</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48</v>
      </c>
      <c r="F1370">
        <v>6000</v>
      </c>
      <c r="G1370">
        <v>0</v>
      </c>
      <c r="H1370" t="s">
        <v>205</v>
      </c>
      <c r="I1370" s="74" t="str">
        <f ca="1">IF(Table7[[#This Row],[Type]]="KILL",IF(_xlfn.NUMBERVALUE(RIGHT(Table7[[#This Row],[Min]],LEN(Table7[[#This Row],[Min]])-FIND("-",Table7[[#This Row],[Min]])))&gt;INDIRECT(ADDRESS(11+MATCH(LEFT(Table7[[#This Row],[Min]],FIND("-",Table7[[#This Row],[Min]])-1),Table1[Content Sku],0),16,1,1,"Entities")),"review","ok"),"ok")</f>
        <v>ok</v>
      </c>
      <c r="U1370" t="s">
        <v>459</v>
      </c>
      <c r="V1370">
        <v>0</v>
      </c>
      <c r="W1370">
        <v>0</v>
      </c>
      <c r="X1370" t="s">
        <v>8</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258</v>
      </c>
      <c r="F1371">
        <v>25000</v>
      </c>
      <c r="G1371">
        <v>0</v>
      </c>
      <c r="H1371" t="s">
        <v>205</v>
      </c>
      <c r="I1371" s="74" t="str">
        <f ca="1">IF(Table7[[#This Row],[Type]]="KILL",IF(_xlfn.NUMBERVALUE(RIGHT(Table7[[#This Row],[Min]],LEN(Table7[[#This Row],[Min]])-FIND("-",Table7[[#This Row],[Min]])))&gt;INDIRECT(ADDRESS(11+MATCH(LEFT(Table7[[#This Row],[Min]],FIND("-",Table7[[#This Row],[Min]])-1),Table1[Content Sku],0),16,1,1,"Entities")),"review","ok"),"ok")</f>
        <v>ok</v>
      </c>
      <c r="U1371" t="s">
        <v>445</v>
      </c>
      <c r="V1371">
        <v>38000</v>
      </c>
      <c r="W1371">
        <v>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14</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289</v>
      </c>
      <c r="V1372">
        <v>0</v>
      </c>
      <c r="W1372">
        <v>0</v>
      </c>
      <c r="X1372" t="s">
        <v>8</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338</v>
      </c>
      <c r="F1373">
        <v>16000</v>
      </c>
      <c r="G1373">
        <v>0</v>
      </c>
      <c r="H1373" t="s">
        <v>205</v>
      </c>
      <c r="I1373" s="74" t="str">
        <f ca="1">IF(Table7[[#This Row],[Type]]="KILL",IF(_xlfn.NUMBERVALUE(RIGHT(Table7[[#This Row],[Min]],LEN(Table7[[#This Row],[Min]])-FIND("-",Table7[[#This Row],[Min]])))&gt;INDIRECT(ADDRESS(11+MATCH(LEFT(Table7[[#This Row],[Min]],FIND("-",Table7[[#This Row],[Min]])-1),Table1[Content Sku],0),16,1,1,"Entities")),"review","ok"),"ok")</f>
        <v>ok</v>
      </c>
      <c r="U1373" t="s">
        <v>459</v>
      </c>
      <c r="V1373">
        <v>0</v>
      </c>
      <c r="W1373">
        <v>0</v>
      </c>
      <c r="X1373" t="s">
        <v>8</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92</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2724</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123</v>
      </c>
      <c r="F1375">
        <v>12000</v>
      </c>
      <c r="G1375">
        <v>0</v>
      </c>
      <c r="H1375" t="s">
        <v>205</v>
      </c>
      <c r="I1375" s="74" t="str">
        <f ca="1">IF(Table7[[#This Row],[Type]]="KILL",IF(_xlfn.NUMBERVALUE(RIGHT(Table7[[#This Row],[Min]],LEN(Table7[[#This Row],[Min]])-FIND("-",Table7[[#This Row],[Min]])))&gt;INDIRECT(ADDRESS(11+MATCH(LEFT(Table7[[#This Row],[Min]],FIND("-",Table7[[#This Row],[Min]])-1),Table1[Content Sku],0),16,1,1,"Entities")),"review","ok"),"ok")</f>
        <v>ok</v>
      </c>
      <c r="U1375" t="s">
        <v>36</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123</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459</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2748</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123</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253</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2727</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295</v>
      </c>
      <c r="F1379">
        <v>0</v>
      </c>
      <c r="G1379">
        <v>14000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37</v>
      </c>
      <c r="V1379">
        <v>0</v>
      </c>
      <c r="W1379">
        <v>0</v>
      </c>
      <c r="X1379" t="s">
        <v>8</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548</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2724</v>
      </c>
      <c r="V1380">
        <v>40000</v>
      </c>
      <c r="W1380">
        <v>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95</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22</v>
      </c>
      <c r="V1381">
        <v>38000</v>
      </c>
      <c r="W1381">
        <v>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278</v>
      </c>
      <c r="F1382">
        <v>5000</v>
      </c>
      <c r="G1382">
        <v>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51</v>
      </c>
      <c r="V1382">
        <v>80000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21</v>
      </c>
      <c r="F1383">
        <v>66000</v>
      </c>
      <c r="G1383">
        <v>0</v>
      </c>
      <c r="H1383" t="s">
        <v>205</v>
      </c>
      <c r="I1383" s="74" t="str">
        <f ca="1">IF(Table7[[#This Row],[Type]]="KILL",IF(_xlfn.NUMBERVALUE(RIGHT(Table7[[#This Row],[Min]],LEN(Table7[[#This Row],[Min]])-FIND("-",Table7[[#This Row],[Min]])))&gt;INDIRECT(ADDRESS(11+MATCH(LEFT(Table7[[#This Row],[Min]],FIND("-",Table7[[#This Row],[Min]])-1),Table1[Content Sku],0),16,1,1,"Entities")),"review","ok"),"ok")</f>
        <v>ok</v>
      </c>
      <c r="U1383" t="s">
        <v>401</v>
      </c>
      <c r="V1383">
        <v>0</v>
      </c>
      <c r="W1383">
        <v>0</v>
      </c>
      <c r="X1383" t="s">
        <v>8</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2748</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459</v>
      </c>
      <c r="V1384">
        <v>0</v>
      </c>
      <c r="W1384">
        <v>0</v>
      </c>
      <c r="X1384" t="s">
        <v>8</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258</v>
      </c>
      <c r="F1385">
        <v>29000</v>
      </c>
      <c r="G1385">
        <v>0</v>
      </c>
      <c r="H1385" t="s">
        <v>205</v>
      </c>
      <c r="I1385" s="74" t="str">
        <f ca="1">IF(Table7[[#This Row],[Type]]="KILL",IF(_xlfn.NUMBERVALUE(RIGHT(Table7[[#This Row],[Min]],LEN(Table7[[#This Row],[Min]])-FIND("-",Table7[[#This Row],[Min]])))&gt;INDIRECT(ADDRESS(11+MATCH(LEFT(Table7[[#This Row],[Min]],FIND("-",Table7[[#This Row],[Min]])-1),Table1[Content Sku],0),16,1,1,"Entities")),"review","ok"),"ok")</f>
        <v>ok</v>
      </c>
      <c r="U1385" t="s">
        <v>2727</v>
      </c>
      <c r="V1385">
        <v>0</v>
      </c>
      <c r="W1385">
        <v>0</v>
      </c>
      <c r="X1385" t="s">
        <v>8</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2739</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459</v>
      </c>
      <c r="V1386">
        <v>0</v>
      </c>
      <c r="W1386">
        <v>0</v>
      </c>
      <c r="X1386" t="s">
        <v>8</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289</v>
      </c>
      <c r="F1387">
        <v>0</v>
      </c>
      <c r="G1387">
        <v>24000</v>
      </c>
      <c r="H1387" t="s">
        <v>205</v>
      </c>
      <c r="I1387" s="74" t="str">
        <f ca="1">IF(Table7[[#This Row],[Type]]="KILL",IF(_xlfn.NUMBERVALUE(RIGHT(Table7[[#This Row],[Min]],LEN(Table7[[#This Row],[Min]])-FIND("-",Table7[[#This Row],[Min]])))&gt;INDIRECT(ADDRESS(11+MATCH(LEFT(Table7[[#This Row],[Min]],FIND("-",Table7[[#This Row],[Min]])-1),Table1[Content Sku],0),16,1,1,"Entities")),"review","ok"),"ok")</f>
        <v>ok</v>
      </c>
      <c r="U1387" t="s">
        <v>2727</v>
      </c>
      <c r="V1387">
        <v>0</v>
      </c>
      <c r="W1387">
        <v>54000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393</v>
      </c>
      <c r="F1388">
        <v>0</v>
      </c>
      <c r="G1388">
        <v>8000</v>
      </c>
      <c r="H1388" t="s">
        <v>205</v>
      </c>
      <c r="I1388" s="74" t="str">
        <f ca="1">IF(Table7[[#This Row],[Type]]="KILL",IF(_xlfn.NUMBERVALUE(RIGHT(Table7[[#This Row],[Min]],LEN(Table7[[#This Row],[Min]])-FIND("-",Table7[[#This Row],[Min]])))&gt;INDIRECT(ADDRESS(11+MATCH(LEFT(Table7[[#This Row],[Min]],FIND("-",Table7[[#This Row],[Min]])-1),Table1[Content Sku],0),16,1,1,"Entities")),"review","ok"),"ok")</f>
        <v>ok</v>
      </c>
      <c r="U1388" t="s">
        <v>2727</v>
      </c>
      <c r="V1388">
        <v>0</v>
      </c>
      <c r="W1388">
        <v>0</v>
      </c>
      <c r="X1388" t="s">
        <v>8</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254</v>
      </c>
      <c r="F1389">
        <v>0</v>
      </c>
      <c r="G1389">
        <v>17000</v>
      </c>
      <c r="H1389" t="s">
        <v>205</v>
      </c>
      <c r="I1389" s="74" t="str">
        <f ca="1">IF(Table7[[#This Row],[Type]]="KILL",IF(_xlfn.NUMBERVALUE(RIGHT(Table7[[#This Row],[Min]],LEN(Table7[[#This Row],[Min]])-FIND("-",Table7[[#This Row],[Min]])))&gt;INDIRECT(ADDRESS(11+MATCH(LEFT(Table7[[#This Row],[Min]],FIND("-",Table7[[#This Row],[Min]])-1),Table1[Content Sku],0),16,1,1,"Entities")),"review","ok"),"ok")</f>
        <v>ok</v>
      </c>
      <c r="U1389" t="s">
        <v>2724</v>
      </c>
      <c r="V1389">
        <v>68000</v>
      </c>
      <c r="W1389">
        <v>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122</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123</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313</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459</v>
      </c>
      <c r="V1391">
        <v>0</v>
      </c>
      <c r="W1391">
        <v>24000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63</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2727</v>
      </c>
      <c r="V1392">
        <v>0</v>
      </c>
      <c r="W1392">
        <v>0</v>
      </c>
      <c r="X1392" t="s">
        <v>8</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313</v>
      </c>
      <c r="F1393">
        <v>5000</v>
      </c>
      <c r="G1393">
        <v>0</v>
      </c>
      <c r="H1393" t="s">
        <v>205</v>
      </c>
      <c r="I1393" s="74" t="str">
        <f ca="1">IF(Table7[[#This Row],[Type]]="KILL",IF(_xlfn.NUMBERVALUE(RIGHT(Table7[[#This Row],[Min]],LEN(Table7[[#This Row],[Min]])-FIND("-",Table7[[#This Row],[Min]])))&gt;INDIRECT(ADDRESS(11+MATCH(LEFT(Table7[[#This Row],[Min]],FIND("-",Table7[[#This Row],[Min]])-1),Table1[Content Sku],0),16,1,1,"Entities")),"review","ok"),"ok")</f>
        <v>ok</v>
      </c>
      <c r="U1393" t="s">
        <v>4437</v>
      </c>
      <c r="V1393">
        <v>20000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340</v>
      </c>
      <c r="F1394">
        <v>0</v>
      </c>
      <c r="G1394">
        <v>17000</v>
      </c>
      <c r="H1394" t="s">
        <v>205</v>
      </c>
      <c r="I1394" s="74" t="str">
        <f ca="1">IF(Table7[[#This Row],[Type]]="KILL",IF(_xlfn.NUMBERVALUE(RIGHT(Table7[[#This Row],[Min]],LEN(Table7[[#This Row],[Min]])-FIND("-",Table7[[#This Row],[Min]])))&gt;INDIRECT(ADDRESS(11+MATCH(LEFT(Table7[[#This Row],[Min]],FIND("-",Table7[[#This Row],[Min]])-1),Table1[Content Sku],0),16,1,1,"Entities")),"review","ok"),"ok")</f>
        <v>ok</v>
      </c>
      <c r="U1394" t="s">
        <v>459</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253</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21</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46</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306</v>
      </c>
      <c r="V1396">
        <v>30000</v>
      </c>
      <c r="W1396">
        <v>0</v>
      </c>
      <c r="X1396" t="s">
        <v>205</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397</v>
      </c>
      <c r="F1397">
        <v>15500</v>
      </c>
      <c r="G1397">
        <v>0</v>
      </c>
      <c r="H1397" t="s">
        <v>205</v>
      </c>
      <c r="I1397" s="74" t="str">
        <f ca="1">IF(Table7[[#This Row],[Type]]="KILL",IF(_xlfn.NUMBERVALUE(RIGHT(Table7[[#This Row],[Min]],LEN(Table7[[#This Row],[Min]])-FIND("-",Table7[[#This Row],[Min]])))&gt;INDIRECT(ADDRESS(11+MATCH(LEFT(Table7[[#This Row],[Min]],FIND("-",Table7[[#This Row],[Min]])-1),Table1[Content Sku],0),16,1,1,"Entities")),"review","ok"),"ok")</f>
        <v>ok</v>
      </c>
      <c r="U1397" t="s">
        <v>462</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2748</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313</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2748</v>
      </c>
      <c r="F1399">
        <v>0</v>
      </c>
      <c r="G1399">
        <v>0</v>
      </c>
      <c r="H1399" t="s">
        <v>8</v>
      </c>
      <c r="I1399" s="74" t="str">
        <f ca="1">IF(Table7[[#This Row],[Type]]="KILL",IF(_xlfn.NUMBERVALUE(RIGHT(Table7[[#This Row],[Min]],LEN(Table7[[#This Row],[Min]])-FIND("-",Table7[[#This Row],[Min]])))&gt;INDIRECT(ADDRESS(11+MATCH(LEFT(Table7[[#This Row],[Min]],FIND("-",Table7[[#This Row],[Min]])-1),Table1[Content Sku],0),16,1,1,"Entities")),"review","ok"),"ok")</f>
        <v>ok</v>
      </c>
      <c r="U1399" t="s">
        <v>2727</v>
      </c>
      <c r="V1399">
        <v>0</v>
      </c>
      <c r="W1399">
        <v>67000</v>
      </c>
      <c r="X1399" t="s">
        <v>205</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90</v>
      </c>
      <c r="F1400">
        <v>0</v>
      </c>
      <c r="G1400">
        <v>25000</v>
      </c>
      <c r="H1400" t="s">
        <v>205</v>
      </c>
      <c r="I1400" s="74" t="str">
        <f ca="1">IF(Table7[[#This Row],[Type]]="KILL",IF(_xlfn.NUMBERVALUE(RIGHT(Table7[[#This Row],[Min]],LEN(Table7[[#This Row],[Min]])-FIND("-",Table7[[#This Row],[Min]])))&gt;INDIRECT(ADDRESS(11+MATCH(LEFT(Table7[[#This Row],[Min]],FIND("-",Table7[[#This Row],[Min]])-1),Table1[Content Sku],0),16,1,1,"Entities")),"review","ok"),"ok")</f>
        <v>ok</v>
      </c>
      <c r="U1400" t="s">
        <v>313</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254</v>
      </c>
      <c r="F1401">
        <v>6000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137</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397</v>
      </c>
      <c r="F1402">
        <v>18000</v>
      </c>
      <c r="G1402">
        <v>0</v>
      </c>
      <c r="H1402" t="s">
        <v>205</v>
      </c>
      <c r="I1402" s="74" t="str">
        <f ca="1">IF(Table7[[#This Row],[Type]]="KILL",IF(_xlfn.NUMBERVALUE(RIGHT(Table7[[#This Row],[Min]],LEN(Table7[[#This Row],[Min]])-FIND("-",Table7[[#This Row],[Min]])))&gt;INDIRECT(ADDRESS(11+MATCH(LEFT(Table7[[#This Row],[Min]],FIND("-",Table7[[#This Row],[Min]])-1),Table1[Content Sku],0),16,1,1,"Entities")),"review","ok"),"ok")</f>
        <v>ok</v>
      </c>
      <c r="U1402" t="s">
        <v>2727</v>
      </c>
      <c r="V1402">
        <v>0</v>
      </c>
      <c r="W1402">
        <v>40000</v>
      </c>
      <c r="X1402" t="s">
        <v>205</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313</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459</v>
      </c>
      <c r="V1403">
        <v>0</v>
      </c>
      <c r="W1403">
        <v>20000</v>
      </c>
      <c r="X1403" t="s">
        <v>205</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254</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459</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336</v>
      </c>
      <c r="F1405">
        <v>8000</v>
      </c>
      <c r="G1405">
        <v>0</v>
      </c>
      <c r="H1405" t="s">
        <v>205</v>
      </c>
      <c r="I1405" s="74" t="str">
        <f ca="1">IF(Table7[[#This Row],[Type]]="KILL",IF(_xlfn.NUMBERVALUE(RIGHT(Table7[[#This Row],[Min]],LEN(Table7[[#This Row],[Min]])-FIND("-",Table7[[#This Row],[Min]])))&gt;INDIRECT(ADDRESS(11+MATCH(LEFT(Table7[[#This Row],[Min]],FIND("-",Table7[[#This Row],[Min]])-1),Table1[Content Sku],0),16,1,1,"Entities")),"review","ok"),"ok")</f>
        <v>ok</v>
      </c>
      <c r="U1405" t="s">
        <v>37</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42</v>
      </c>
      <c r="F1406">
        <v>17000</v>
      </c>
      <c r="G1406">
        <v>0</v>
      </c>
      <c r="H1406" t="s">
        <v>205</v>
      </c>
      <c r="I1406" s="74" t="str">
        <f ca="1">IF(Table7[[#This Row],[Type]]="KILL",IF(_xlfn.NUMBERVALUE(RIGHT(Table7[[#This Row],[Min]],LEN(Table7[[#This Row],[Min]])-FIND("-",Table7[[#This Row],[Min]])))&gt;INDIRECT(ADDRESS(11+MATCH(LEFT(Table7[[#This Row],[Min]],FIND("-",Table7[[#This Row],[Min]])-1),Table1[Content Sku],0),16,1,1,"Entities")),"review","ok"),"ok")</f>
        <v>ok</v>
      </c>
      <c r="U1406" t="s">
        <v>401</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394</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2727</v>
      </c>
      <c r="V1407">
        <v>0</v>
      </c>
      <c r="W1407">
        <v>80000</v>
      </c>
      <c r="X1407" t="s">
        <v>205</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313</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36</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407</v>
      </c>
      <c r="F1409">
        <v>14000</v>
      </c>
      <c r="G1409">
        <v>0</v>
      </c>
      <c r="H1409" t="s">
        <v>205</v>
      </c>
      <c r="I1409" s="74" t="str">
        <f ca="1">IF(Table7[[#This Row],[Type]]="KILL",IF(_xlfn.NUMBERVALUE(RIGHT(Table7[[#This Row],[Min]],LEN(Table7[[#This Row],[Min]])-FIND("-",Table7[[#This Row],[Min]])))&gt;INDIRECT(ADDRESS(11+MATCH(LEFT(Table7[[#This Row],[Min]],FIND("-",Table7[[#This Row],[Min]])-1),Table1[Content Sku],0),16,1,1,"Entities")),"review","ok"),"ok")</f>
        <v>ok</v>
      </c>
      <c r="U1409" t="s">
        <v>399</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2748</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2724</v>
      </c>
      <c r="V1410">
        <v>340</v>
      </c>
      <c r="W1410">
        <v>0</v>
      </c>
      <c r="X1410" t="s">
        <v>4438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37</v>
      </c>
      <c r="F1411">
        <v>0</v>
      </c>
      <c r="G1411">
        <v>0</v>
      </c>
      <c r="H1411" t="s">
        <v>8</v>
      </c>
      <c r="I1411" s="74" t="str">
        <f ca="1">IF(Table7[[#This Row],[Type]]="KILL",IF(_xlfn.NUMBERVALUE(RIGHT(Table7[[#This Row],[Min]],LEN(Table7[[#This Row],[Min]])-FIND("-",Table7[[#This Row],[Min]])))&gt;INDIRECT(ADDRESS(11+MATCH(LEFT(Table7[[#This Row],[Min]],FIND("-",Table7[[#This Row],[Min]])-1),Table1[Content Sku],0),16,1,1,"Entities")),"review","ok"),"ok")</f>
        <v>ok</v>
      </c>
      <c r="U1411" t="s">
        <v>4437</v>
      </c>
      <c r="V1411">
        <v>180</v>
      </c>
      <c r="W1411">
        <v>0</v>
      </c>
      <c r="X1411" t="s">
        <v>4438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311</v>
      </c>
      <c r="F1412">
        <v>8000</v>
      </c>
      <c r="G1412">
        <v>0</v>
      </c>
      <c r="H1412" t="s">
        <v>205</v>
      </c>
      <c r="I1412" s="74" t="str">
        <f ca="1">IF(Table7[[#This Row],[Type]]="KILL",IF(_xlfn.NUMBERVALUE(RIGHT(Table7[[#This Row],[Min]],LEN(Table7[[#This Row],[Min]])-FIND("-",Table7[[#This Row],[Min]])))&gt;INDIRECT(ADDRESS(11+MATCH(LEFT(Table7[[#This Row],[Min]],FIND("-",Table7[[#This Row],[Min]])-1),Table1[Content Sku],0),16,1,1,"Entities")),"review","ok"),"ok")</f>
        <v>ok</v>
      </c>
      <c r="U1412" t="s">
        <v>2727</v>
      </c>
      <c r="V1412">
        <v>0</v>
      </c>
      <c r="W1412">
        <v>345</v>
      </c>
      <c r="X1412" t="s">
        <v>4438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313</v>
      </c>
      <c r="F1413">
        <v>0</v>
      </c>
      <c r="G1413">
        <v>27000</v>
      </c>
      <c r="H1413" t="s">
        <v>205</v>
      </c>
      <c r="I1413" s="74" t="str">
        <f ca="1">IF(Table7[[#This Row],[Type]]="KILL",IF(_xlfn.NUMBERVALUE(RIGHT(Table7[[#This Row],[Min]],LEN(Table7[[#This Row],[Min]])-FIND("-",Table7[[#This Row],[Min]])))&gt;INDIRECT(ADDRESS(11+MATCH(LEFT(Table7[[#This Row],[Min]],FIND("-",Table7[[#This Row],[Min]])-1),Table1[Content Sku],0),16,1,1,"Entities")),"review","ok"),"ok")</f>
        <v>ok</v>
      </c>
      <c r="U1413" t="s">
        <v>46</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338</v>
      </c>
      <c r="F1414">
        <v>0</v>
      </c>
      <c r="G1414">
        <v>0</v>
      </c>
      <c r="H1414" t="s">
        <v>8</v>
      </c>
      <c r="I1414" s="74" t="str">
        <f ca="1">IF(Table7[[#This Row],[Type]]="KILL",IF(_xlfn.NUMBERVALUE(RIGHT(Table7[[#This Row],[Min]],LEN(Table7[[#This Row],[Min]])-FIND("-",Table7[[#This Row],[Min]])))&gt;INDIRECT(ADDRESS(11+MATCH(LEFT(Table7[[#This Row],[Min]],FIND("-",Table7[[#This Row],[Min]])-1),Table1[Content Sku],0),16,1,1,"Entities")),"review","ok"),"ok")</f>
        <v>ok</v>
      </c>
      <c r="U1414" t="s">
        <v>123</v>
      </c>
      <c r="V1414">
        <v>0</v>
      </c>
      <c r="W1414">
        <v>35000</v>
      </c>
      <c r="X1414" t="s">
        <v>205</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295</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36</v>
      </c>
      <c r="V1415">
        <v>30000</v>
      </c>
      <c r="W1415">
        <v>0</v>
      </c>
      <c r="X1415" t="s">
        <v>205</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338</v>
      </c>
      <c r="F1416">
        <v>0</v>
      </c>
      <c r="G1416">
        <v>30000</v>
      </c>
      <c r="H1416" t="s">
        <v>205</v>
      </c>
      <c r="I1416" s="74" t="str">
        <f ca="1">IF(Table7[[#This Row],[Type]]="KILL",IF(_xlfn.NUMBERVALUE(RIGHT(Table7[[#This Row],[Min]],LEN(Table7[[#This Row],[Min]])-FIND("-",Table7[[#This Row],[Min]])))&gt;INDIRECT(ADDRESS(11+MATCH(LEFT(Table7[[#This Row],[Min]],FIND("-",Table7[[#This Row],[Min]])-1),Table1[Content Sku],0),16,1,1,"Entities")),"review","ok"),"ok")</f>
        <v>ok</v>
      </c>
      <c r="U1416" t="s">
        <v>122</v>
      </c>
      <c r="V1416">
        <v>38000</v>
      </c>
      <c r="W1416">
        <v>0</v>
      </c>
      <c r="X1416" t="s">
        <v>205</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318</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21</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14</v>
      </c>
      <c r="F1418">
        <v>20000</v>
      </c>
      <c r="G1418">
        <v>30000</v>
      </c>
      <c r="H1418" t="s">
        <v>205</v>
      </c>
      <c r="I1418" s="74" t="str">
        <f ca="1">IF(Table7[[#This Row],[Type]]="KILL",IF(_xlfn.NUMBERVALUE(RIGHT(Table7[[#This Row],[Min]],LEN(Table7[[#This Row],[Min]])-FIND("-",Table7[[#This Row],[Min]])))&gt;INDIRECT(ADDRESS(11+MATCH(LEFT(Table7[[#This Row],[Min]],FIND("-",Table7[[#This Row],[Min]])-1),Table1[Content Sku],0),16,1,1,"Entities")),"review","ok"),"ok")</f>
        <v>ok</v>
      </c>
      <c r="U1418" t="s">
        <v>459</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2748</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2727</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21</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36</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311</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21</v>
      </c>
      <c r="V1421">
        <v>65000</v>
      </c>
      <c r="W1421">
        <v>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315</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315</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2748</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461</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48</v>
      </c>
      <c r="F1424">
        <v>6500</v>
      </c>
      <c r="G1424">
        <v>0</v>
      </c>
      <c r="H1424" t="s">
        <v>205</v>
      </c>
      <c r="I1424" s="74" t="str">
        <f ca="1">IF(Table7[[#This Row],[Type]]="KILL",IF(_xlfn.NUMBERVALUE(RIGHT(Table7[[#This Row],[Min]],LEN(Table7[[#This Row],[Min]])-FIND("-",Table7[[#This Row],[Min]])))&gt;INDIRECT(ADDRESS(11+MATCH(LEFT(Table7[[#This Row],[Min]],FIND("-",Table7[[#This Row],[Min]])-1),Table1[Content Sku],0),16,1,1,"Entities")),"review","ok"),"ok")</f>
        <v>ok</v>
      </c>
      <c r="U1424" t="s">
        <v>38</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47</v>
      </c>
      <c r="F1425">
        <v>0</v>
      </c>
      <c r="G1425">
        <v>0</v>
      </c>
      <c r="H1425" t="s">
        <v>8</v>
      </c>
      <c r="I1425" s="74" t="str">
        <f ca="1">IF(Table7[[#This Row],[Type]]="KILL",IF(_xlfn.NUMBERVALUE(RIGHT(Table7[[#This Row],[Min]],LEN(Table7[[#This Row],[Min]])-FIND("-",Table7[[#This Row],[Min]])))&gt;INDIRECT(ADDRESS(11+MATCH(LEFT(Table7[[#This Row],[Min]],FIND("-",Table7[[#This Row],[Min]])-1),Table1[Content Sku],0),16,1,1,"Entities")),"review","ok"),"ok")</f>
        <v>ok</v>
      </c>
      <c r="U1425" t="s">
        <v>2727</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254</v>
      </c>
      <c r="F1426">
        <v>8000</v>
      </c>
      <c r="G1426">
        <v>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37</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45</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315</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313</v>
      </c>
      <c r="F1428">
        <v>0</v>
      </c>
      <c r="G1428">
        <v>0</v>
      </c>
      <c r="H1428" t="s">
        <v>8</v>
      </c>
      <c r="I1428" s="74" t="str">
        <f ca="1">IF(Table7[[#This Row],[Type]]="KILL",IF(_xlfn.NUMBERVALUE(RIGHT(Table7[[#This Row],[Min]],LEN(Table7[[#This Row],[Min]])-FIND("-",Table7[[#This Row],[Min]])))&gt;INDIRECT(ADDRESS(11+MATCH(LEFT(Table7[[#This Row],[Min]],FIND("-",Table7[[#This Row],[Min]])-1),Table1[Content Sku],0),16,1,1,"Entities")),"review","ok"),"ok")</f>
        <v>ok</v>
      </c>
      <c r="U1428" t="s">
        <v>551</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39</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459</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286</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37</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276</v>
      </c>
      <c r="F1431">
        <v>0</v>
      </c>
      <c r="G1431">
        <v>0</v>
      </c>
      <c r="H1431" t="s">
        <v>8</v>
      </c>
      <c r="I1431" s="74" t="str">
        <f ca="1">IF(Table7[[#This Row],[Type]]="KILL",IF(_xlfn.NUMBERVALUE(RIGHT(Table7[[#This Row],[Min]],LEN(Table7[[#This Row],[Min]])-FIND("-",Table7[[#This Row],[Min]])))&gt;INDIRECT(ADDRESS(11+MATCH(LEFT(Table7[[#This Row],[Min]],FIND("-",Table7[[#This Row],[Min]])-1),Table1[Content Sku],0),16,1,1,"Entities")),"review","ok"),"ok")</f>
        <v>ok</v>
      </c>
      <c r="U1431" t="s">
        <v>306</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257</v>
      </c>
      <c r="F1432">
        <v>0</v>
      </c>
      <c r="G1432">
        <v>0</v>
      </c>
      <c r="H1432" t="s">
        <v>8</v>
      </c>
      <c r="I1432" s="74" t="str">
        <f ca="1">IF(Table7[[#This Row],[Type]]="KILL",IF(_xlfn.NUMBERVALUE(RIGHT(Table7[[#This Row],[Min]],LEN(Table7[[#This Row],[Min]])-FIND("-",Table7[[#This Row],[Min]])))&gt;INDIRECT(ADDRESS(11+MATCH(LEFT(Table7[[#This Row],[Min]],FIND("-",Table7[[#This Row],[Min]])-1),Table1[Content Sku],0),16,1,1,"Entities")),"review","ok"),"ok")</f>
        <v>ok</v>
      </c>
      <c r="U1432" t="s">
        <v>37</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311</v>
      </c>
      <c r="F1433">
        <v>4500</v>
      </c>
      <c r="G1433">
        <v>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459</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4</v>
      </c>
      <c r="F1434">
        <v>0</v>
      </c>
      <c r="G1434">
        <v>0</v>
      </c>
      <c r="H1434" t="s">
        <v>8</v>
      </c>
      <c r="I1434" s="74" t="str">
        <f ca="1">IF(Table7[[#This Row],[Type]]="KILL",IF(_xlfn.NUMBERVALUE(RIGHT(Table7[[#This Row],[Min]],LEN(Table7[[#This Row],[Min]])-FIND("-",Table7[[#This Row],[Min]])))&gt;INDIRECT(ADDRESS(11+MATCH(LEFT(Table7[[#This Row],[Min]],FIND("-",Table7[[#This Row],[Min]])-1),Table1[Content Sku],0),16,1,1,"Entities")),"review","ok"),"ok")</f>
        <v>ok</v>
      </c>
      <c r="U1434" t="s">
        <v>459</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95</v>
      </c>
      <c r="F1435">
        <v>0</v>
      </c>
      <c r="G1435">
        <v>26000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551</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256</v>
      </c>
      <c r="F1436">
        <v>0</v>
      </c>
      <c r="G1436">
        <v>0</v>
      </c>
      <c r="H1436" t="s">
        <v>8</v>
      </c>
      <c r="I1436" s="74" t="str">
        <f ca="1">IF(Table7[[#This Row],[Type]]="KILL",IF(_xlfn.NUMBERVALUE(RIGHT(Table7[[#This Row],[Min]],LEN(Table7[[#This Row],[Min]])-FIND("-",Table7[[#This Row],[Min]])))&gt;INDIRECT(ADDRESS(11+MATCH(LEFT(Table7[[#This Row],[Min]],FIND("-",Table7[[#This Row],[Min]])-1),Table1[Content Sku],0),16,1,1,"Entities")),"review","ok"),"ok")</f>
        <v>ok</v>
      </c>
      <c r="U1436" t="s">
        <v>399</v>
      </c>
      <c r="V1436">
        <v>0</v>
      </c>
      <c r="W1436">
        <v>0</v>
      </c>
      <c r="X1436" t="s">
        <v>8</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90</v>
      </c>
      <c r="F1437">
        <v>0</v>
      </c>
      <c r="G1437">
        <v>16000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459</v>
      </c>
      <c r="V1437">
        <v>0</v>
      </c>
      <c r="W1437">
        <v>0</v>
      </c>
      <c r="X1437" t="s">
        <v>8</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548</v>
      </c>
      <c r="F1438">
        <v>0</v>
      </c>
      <c r="G1438">
        <v>0</v>
      </c>
      <c r="H1438" t="s">
        <v>8</v>
      </c>
      <c r="I1438" s="74" t="str">
        <f ca="1">IF(Table7[[#This Row],[Type]]="KILL",IF(_xlfn.NUMBERVALUE(RIGHT(Table7[[#This Row],[Min]],LEN(Table7[[#This Row],[Min]])-FIND("-",Table7[[#This Row],[Min]])))&gt;INDIRECT(ADDRESS(11+MATCH(LEFT(Table7[[#This Row],[Min]],FIND("-",Table7[[#This Row],[Min]])-1),Table1[Content Sku],0),16,1,1,"Entities")),"review","ok"),"ok")</f>
        <v>ok</v>
      </c>
      <c r="U1438" t="s">
        <v>8116</v>
      </c>
      <c r="V1438">
        <v>50000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258</v>
      </c>
      <c r="F1439">
        <v>55000</v>
      </c>
      <c r="G1439">
        <v>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37</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340</v>
      </c>
      <c r="F1440">
        <v>0</v>
      </c>
      <c r="G1440">
        <v>1600</v>
      </c>
      <c r="H1440" t="s">
        <v>205</v>
      </c>
      <c r="I1440" s="74" t="str">
        <f ca="1">IF(Table7[[#This Row],[Type]]="KILL",IF(_xlfn.NUMBERVALUE(RIGHT(Table7[[#This Row],[Min]],LEN(Table7[[#This Row],[Min]])-FIND("-",Table7[[#This Row],[Min]])))&gt;INDIRECT(ADDRESS(11+MATCH(LEFT(Table7[[#This Row],[Min]],FIND("-",Table7[[#This Row],[Min]])-1),Table1[Content Sku],0),16,1,1,"Entities")),"review","ok"),"ok")</f>
        <v>ok</v>
      </c>
      <c r="U1440" t="s">
        <v>315</v>
      </c>
      <c r="V1440">
        <v>0</v>
      </c>
      <c r="W1440">
        <v>39000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0</v>
      </c>
      <c r="H1441" t="s">
        <v>8</v>
      </c>
      <c r="I1441" s="74" t="str">
        <f ca="1">IF(Table7[[#This Row],[Type]]="KILL",IF(_xlfn.NUMBERVALUE(RIGHT(Table7[[#This Row],[Min]],LEN(Table7[[#This Row],[Min]])-FIND("-",Table7[[#This Row],[Min]])))&gt;INDIRECT(ADDRESS(11+MATCH(LEFT(Table7[[#This Row],[Min]],FIND("-",Table7[[#This Row],[Min]])-1),Table1[Content Sku],0),16,1,1,"Entities")),"review","ok"),"ok")</f>
        <v>ok</v>
      </c>
      <c r="U1441" t="s">
        <v>2727</v>
      </c>
      <c r="V1441">
        <v>0</v>
      </c>
      <c r="W1441">
        <v>56000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0</v>
      </c>
      <c r="G1442">
        <v>0</v>
      </c>
      <c r="H1442" t="s">
        <v>8</v>
      </c>
      <c r="I1442" s="74" t="str">
        <f ca="1">IF(Table7[[#This Row],[Type]]="KILL",IF(_xlfn.NUMBERVALUE(RIGHT(Table7[[#This Row],[Min]],LEN(Table7[[#This Row],[Min]])-FIND("-",Table7[[#This Row],[Min]])))&gt;INDIRECT(ADDRESS(11+MATCH(LEFT(Table7[[#This Row],[Min]],FIND("-",Table7[[#This Row],[Min]])-1),Table1[Content Sku],0),16,1,1,"Entities")),"review","ok"),"ok")</f>
        <v>ok</v>
      </c>
      <c r="U1442" t="s">
        <v>2727</v>
      </c>
      <c r="V1442">
        <v>39000</v>
      </c>
      <c r="W1442">
        <v>0</v>
      </c>
      <c r="X1442" t="s">
        <v>205</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254</v>
      </c>
      <c r="F1443">
        <v>1400</v>
      </c>
      <c r="G1443">
        <v>0</v>
      </c>
      <c r="H1443" t="s">
        <v>205</v>
      </c>
      <c r="I1443" s="74" t="str">
        <f ca="1">IF(Table7[[#This Row],[Type]]="KILL",IF(_xlfn.NUMBERVALUE(RIGHT(Table7[[#This Row],[Min]],LEN(Table7[[#This Row],[Min]])-FIND("-",Table7[[#This Row],[Min]])))&gt;INDIRECT(ADDRESS(11+MATCH(LEFT(Table7[[#This Row],[Min]],FIND("-",Table7[[#This Row],[Min]])-1),Table1[Content Sku],0),16,1,1,"Entities")),"review","ok"),"ok")</f>
        <v>ok</v>
      </c>
      <c r="U1443" t="s">
        <v>289</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2748</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313</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311</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123</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47</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289</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394</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459</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313</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37</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42</v>
      </c>
      <c r="F1449">
        <v>18500</v>
      </c>
      <c r="G1449">
        <v>0</v>
      </c>
      <c r="H1449" t="s">
        <v>205</v>
      </c>
      <c r="I1449" s="74" t="str">
        <f ca="1">IF(Table7[[#This Row],[Type]]="KILL",IF(_xlfn.NUMBERVALUE(RIGHT(Table7[[#This Row],[Min]],LEN(Table7[[#This Row],[Min]])-FIND("-",Table7[[#This Row],[Min]])))&gt;INDIRECT(ADDRESS(11+MATCH(LEFT(Table7[[#This Row],[Min]],FIND("-",Table7[[#This Row],[Min]])-1),Table1[Content Sku],0),16,1,1,"Entities")),"review","ok"),"ok")</f>
        <v>ok</v>
      </c>
      <c r="U1449" t="s">
        <v>315</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347</v>
      </c>
      <c r="F1450">
        <v>0</v>
      </c>
      <c r="G1450">
        <v>7000</v>
      </c>
      <c r="H1450" t="s">
        <v>205</v>
      </c>
      <c r="I1450" s="74" t="str">
        <f ca="1">IF(Table7[[#This Row],[Type]]="KILL",IF(_xlfn.NUMBERVALUE(RIGHT(Table7[[#This Row],[Min]],LEN(Table7[[#This Row],[Min]])-FIND("-",Table7[[#This Row],[Min]])))&gt;INDIRECT(ADDRESS(11+MATCH(LEFT(Table7[[#This Row],[Min]],FIND("-",Table7[[#This Row],[Min]])-1),Table1[Content Sku],0),16,1,1,"Entities")),"review","ok"),"ok")</f>
        <v>ok</v>
      </c>
      <c r="U1450" t="s">
        <v>37</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313</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306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90</v>
      </c>
      <c r="F1452">
        <v>0</v>
      </c>
      <c r="G1452">
        <v>20000</v>
      </c>
      <c r="H1452" t="s">
        <v>205</v>
      </c>
      <c r="I1452" s="74" t="str">
        <f ca="1">IF(Table7[[#This Row],[Type]]="KILL",IF(_xlfn.NUMBERVALUE(RIGHT(Table7[[#This Row],[Min]],LEN(Table7[[#This Row],[Min]])-FIND("-",Table7[[#This Row],[Min]])))&gt;INDIRECT(ADDRESS(11+MATCH(LEFT(Table7[[#This Row],[Min]],FIND("-",Table7[[#This Row],[Min]])-1),Table1[Content Sku],0),16,1,1,"Entities")),"review","ok"),"ok")</f>
        <v>ok</v>
      </c>
      <c r="U1452" t="s">
        <v>37</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90</v>
      </c>
      <c r="F1453">
        <v>0</v>
      </c>
      <c r="G1453">
        <v>0</v>
      </c>
      <c r="H1453" t="s">
        <v>8</v>
      </c>
      <c r="I1453" s="74" t="str">
        <f ca="1">IF(Table7[[#This Row],[Type]]="KILL",IF(_xlfn.NUMBERVALUE(RIGHT(Table7[[#This Row],[Min]],LEN(Table7[[#This Row],[Min]])-FIND("-",Table7[[#This Row],[Min]])))&gt;INDIRECT(ADDRESS(11+MATCH(LEFT(Table7[[#This Row],[Min]],FIND("-",Table7[[#This Row],[Min]])-1),Table1[Content Sku],0),16,1,1,"Entities")),"review","ok"),"ok")</f>
        <v>ok</v>
      </c>
      <c r="U1453" t="s">
        <v>2727</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313</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313</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401</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401</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392</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459</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397</v>
      </c>
      <c r="F1457">
        <v>5500</v>
      </c>
      <c r="G1457">
        <v>0</v>
      </c>
      <c r="H1457" t="s">
        <v>205</v>
      </c>
      <c r="I1457" s="74" t="str">
        <f ca="1">IF(Table7[[#This Row],[Type]]="KILL",IF(_xlfn.NUMBERVALUE(RIGHT(Table7[[#This Row],[Min]],LEN(Table7[[#This Row],[Min]])-FIND("-",Table7[[#This Row],[Min]])))&gt;INDIRECT(ADDRESS(11+MATCH(LEFT(Table7[[#This Row],[Min]],FIND("-",Table7[[#This Row],[Min]])-1),Table1[Content Sku],0),16,1,1,"Entities")),"review","ok"),"ok")</f>
        <v>ok</v>
      </c>
      <c r="U1457" t="s">
        <v>551</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397</v>
      </c>
      <c r="F1458">
        <v>30000</v>
      </c>
      <c r="G1458">
        <v>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399</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90</v>
      </c>
      <c r="F1459">
        <v>0</v>
      </c>
      <c r="G1459">
        <v>0</v>
      </c>
      <c r="H1459" t="s">
        <v>8</v>
      </c>
      <c r="I1459" s="74" t="str">
        <f ca="1">IF(Table7[[#This Row],[Type]]="KILL",IF(_xlfn.NUMBERVALUE(RIGHT(Table7[[#This Row],[Min]],LEN(Table7[[#This Row],[Min]])-FIND("-",Table7[[#This Row],[Min]])))&gt;INDIRECT(ADDRESS(11+MATCH(LEFT(Table7[[#This Row],[Min]],FIND("-",Table7[[#This Row],[Min]])-1),Table1[Content Sku],0),16,1,1,"Entities")),"review","ok"),"ok")</f>
        <v>ok</v>
      </c>
      <c r="U1459" t="s">
        <v>37</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313</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37</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257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4437</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397</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459</v>
      </c>
      <c r="V1462">
        <v>0</v>
      </c>
      <c r="W1462">
        <v>30000</v>
      </c>
      <c r="X1462" t="s">
        <v>205</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2739</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459</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95</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2727</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295</v>
      </c>
      <c r="F1465">
        <v>0</v>
      </c>
      <c r="G1465">
        <v>16000</v>
      </c>
      <c r="H1465" t="s">
        <v>205</v>
      </c>
      <c r="I1465" s="74" t="str">
        <f ca="1">IF(Table7[[#This Row],[Type]]="KILL",IF(_xlfn.NUMBERVALUE(RIGHT(Table7[[#This Row],[Min]],LEN(Table7[[#This Row],[Min]])-FIND("-",Table7[[#This Row],[Min]])))&gt;INDIRECT(ADDRESS(11+MATCH(LEFT(Table7[[#This Row],[Min]],FIND("-",Table7[[#This Row],[Min]])-1),Table1[Content Sku],0),16,1,1,"Entities")),"review","ok"),"ok")</f>
        <v>ok</v>
      </c>
      <c r="U1465" t="s">
        <v>2727</v>
      </c>
      <c r="V1465">
        <v>0</v>
      </c>
      <c r="W1465">
        <v>290</v>
      </c>
      <c r="X1465" t="s">
        <v>4438</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36</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461</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313</v>
      </c>
      <c r="F1467">
        <v>0</v>
      </c>
      <c r="G1467">
        <v>0</v>
      </c>
      <c r="H1467" t="s">
        <v>8</v>
      </c>
      <c r="I1467" s="74" t="str">
        <f ca="1">IF(Table7[[#This Row],[Type]]="KILL",IF(_xlfn.NUMBERVALUE(RIGHT(Table7[[#This Row],[Min]],LEN(Table7[[#This Row],[Min]])-FIND("-",Table7[[#This Row],[Min]])))&gt;INDIRECT(ADDRESS(11+MATCH(LEFT(Table7[[#This Row],[Min]],FIND("-",Table7[[#This Row],[Min]])-1),Table1[Content Sku],0),16,1,1,"Entities")),"review","ok"),"ok")</f>
        <v>ok</v>
      </c>
      <c r="U1467" t="s">
        <v>459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254</v>
      </c>
      <c r="F1468">
        <v>0</v>
      </c>
      <c r="G1468">
        <v>0</v>
      </c>
      <c r="H1468" t="s">
        <v>8</v>
      </c>
      <c r="I1468" s="74" t="str">
        <f ca="1">IF(Table7[[#This Row],[Type]]="KILL",IF(_xlfn.NUMBERVALUE(RIGHT(Table7[[#This Row],[Min]],LEN(Table7[[#This Row],[Min]])-FIND("-",Table7[[#This Row],[Min]])))&gt;INDIRECT(ADDRESS(11+MATCH(LEFT(Table7[[#This Row],[Min]],FIND("-",Table7[[#This Row],[Min]])-1),Table1[Content Sku],0),16,1,1,"Entities")),"review","ok"),"ok")</f>
        <v>ok</v>
      </c>
      <c r="U1468" t="s">
        <v>459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280</v>
      </c>
      <c r="F1469">
        <v>0</v>
      </c>
      <c r="G1469">
        <v>0</v>
      </c>
      <c r="H1469" t="s">
        <v>8</v>
      </c>
      <c r="I1469" s="74" t="str">
        <f ca="1">IF(Table7[[#This Row],[Type]]="KILL",IF(_xlfn.NUMBERVALUE(RIGHT(Table7[[#This Row],[Min]],LEN(Table7[[#This Row],[Min]])-FIND("-",Table7[[#This Row],[Min]])))&gt;INDIRECT(ADDRESS(11+MATCH(LEFT(Table7[[#This Row],[Min]],FIND("-",Table7[[#This Row],[Min]])-1),Table1[Content Sku],0),16,1,1,"Entities")),"review","ok"),"ok")</f>
        <v>ok</v>
      </c>
      <c r="U1469" t="s">
        <v>459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123</v>
      </c>
      <c r="F1470">
        <v>5000</v>
      </c>
      <c r="G1470">
        <v>0</v>
      </c>
      <c r="H1470" t="s">
        <v>205</v>
      </c>
      <c r="I1470" s="74" t="str">
        <f ca="1">IF(Table7[[#This Row],[Type]]="KILL",IF(_xlfn.NUMBERVALUE(RIGHT(Table7[[#This Row],[Min]],LEN(Table7[[#This Row],[Min]])-FIND("-",Table7[[#This Row],[Min]])))&gt;INDIRECT(ADDRESS(11+MATCH(LEFT(Table7[[#This Row],[Min]],FIND("-",Table7[[#This Row],[Min]])-1),Table1[Content Sku],0),16,1,1,"Entities")),"review","ok"),"ok")</f>
        <v>ok</v>
      </c>
      <c r="U1470" t="s">
        <v>2727</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394</v>
      </c>
      <c r="F1471">
        <v>0</v>
      </c>
      <c r="G1471">
        <v>0</v>
      </c>
      <c r="H1471" t="s">
        <v>8</v>
      </c>
      <c r="I1471" s="74" t="str">
        <f ca="1">IF(Table7[[#This Row],[Type]]="KILL",IF(_xlfn.NUMBERVALUE(RIGHT(Table7[[#This Row],[Min]],LEN(Table7[[#This Row],[Min]])-FIND("-",Table7[[#This Row],[Min]])))&gt;INDIRECT(ADDRESS(11+MATCH(LEFT(Table7[[#This Row],[Min]],FIND("-",Table7[[#This Row],[Min]])-1),Table1[Content Sku],0),16,1,1,"Entities")),"review","ok"),"ok")</f>
        <v>ok</v>
      </c>
      <c r="U1471" t="s">
        <v>306</v>
      </c>
      <c r="V1471">
        <v>28000</v>
      </c>
      <c r="W1471">
        <v>0</v>
      </c>
      <c r="X1471" t="s">
        <v>205</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36</v>
      </c>
      <c r="F1472">
        <v>35000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459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419</v>
      </c>
      <c r="F1473">
        <v>0</v>
      </c>
      <c r="G1473">
        <v>0</v>
      </c>
      <c r="H1473" t="s">
        <v>8</v>
      </c>
      <c r="I1473" s="74" t="str">
        <f ca="1">IF(Table7[[#This Row],[Type]]="KILL",IF(_xlfn.NUMBERVALUE(RIGHT(Table7[[#This Row],[Min]],LEN(Table7[[#This Row],[Min]])-FIND("-",Table7[[#This Row],[Min]])))&gt;INDIRECT(ADDRESS(11+MATCH(LEFT(Table7[[#This Row],[Min]],FIND("-",Table7[[#This Row],[Min]])-1),Table1[Content Sku],0),16,1,1,"Entities")),"review","ok"),"ok")</f>
        <v>ok</v>
      </c>
      <c r="U1473" t="s">
        <v>2727</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137</v>
      </c>
      <c r="F1474">
        <v>0</v>
      </c>
      <c r="G1474">
        <v>0</v>
      </c>
      <c r="H1474" t="s">
        <v>8</v>
      </c>
      <c r="I1474" s="74" t="str">
        <f ca="1">IF(Table7[[#This Row],[Type]]="KILL",IF(_xlfn.NUMBERVALUE(RIGHT(Table7[[#This Row],[Min]],LEN(Table7[[#This Row],[Min]])-FIND("-",Table7[[#This Row],[Min]])))&gt;INDIRECT(ADDRESS(11+MATCH(LEFT(Table7[[#This Row],[Min]],FIND("-",Table7[[#This Row],[Min]])-1),Table1[Content Sku],0),16,1,1,"Entities")),"review","ok"),"ok")</f>
        <v>ok</v>
      </c>
      <c r="U1474" t="s">
        <v>313</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318</v>
      </c>
      <c r="F1475">
        <v>0</v>
      </c>
      <c r="G1475">
        <v>0</v>
      </c>
      <c r="H1475" t="s">
        <v>8</v>
      </c>
      <c r="I1475" s="74" t="str">
        <f ca="1">IF(Table7[[#This Row],[Type]]="KILL",IF(_xlfn.NUMBERVALUE(RIGHT(Table7[[#This Row],[Min]],LEN(Table7[[#This Row],[Min]])-FIND("-",Table7[[#This Row],[Min]])))&gt;INDIRECT(ADDRESS(11+MATCH(LEFT(Table7[[#This Row],[Min]],FIND("-",Table7[[#This Row],[Min]])-1),Table1[Content Sku],0),16,1,1,"Entities")),"review","ok"),"ok")</f>
        <v>ok</v>
      </c>
      <c r="U1475" t="s">
        <v>459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318</v>
      </c>
      <c r="F1476">
        <v>4000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313</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8117</v>
      </c>
      <c r="F1477">
        <v>0</v>
      </c>
      <c r="G1477">
        <v>0</v>
      </c>
      <c r="H1477" t="s">
        <v>8</v>
      </c>
      <c r="I1477" s="74" t="str">
        <f ca="1">IF(Table7[[#This Row],[Type]]="KILL",IF(_xlfn.NUMBERVALUE(RIGHT(Table7[[#This Row],[Min]],LEN(Table7[[#This Row],[Min]])-FIND("-",Table7[[#This Row],[Min]])))&gt;INDIRECT(ADDRESS(11+MATCH(LEFT(Table7[[#This Row],[Min]],FIND("-",Table7[[#This Row],[Min]])-1),Table1[Content Sku],0),16,1,1,"Entities")),"review","ok"),"ok")</f>
        <v>ok</v>
      </c>
      <c r="U1477" t="s">
        <v>137</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276</v>
      </c>
      <c r="F1478">
        <v>0</v>
      </c>
      <c r="G1478">
        <v>0</v>
      </c>
      <c r="H1478" t="s">
        <v>8</v>
      </c>
      <c r="I1478" s="74" t="str">
        <f ca="1">IF(Table7[[#This Row],[Type]]="KILL",IF(_xlfn.NUMBERVALUE(RIGHT(Table7[[#This Row],[Min]],LEN(Table7[[#This Row],[Min]])-FIND("-",Table7[[#This Row],[Min]])))&gt;INDIRECT(ADDRESS(11+MATCH(LEFT(Table7[[#This Row],[Min]],FIND("-",Table7[[#This Row],[Min]])-1),Table1[Content Sku],0),16,1,1,"Entities")),"review","ok"),"ok")</f>
        <v>ok</v>
      </c>
      <c r="U1478" t="s">
        <v>2727</v>
      </c>
      <c r="V1478">
        <v>0</v>
      </c>
      <c r="W1478">
        <v>43000</v>
      </c>
      <c r="X1478" t="s">
        <v>205</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313</v>
      </c>
      <c r="F1479">
        <v>5000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46</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0</v>
      </c>
      <c r="F1480">
        <v>5500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551</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273</v>
      </c>
      <c r="F1481">
        <v>8000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399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313</v>
      </c>
      <c r="F1482">
        <v>0</v>
      </c>
      <c r="G1482">
        <v>0</v>
      </c>
      <c r="H1482" t="s">
        <v>8</v>
      </c>
      <c r="I1482" s="74" t="str">
        <f ca="1">IF(Table7[[#This Row],[Type]]="KILL",IF(_xlfn.NUMBERVALUE(RIGHT(Table7[[#This Row],[Min]],LEN(Table7[[#This Row],[Min]])-FIND("-",Table7[[#This Row],[Min]])))&gt;INDIRECT(ADDRESS(11+MATCH(LEFT(Table7[[#This Row],[Min]],FIND("-",Table7[[#This Row],[Min]])-1),Table1[Content Sku],0),16,1,1,"Entities")),"review","ok"),"ok")</f>
        <v>ok</v>
      </c>
      <c r="U1482" t="s">
        <v>459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21</v>
      </c>
      <c r="F1483">
        <v>12000</v>
      </c>
      <c r="G1483">
        <v>0</v>
      </c>
      <c r="H1483" t="s">
        <v>205</v>
      </c>
      <c r="I1483" s="74" t="str">
        <f ca="1">IF(Table7[[#This Row],[Type]]="KILL",IF(_xlfn.NUMBERVALUE(RIGHT(Table7[[#This Row],[Min]],LEN(Table7[[#This Row],[Min]])-FIND("-",Table7[[#This Row],[Min]])))&gt;INDIRECT(ADDRESS(11+MATCH(LEFT(Table7[[#This Row],[Min]],FIND("-",Table7[[#This Row],[Min]])-1),Table1[Content Sku],0),16,1,1,"Entities")),"review","ok"),"ok")</f>
        <v>ok</v>
      </c>
      <c r="U1483" t="s">
        <v>445</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4437</v>
      </c>
      <c r="F1484">
        <v>0</v>
      </c>
      <c r="G1484">
        <v>0</v>
      </c>
      <c r="H1484" t="s">
        <v>8</v>
      </c>
      <c r="I1484" s="74" t="str">
        <f ca="1">IF(Table7[[#This Row],[Type]]="KILL",IF(_xlfn.NUMBERVALUE(RIGHT(Table7[[#This Row],[Min]],LEN(Table7[[#This Row],[Min]])-FIND("-",Table7[[#This Row],[Min]])))&gt;INDIRECT(ADDRESS(11+MATCH(LEFT(Table7[[#This Row],[Min]],FIND("-",Table7[[#This Row],[Min]])-1),Table1[Content Sku],0),16,1,1,"Entities")),"review","ok"),"ok")</f>
        <v>ok</v>
      </c>
      <c r="U1484" t="s">
        <v>313</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21</v>
      </c>
      <c r="F1485">
        <v>74000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459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122</v>
      </c>
      <c r="F1486">
        <v>0</v>
      </c>
      <c r="G1486">
        <v>0</v>
      </c>
      <c r="H1486" t="s">
        <v>8</v>
      </c>
      <c r="I1486" s="74" t="str">
        <f ca="1">IF(Table7[[#This Row],[Type]]="KILL",IF(_xlfn.NUMBERVALUE(RIGHT(Table7[[#This Row],[Min]],LEN(Table7[[#This Row],[Min]])-FIND("-",Table7[[#This Row],[Min]])))&gt;INDIRECT(ADDRESS(11+MATCH(LEFT(Table7[[#This Row],[Min]],FIND("-",Table7[[#This Row],[Min]])-1),Table1[Content Sku],0),16,1,1,"Entities")),"review","ok"),"ok")</f>
        <v>ok</v>
      </c>
      <c r="U1486" t="s">
        <v>445</v>
      </c>
      <c r="V1486">
        <v>32000</v>
      </c>
      <c r="W1486">
        <v>0</v>
      </c>
      <c r="X1486" t="s">
        <v>205</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313</v>
      </c>
      <c r="F1487">
        <v>0</v>
      </c>
      <c r="G1487">
        <v>0</v>
      </c>
      <c r="H1487" t="s">
        <v>8</v>
      </c>
      <c r="I1487" s="74" t="str">
        <f ca="1">IF(Table7[[#This Row],[Type]]="KILL",IF(_xlfn.NUMBERVALUE(RIGHT(Table7[[#This Row],[Min]],LEN(Table7[[#This Row],[Min]])-FIND("-",Table7[[#This Row],[Min]])))&gt;INDIRECT(ADDRESS(11+MATCH(LEFT(Table7[[#This Row],[Min]],FIND("-",Table7[[#This Row],[Min]])-1),Table1[Content Sku],0),16,1,1,"Entities")),"review","ok"),"ok")</f>
        <v>ok</v>
      </c>
      <c r="U1487" t="s">
        <v>459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257</v>
      </c>
      <c r="F1488">
        <v>0</v>
      </c>
      <c r="G1488">
        <v>0</v>
      </c>
      <c r="H1488" t="s">
        <v>8</v>
      </c>
      <c r="I1488" s="74" t="str">
        <f ca="1">IF(Table7[[#This Row],[Type]]="KILL",IF(_xlfn.NUMBERVALUE(RIGHT(Table7[[#This Row],[Min]],LEN(Table7[[#This Row],[Min]])-FIND("-",Table7[[#This Row],[Min]])))&gt;INDIRECT(ADDRESS(11+MATCH(LEFT(Table7[[#This Row],[Min]],FIND("-",Table7[[#This Row],[Min]])-1),Table1[Content Sku],0),16,1,1,"Entities")),"review","ok"),"ok")</f>
        <v>ok</v>
      </c>
      <c r="U1488" t="s">
        <v>315</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397</v>
      </c>
      <c r="F1489">
        <v>20000</v>
      </c>
      <c r="G1489">
        <v>0</v>
      </c>
      <c r="H1489" t="s">
        <v>205</v>
      </c>
      <c r="I1489" s="74" t="str">
        <f ca="1">IF(Table7[[#This Row],[Type]]="KILL",IF(_xlfn.NUMBERVALUE(RIGHT(Table7[[#This Row],[Min]],LEN(Table7[[#This Row],[Min]])-FIND("-",Table7[[#This Row],[Min]])))&gt;INDIRECT(ADDRESS(11+MATCH(LEFT(Table7[[#This Row],[Min]],FIND("-",Table7[[#This Row],[Min]])-1),Table1[Content Sku],0),16,1,1,"Entities")),"review","ok"),"ok")</f>
        <v>ok</v>
      </c>
      <c r="U1489" t="s">
        <v>315</v>
      </c>
      <c r="V1489">
        <v>0</v>
      </c>
      <c r="W1489">
        <v>45000</v>
      </c>
      <c r="X1489" t="s">
        <v>205</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254</v>
      </c>
      <c r="F1490">
        <v>0</v>
      </c>
      <c r="G1490">
        <v>0</v>
      </c>
      <c r="H1490" t="s">
        <v>8</v>
      </c>
      <c r="I1490" s="74" t="str">
        <f ca="1">IF(Table7[[#This Row],[Type]]="KILL",IF(_xlfn.NUMBERVALUE(RIGHT(Table7[[#This Row],[Min]],LEN(Table7[[#This Row],[Min]])-FIND("-",Table7[[#This Row],[Min]])))&gt;INDIRECT(ADDRESS(11+MATCH(LEFT(Table7[[#This Row],[Min]],FIND("-",Table7[[#This Row],[Min]])-1),Table1[Content Sku],0),16,1,1,"Entities")),"review","ok"),"ok")</f>
        <v>ok</v>
      </c>
      <c r="U1490" t="s">
        <v>315</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253</v>
      </c>
      <c r="F1491">
        <v>0</v>
      </c>
      <c r="G1491">
        <v>24000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122</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289</v>
      </c>
      <c r="F1492">
        <v>0</v>
      </c>
      <c r="G1492">
        <v>0</v>
      </c>
      <c r="H1492" t="s">
        <v>8</v>
      </c>
      <c r="I1492" s="74" t="str">
        <f ca="1">IF(Table7[[#This Row],[Type]]="KILL",IF(_xlfn.NUMBERVALUE(RIGHT(Table7[[#This Row],[Min]],LEN(Table7[[#This Row],[Min]])-FIND("-",Table7[[#This Row],[Min]])))&gt;INDIRECT(ADDRESS(11+MATCH(LEFT(Table7[[#This Row],[Min]],FIND("-",Table7[[#This Row],[Min]])-1),Table1[Content Sku],0),16,1,1,"Entities")),"review","ok"),"ok")</f>
        <v>ok</v>
      </c>
      <c r="U1492" t="s">
        <v>315</v>
      </c>
      <c r="V1492">
        <v>0</v>
      </c>
      <c r="W1492">
        <v>35000</v>
      </c>
      <c r="X1492" t="s">
        <v>205</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311</v>
      </c>
      <c r="F1493">
        <v>0</v>
      </c>
      <c r="G1493">
        <v>0</v>
      </c>
      <c r="H1493" t="s">
        <v>8</v>
      </c>
      <c r="I1493" s="74" t="str">
        <f ca="1">IF(Table7[[#This Row],[Type]]="KILL",IF(_xlfn.NUMBERVALUE(RIGHT(Table7[[#This Row],[Min]],LEN(Table7[[#This Row],[Min]])-FIND("-",Table7[[#This Row],[Min]])))&gt;INDIRECT(ADDRESS(11+MATCH(LEFT(Table7[[#This Row],[Min]],FIND("-",Table7[[#This Row],[Min]])-1),Table1[Content Sku],0),16,1,1,"Entities")),"review","ok"),"ok")</f>
        <v>ok</v>
      </c>
      <c r="U1493" t="s">
        <v>459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313</v>
      </c>
      <c r="F1494">
        <v>0</v>
      </c>
      <c r="G1494">
        <v>27000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123</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283</v>
      </c>
      <c r="F1495">
        <v>7000</v>
      </c>
      <c r="G1495">
        <v>0</v>
      </c>
      <c r="H1495" t="s">
        <v>205</v>
      </c>
      <c r="I1495" s="74" t="str">
        <f ca="1">IF(Table7[[#This Row],[Type]]="KILL",IF(_xlfn.NUMBERVALUE(RIGHT(Table7[[#This Row],[Min]],LEN(Table7[[#This Row],[Min]])-FIND("-",Table7[[#This Row],[Min]])))&gt;INDIRECT(ADDRESS(11+MATCH(LEFT(Table7[[#This Row],[Min]],FIND("-",Table7[[#This Row],[Min]])-1),Table1[Content Sku],0),16,1,1,"Entities")),"review","ok"),"ok")</f>
        <v>ok</v>
      </c>
      <c r="U1495" t="s">
        <v>459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91</v>
      </c>
      <c r="F1496">
        <v>0</v>
      </c>
      <c r="G1496">
        <v>9000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37</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548</v>
      </c>
      <c r="F1497">
        <v>0</v>
      </c>
      <c r="G1497">
        <v>0</v>
      </c>
      <c r="H1497" t="s">
        <v>8</v>
      </c>
      <c r="I1497" s="74" t="str">
        <f ca="1">IF(Table7[[#This Row],[Type]]="KILL",IF(_xlfn.NUMBERVALUE(RIGHT(Table7[[#This Row],[Min]],LEN(Table7[[#This Row],[Min]])-FIND("-",Table7[[#This Row],[Min]])))&gt;INDIRECT(ADDRESS(11+MATCH(LEFT(Table7[[#This Row],[Min]],FIND("-",Table7[[#This Row],[Min]])-1),Table1[Content Sku],0),16,1,1,"Entities")),"review","ok"),"ok")</f>
        <v>ok</v>
      </c>
      <c r="U1497" t="s">
        <v>123</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45</v>
      </c>
      <c r="F1498">
        <v>0</v>
      </c>
      <c r="G1498">
        <v>0</v>
      </c>
      <c r="H1498" t="s">
        <v>8</v>
      </c>
      <c r="I1498" s="74" t="str">
        <f ca="1">IF(Table7[[#This Row],[Type]]="KILL",IF(_xlfn.NUMBERVALUE(RIGHT(Table7[[#This Row],[Min]],LEN(Table7[[#This Row],[Min]])-FIND("-",Table7[[#This Row],[Min]])))&gt;INDIRECT(ADDRESS(11+MATCH(LEFT(Table7[[#This Row],[Min]],FIND("-",Table7[[#This Row],[Min]])-1),Table1[Content Sku],0),16,1,1,"Entities")),"review","ok"),"ok")</f>
        <v>ok</v>
      </c>
      <c r="U1498" t="s">
        <v>306</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36</v>
      </c>
      <c r="F1499">
        <v>15000</v>
      </c>
      <c r="G1499">
        <v>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306</v>
      </c>
      <c r="V1499">
        <v>24000</v>
      </c>
      <c r="W1499">
        <v>0</v>
      </c>
      <c r="X1499" t="s">
        <v>205</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37</v>
      </c>
      <c r="F1500">
        <v>0</v>
      </c>
      <c r="G1500">
        <v>0</v>
      </c>
      <c r="H1500" t="s">
        <v>8</v>
      </c>
      <c r="I1500" s="74" t="str">
        <f ca="1">IF(Table7[[#This Row],[Type]]="KILL",IF(_xlfn.NUMBERVALUE(RIGHT(Table7[[#This Row],[Min]],LEN(Table7[[#This Row],[Min]])-FIND("-",Table7[[#This Row],[Min]])))&gt;INDIRECT(ADDRESS(11+MATCH(LEFT(Table7[[#This Row],[Min]],FIND("-",Table7[[#This Row],[Min]])-1),Table1[Content Sku],0),16,1,1,"Entities")),"review","ok"),"ok")</f>
        <v>ok</v>
      </c>
      <c r="U1500" t="s">
        <v>397</v>
      </c>
      <c r="V1500">
        <v>60000</v>
      </c>
      <c r="W1500">
        <v>0</v>
      </c>
      <c r="X1500" t="s">
        <v>205</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280</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2727</v>
      </c>
      <c r="V1501">
        <v>0</v>
      </c>
      <c r="W1501">
        <v>32000</v>
      </c>
      <c r="X1501" t="s">
        <v>205</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254</v>
      </c>
      <c r="F1502">
        <v>0</v>
      </c>
      <c r="G1502">
        <v>5000</v>
      </c>
      <c r="H1502" t="s">
        <v>205</v>
      </c>
      <c r="I1502" s="74" t="str">
        <f ca="1">IF(Table7[[#This Row],[Type]]="KILL",IF(_xlfn.NUMBERVALUE(RIGHT(Table7[[#This Row],[Min]],LEN(Table7[[#This Row],[Min]])-FIND("-",Table7[[#This Row],[Min]])))&gt;INDIRECT(ADDRESS(11+MATCH(LEFT(Table7[[#This Row],[Min]],FIND("-",Table7[[#This Row],[Min]])-1),Table1[Content Sku],0),16,1,1,"Entities")),"review","ok"),"ok")</f>
        <v>ok</v>
      </c>
      <c r="U1502" t="s">
        <v>4437</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394</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459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315</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8116</v>
      </c>
      <c r="V1504">
        <v>50000</v>
      </c>
      <c r="W1504">
        <v>0</v>
      </c>
      <c r="X1504" t="s">
        <v>205</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283</v>
      </c>
      <c r="F1505">
        <v>3200</v>
      </c>
      <c r="G1505">
        <v>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2727</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318</v>
      </c>
      <c r="F1506">
        <v>0</v>
      </c>
      <c r="G1506">
        <v>0</v>
      </c>
      <c r="H1506" t="s">
        <v>8</v>
      </c>
      <c r="I1506" s="74" t="str">
        <f ca="1">IF(Table7[[#This Row],[Type]]="KILL",IF(_xlfn.NUMBERVALUE(RIGHT(Table7[[#This Row],[Min]],LEN(Table7[[#This Row],[Min]])-FIND("-",Table7[[#This Row],[Min]])))&gt;INDIRECT(ADDRESS(11+MATCH(LEFT(Table7[[#This Row],[Min]],FIND("-",Table7[[#This Row],[Min]])-1),Table1[Content Sku],0),16,1,1,"Entities")),"review","ok"),"ok")</f>
        <v>ok</v>
      </c>
      <c r="U1506" t="s">
        <v>399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253</v>
      </c>
      <c r="F1507">
        <v>0</v>
      </c>
      <c r="G1507">
        <v>11000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313</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311</v>
      </c>
      <c r="F1508">
        <v>0</v>
      </c>
      <c r="G1508">
        <v>0</v>
      </c>
      <c r="H1508" t="s">
        <v>8</v>
      </c>
      <c r="I1508" s="74" t="str">
        <f ca="1">IF(Table7[[#This Row],[Type]]="KILL",IF(_xlfn.NUMBERVALUE(RIGHT(Table7[[#This Row],[Min]],LEN(Table7[[#This Row],[Min]])-FIND("-",Table7[[#This Row],[Min]])))&gt;INDIRECT(ADDRESS(11+MATCH(LEFT(Table7[[#This Row],[Min]],FIND("-",Table7[[#This Row],[Min]])-1),Table1[Content Sku],0),16,1,1,"Entities")),"review","ok"),"ok")</f>
        <v>ok</v>
      </c>
      <c r="U1508" t="s">
        <v>37</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95</v>
      </c>
      <c r="F1509">
        <v>0</v>
      </c>
      <c r="G1509">
        <v>7000</v>
      </c>
      <c r="H1509" t="s">
        <v>205</v>
      </c>
      <c r="I1509" s="74" t="str">
        <f ca="1">IF(Table7[[#This Row],[Type]]="KILL",IF(_xlfn.NUMBERVALUE(RIGHT(Table7[[#This Row],[Min]],LEN(Table7[[#This Row],[Min]])-FIND("-",Table7[[#This Row],[Min]])))&gt;INDIRECT(ADDRESS(11+MATCH(LEFT(Table7[[#This Row],[Min]],FIND("-",Table7[[#This Row],[Min]])-1),Table1[Content Sku],0),16,1,1,"Entities")),"review","ok"),"ok")</f>
        <v>ok</v>
      </c>
      <c r="U1509" t="s">
        <v>401</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15</v>
      </c>
      <c r="F1510">
        <v>3500</v>
      </c>
      <c r="G1510">
        <v>0</v>
      </c>
      <c r="H1510" t="s">
        <v>205</v>
      </c>
      <c r="I1510" s="74" t="str">
        <f ca="1">IF(Table7[[#This Row],[Type]]="KILL",IF(_xlfn.NUMBERVALUE(RIGHT(Table7[[#This Row],[Min]],LEN(Table7[[#This Row],[Min]])-FIND("-",Table7[[#This Row],[Min]])))&gt;INDIRECT(ADDRESS(11+MATCH(LEFT(Table7[[#This Row],[Min]],FIND("-",Table7[[#This Row],[Min]])-1),Table1[Content Sku],0),16,1,1,"Entities")),"review","ok"),"ok")</f>
        <v>ok</v>
      </c>
      <c r="U1510" t="s">
        <v>2724</v>
      </c>
      <c r="V1510">
        <v>50000</v>
      </c>
      <c r="W1510">
        <v>0</v>
      </c>
      <c r="X1510" t="s">
        <v>205</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313</v>
      </c>
      <c r="F1511">
        <v>0</v>
      </c>
      <c r="G1511">
        <v>21000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461</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289</v>
      </c>
      <c r="F1512">
        <v>0</v>
      </c>
      <c r="G1512">
        <v>0</v>
      </c>
      <c r="H1512" t="s">
        <v>8</v>
      </c>
      <c r="I1512" s="74" t="str">
        <f ca="1">IF(Table7[[#This Row],[Type]]="KILL",IF(_xlfn.NUMBERVALUE(RIGHT(Table7[[#This Row],[Min]],LEN(Table7[[#This Row],[Min]])-FIND("-",Table7[[#This Row],[Min]])))&gt;INDIRECT(ADDRESS(11+MATCH(LEFT(Table7[[#This Row],[Min]],FIND("-",Table7[[#This Row],[Min]])-1),Table1[Content Sku],0),16,1,1,"Entities")),"review","ok"),"ok")</f>
        <v>ok</v>
      </c>
      <c r="U1512" t="s">
        <v>37</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36</v>
      </c>
      <c r="F1513">
        <v>5650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22</v>
      </c>
      <c r="V1513">
        <v>360</v>
      </c>
      <c r="W1513">
        <v>0</v>
      </c>
      <c r="X1513" t="s">
        <v>4438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295</v>
      </c>
      <c r="F1514">
        <v>0</v>
      </c>
      <c r="G1514">
        <v>12000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459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394</v>
      </c>
      <c r="F1515">
        <v>0</v>
      </c>
      <c r="G1515">
        <v>0</v>
      </c>
      <c r="H1515" t="s">
        <v>8</v>
      </c>
      <c r="I1515" s="74" t="str">
        <f ca="1">IF(Table7[[#This Row],[Type]]="KILL",IF(_xlfn.NUMBERVALUE(RIGHT(Table7[[#This Row],[Min]],LEN(Table7[[#This Row],[Min]])-FIND("-",Table7[[#This Row],[Min]])))&gt;INDIRECT(ADDRESS(11+MATCH(LEFT(Table7[[#This Row],[Min]],FIND("-",Table7[[#This Row],[Min]])-1),Table1[Content Sku],0),16,1,1,"Entities")),"review","ok"),"ok")</f>
        <v>ok</v>
      </c>
      <c r="U1515" t="s">
        <v>37</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393</v>
      </c>
      <c r="F1516">
        <v>0</v>
      </c>
      <c r="G1516">
        <v>0</v>
      </c>
      <c r="H1516" t="s">
        <v>8</v>
      </c>
      <c r="I1516" s="74" t="str">
        <f ca="1">IF(Table7[[#This Row],[Type]]="KILL",IF(_xlfn.NUMBERVALUE(RIGHT(Table7[[#This Row],[Min]],LEN(Table7[[#This Row],[Min]])-FIND("-",Table7[[#This Row],[Min]])))&gt;INDIRECT(ADDRESS(11+MATCH(LEFT(Table7[[#This Row],[Min]],FIND("-",Table7[[#This Row],[Min]])-1),Table1[Content Sku],0),16,1,1,"Entities")),"review","ok"),"ok")</f>
        <v>ok</v>
      </c>
      <c r="U1516" t="s">
        <v>459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276</v>
      </c>
      <c r="F1517">
        <v>0</v>
      </c>
      <c r="G1517">
        <v>0</v>
      </c>
      <c r="H1517" t="s">
        <v>8</v>
      </c>
      <c r="I1517" s="74" t="str">
        <f ca="1">IF(Table7[[#This Row],[Type]]="KILL",IF(_xlfn.NUMBERVALUE(RIGHT(Table7[[#This Row],[Min]],LEN(Table7[[#This Row],[Min]])-FIND("-",Table7[[#This Row],[Min]])))&gt;INDIRECT(ADDRESS(11+MATCH(LEFT(Table7[[#This Row],[Min]],FIND("-",Table7[[#This Row],[Min]])-1),Table1[Content Sku],0),16,1,1,"Entities")),"review","ok"),"ok")</f>
        <v>ok</v>
      </c>
      <c r="U1517" t="s">
        <v>313</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311</v>
      </c>
      <c r="F1518">
        <v>0</v>
      </c>
      <c r="G1518">
        <v>0</v>
      </c>
      <c r="H1518" t="s">
        <v>8</v>
      </c>
      <c r="I1518" s="74" t="str">
        <f ca="1">IF(Table7[[#This Row],[Type]]="KILL",IF(_xlfn.NUMBERVALUE(RIGHT(Table7[[#This Row],[Min]],LEN(Table7[[#This Row],[Min]])-FIND("-",Table7[[#This Row],[Min]])))&gt;INDIRECT(ADDRESS(11+MATCH(LEFT(Table7[[#This Row],[Min]],FIND("-",Table7[[#This Row],[Min]])-1),Table1[Content Sku],0),16,1,1,"Entities")),"review","ok"),"ok")</f>
        <v>ok</v>
      </c>
      <c r="U1518" t="s">
        <v>452</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338</v>
      </c>
      <c r="F1519">
        <v>0</v>
      </c>
      <c r="G1519">
        <v>0</v>
      </c>
      <c r="H1519" t="s">
        <v>8</v>
      </c>
      <c r="I1519" s="74" t="str">
        <f ca="1">IF(Table7[[#This Row],[Type]]="KILL",IF(_xlfn.NUMBERVALUE(RIGHT(Table7[[#This Row],[Min]],LEN(Table7[[#This Row],[Min]])-FIND("-",Table7[[#This Row],[Min]])))&gt;INDIRECT(ADDRESS(11+MATCH(LEFT(Table7[[#This Row],[Min]],FIND("-",Table7[[#This Row],[Min]])-1),Table1[Content Sku],0),16,1,1,"Entities")),"review","ok"),"ok")</f>
        <v>ok</v>
      </c>
      <c r="U1519" t="s">
        <v>461</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394</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459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21</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459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313</v>
      </c>
      <c r="F1522">
        <v>0</v>
      </c>
      <c r="G1522">
        <v>0</v>
      </c>
      <c r="H1522" t="s">
        <v>8</v>
      </c>
      <c r="I1522" s="74" t="str">
        <f ca="1">IF(Table7[[#This Row],[Type]]="KILL",IF(_xlfn.NUMBERVALUE(RIGHT(Table7[[#This Row],[Min]],LEN(Table7[[#This Row],[Min]])-FIND("-",Table7[[#This Row],[Min]])))&gt;INDIRECT(ADDRESS(11+MATCH(LEFT(Table7[[#This Row],[Min]],FIND("-",Table7[[#This Row],[Min]])-1),Table1[Content Sku],0),16,1,1,"Entities")),"review","ok"),"ok")</f>
        <v>ok</v>
      </c>
      <c r="U1522" t="s">
        <v>459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2748</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37</v>
      </c>
      <c r="V1523">
        <v>0</v>
      </c>
      <c r="W1523">
        <v>0</v>
      </c>
      <c r="X1523" t="s">
        <v>8</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36</v>
      </c>
      <c r="F1524">
        <v>4750</v>
      </c>
      <c r="G1524">
        <v>0</v>
      </c>
      <c r="H1524" t="s">
        <v>205</v>
      </c>
      <c r="I1524" s="74" t="str">
        <f ca="1">IF(Table7[[#This Row],[Type]]="KILL",IF(_xlfn.NUMBERVALUE(RIGHT(Table7[[#This Row],[Min]],LEN(Table7[[#This Row],[Min]])-FIND("-",Table7[[#This Row],[Min]])))&gt;INDIRECT(ADDRESS(11+MATCH(LEFT(Table7[[#This Row],[Min]],FIND("-",Table7[[#This Row],[Min]])-1),Table1[Content Sku],0),16,1,1,"Entities")),"review","ok"),"ok")</f>
        <v>ok</v>
      </c>
      <c r="U1524" t="s">
        <v>122</v>
      </c>
      <c r="V1524">
        <v>36000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256</v>
      </c>
      <c r="F1525">
        <v>0</v>
      </c>
      <c r="G1525">
        <v>0</v>
      </c>
      <c r="H1525" t="s">
        <v>8</v>
      </c>
      <c r="I1525" s="74" t="str">
        <f ca="1">IF(Table7[[#This Row],[Type]]="KILL",IF(_xlfn.NUMBERVALUE(RIGHT(Table7[[#This Row],[Min]],LEN(Table7[[#This Row],[Min]])-FIND("-",Table7[[#This Row],[Min]])))&gt;INDIRECT(ADDRESS(11+MATCH(LEFT(Table7[[#This Row],[Min]],FIND("-",Table7[[#This Row],[Min]])-1),Table1[Content Sku],0),16,1,1,"Entities")),"review","ok"),"ok")</f>
        <v>ok</v>
      </c>
      <c r="U1525" t="s">
        <v>2727</v>
      </c>
      <c r="V1525">
        <v>71000</v>
      </c>
      <c r="W1525">
        <v>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46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123</v>
      </c>
      <c r="V1526">
        <v>0</v>
      </c>
      <c r="W1526">
        <v>0</v>
      </c>
      <c r="X1526" t="s">
        <v>8</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258</v>
      </c>
      <c r="F1527">
        <v>25000</v>
      </c>
      <c r="G1527">
        <v>0</v>
      </c>
      <c r="H1527" t="s">
        <v>205</v>
      </c>
      <c r="I1527" s="74" t="str">
        <f ca="1">IF(Table7[[#This Row],[Type]]="KILL",IF(_xlfn.NUMBERVALUE(RIGHT(Table7[[#This Row],[Min]],LEN(Table7[[#This Row],[Min]])-FIND("-",Table7[[#This Row],[Min]])))&gt;INDIRECT(ADDRESS(11+MATCH(LEFT(Table7[[#This Row],[Min]],FIND("-",Table7[[#This Row],[Min]])-1),Table1[Content Sku],0),16,1,1,"Entities")),"review","ok"),"ok")</f>
        <v>ok</v>
      </c>
      <c r="U1527" t="s">
        <v>37</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254</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397</v>
      </c>
      <c r="V1528">
        <v>40000</v>
      </c>
      <c r="W1528">
        <v>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336</v>
      </c>
      <c r="F1529">
        <v>9500</v>
      </c>
      <c r="G1529">
        <v>0</v>
      </c>
      <c r="H1529" t="s">
        <v>205</v>
      </c>
      <c r="I1529" s="74" t="str">
        <f ca="1">IF(Table7[[#This Row],[Type]]="KILL",IF(_xlfn.NUMBERVALUE(RIGHT(Table7[[#This Row],[Min]],LEN(Table7[[#This Row],[Min]])-FIND("-",Table7[[#This Row],[Min]])))&gt;INDIRECT(ADDRESS(11+MATCH(LEFT(Table7[[#This Row],[Min]],FIND("-",Table7[[#This Row],[Min]])-1),Table1[Content Sku],0),16,1,1,"Entities")),"review","ok"),"ok")</f>
        <v>ok</v>
      </c>
      <c r="U1529" t="s">
        <v>459</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2739</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397</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39</v>
      </c>
      <c r="F1531">
        <v>0</v>
      </c>
      <c r="G1531">
        <v>0</v>
      </c>
      <c r="H1531" t="s">
        <v>8</v>
      </c>
      <c r="I1531" s="74" t="str">
        <f ca="1">IF(Table7[[#This Row],[Type]]="KILL",IF(_xlfn.NUMBERVALUE(RIGHT(Table7[[#This Row],[Min]],LEN(Table7[[#This Row],[Min]])-FIND("-",Table7[[#This Row],[Min]])))&gt;INDIRECT(ADDRESS(11+MATCH(LEFT(Table7[[#This Row],[Min]],FIND("-",Table7[[#This Row],[Min]])-1),Table1[Content Sku],0),16,1,1,"Entities")),"review","ok"),"ok")</f>
        <v>ok</v>
      </c>
      <c r="U1531" t="s">
        <v>2724</v>
      </c>
      <c r="V1531">
        <v>40000</v>
      </c>
      <c r="W1531">
        <v>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41</v>
      </c>
      <c r="F1532">
        <v>10000</v>
      </c>
      <c r="G1532">
        <v>0</v>
      </c>
      <c r="H1532" t="s">
        <v>205</v>
      </c>
      <c r="I1532" s="74" t="str">
        <f ca="1">IF(Table7[[#This Row],[Type]]="KILL",IF(_xlfn.NUMBERVALUE(RIGHT(Table7[[#This Row],[Min]],LEN(Table7[[#This Row],[Min]])-FIND("-",Table7[[#This Row],[Min]])))&gt;INDIRECT(ADDRESS(11+MATCH(LEFT(Table7[[#This Row],[Min]],FIND("-",Table7[[#This Row],[Min]])-1),Table1[Content Sku],0),16,1,1,"Entities")),"review","ok"),"ok")</f>
        <v>ok</v>
      </c>
      <c r="U1532" t="s">
        <v>46</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313</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459</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90</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459</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2739</v>
      </c>
      <c r="F1535">
        <v>0</v>
      </c>
      <c r="G1535">
        <v>0</v>
      </c>
      <c r="H1535" t="s">
        <v>8</v>
      </c>
      <c r="I1535" s="74" t="str">
        <f ca="1">IF(Table7[[#This Row],[Type]]="KILL",IF(_xlfn.NUMBERVALUE(RIGHT(Table7[[#This Row],[Min]],LEN(Table7[[#This Row],[Min]])-FIND("-",Table7[[#This Row],[Min]])))&gt;INDIRECT(ADDRESS(11+MATCH(LEFT(Table7[[#This Row],[Min]],FIND("-",Table7[[#This Row],[Min]])-1),Table1[Content Sku],0),16,1,1,"Entities")),"review","ok"),"ok")</f>
        <v>ok</v>
      </c>
      <c r="U1535" t="s">
        <v>123</v>
      </c>
      <c r="V1535">
        <v>0</v>
      </c>
      <c r="W1535">
        <v>40000</v>
      </c>
      <c r="X1535" t="s">
        <v>205</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17</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2727</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311</v>
      </c>
      <c r="F1537">
        <v>0</v>
      </c>
      <c r="G1537">
        <v>0</v>
      </c>
      <c r="H1537" t="s">
        <v>8</v>
      </c>
      <c r="I1537" s="74" t="str">
        <f ca="1">IF(Table7[[#This Row],[Type]]="KILL",IF(_xlfn.NUMBERVALUE(RIGHT(Table7[[#This Row],[Min]],LEN(Table7[[#This Row],[Min]])-FIND("-",Table7[[#This Row],[Min]])))&gt;INDIRECT(ADDRESS(11+MATCH(LEFT(Table7[[#This Row],[Min]],FIND("-",Table7[[#This Row],[Min]])-1),Table1[Content Sku],0),16,1,1,"Entities")),"review","ok"),"ok")</f>
        <v>ok</v>
      </c>
      <c r="U1537" t="s">
        <v>123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318</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123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254</v>
      </c>
      <c r="F1539">
        <v>0</v>
      </c>
      <c r="G1539">
        <v>0</v>
      </c>
      <c r="H1539" t="s">
        <v>8</v>
      </c>
      <c r="I1539" s="74" t="str">
        <f ca="1">IF(Table7[[#This Row],[Type]]="KILL",IF(_xlfn.NUMBERVALUE(RIGHT(Table7[[#This Row],[Min]],LEN(Table7[[#This Row],[Min]])-FIND("-",Table7[[#This Row],[Min]])))&gt;INDIRECT(ADDRESS(11+MATCH(LEFT(Table7[[#This Row],[Min]],FIND("-",Table7[[#This Row],[Min]])-1),Table1[Content Sku],0),16,1,1,"Entities")),"review","ok"),"ok")</f>
        <v>ok</v>
      </c>
      <c r="U1539" t="s">
        <v>2724</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394</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2727</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122</v>
      </c>
      <c r="F1541">
        <v>0</v>
      </c>
      <c r="G1541">
        <v>0</v>
      </c>
      <c r="H1541" t="s">
        <v>8</v>
      </c>
      <c r="I1541" s="74" t="str">
        <f ca="1">IF(Table7[[#This Row],[Type]]="KILL",IF(_xlfn.NUMBERVALUE(RIGHT(Table7[[#This Row],[Min]],LEN(Table7[[#This Row],[Min]])-FIND("-",Table7[[#This Row],[Min]])))&gt;INDIRECT(ADDRESS(11+MATCH(LEFT(Table7[[#This Row],[Min]],FIND("-",Table7[[#This Row],[Min]])-1),Table1[Content Sku],0),16,1,1,"Entities")),"review","ok"),"ok")</f>
        <v>ok</v>
      </c>
      <c r="U1541" t="s">
        <v>2727</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253</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399</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295</v>
      </c>
      <c r="F1543">
        <v>16000</v>
      </c>
      <c r="G1543">
        <v>0</v>
      </c>
      <c r="H1543" t="s">
        <v>205</v>
      </c>
      <c r="I1543" s="74" t="str">
        <f ca="1">IF(Table7[[#This Row],[Type]]="KILL",IF(_xlfn.NUMBERVALUE(RIGHT(Table7[[#This Row],[Min]],LEN(Table7[[#This Row],[Min]])-FIND("-",Table7[[#This Row],[Min]])))&gt;INDIRECT(ADDRESS(11+MATCH(LEFT(Table7[[#This Row],[Min]],FIND("-",Table7[[#This Row],[Min]])-1),Table1[Content Sku],0),16,1,1,"Entities")),"review","ok"),"ok")</f>
        <v>ok</v>
      </c>
      <c r="U1543" t="s">
        <v>36</v>
      </c>
      <c r="V1543">
        <v>42000</v>
      </c>
      <c r="W1543">
        <v>0</v>
      </c>
      <c r="X1543" t="s">
        <v>205</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313</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313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91</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2727</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551</v>
      </c>
      <c r="F1546">
        <v>0</v>
      </c>
      <c r="G1546">
        <v>0</v>
      </c>
      <c r="H1546" t="s">
        <v>8</v>
      </c>
      <c r="I1546" s="74" t="str">
        <f ca="1">IF(Table7[[#This Row],[Type]]="KILL",IF(_xlfn.NUMBERVALUE(RIGHT(Table7[[#This Row],[Min]],LEN(Table7[[#This Row],[Min]])-FIND("-",Table7[[#This Row],[Min]])))&gt;INDIRECT(ADDRESS(11+MATCH(LEFT(Table7[[#This Row],[Min]],FIND("-",Table7[[#This Row],[Min]])-1),Table1[Content Sku],0),16,1,1,"Entities")),"review","ok"),"ok")</f>
        <v>ok</v>
      </c>
      <c r="U1546" t="s">
        <v>2727</v>
      </c>
      <c r="V1546">
        <v>0</v>
      </c>
      <c r="W1546">
        <v>47000</v>
      </c>
      <c r="X1546" t="s">
        <v>205</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313</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401</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46</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2727</v>
      </c>
      <c r="V1548">
        <v>0</v>
      </c>
      <c r="W1548">
        <v>40000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318</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313</v>
      </c>
      <c r="V1549">
        <v>0</v>
      </c>
      <c r="W1549">
        <v>0</v>
      </c>
      <c r="X1549" t="s">
        <v>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338</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37</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2733</v>
      </c>
      <c r="F1551">
        <v>0</v>
      </c>
      <c r="G1551">
        <v>0</v>
      </c>
      <c r="H1551" t="s">
        <v>8</v>
      </c>
      <c r="I1551" s="74" t="str">
        <f ca="1">IF(Table7[[#This Row],[Type]]="KILL",IF(_xlfn.NUMBERVALUE(RIGHT(Table7[[#This Row],[Min]],LEN(Table7[[#This Row],[Min]])-FIND("-",Table7[[#This Row],[Min]])))&gt;INDIRECT(ADDRESS(11+MATCH(LEFT(Table7[[#This Row],[Min]],FIND("-",Table7[[#This Row],[Min]])-1),Table1[Content Sku],0),16,1,1,"Entities")),"review","ok"),"ok")</f>
        <v>ok</v>
      </c>
      <c r="U1551" t="s">
        <v>313</v>
      </c>
      <c r="V1551">
        <v>0</v>
      </c>
      <c r="W1551">
        <v>0</v>
      </c>
      <c r="X1551" t="s">
        <v>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2748</v>
      </c>
      <c r="F1552">
        <v>0</v>
      </c>
      <c r="G1552">
        <v>0</v>
      </c>
      <c r="H1552" t="s">
        <v>8</v>
      </c>
      <c r="I1552" s="74" t="str">
        <f ca="1">IF(Table7[[#This Row],[Type]]="KILL",IF(_xlfn.NUMBERVALUE(RIGHT(Table7[[#This Row],[Min]],LEN(Table7[[#This Row],[Min]])-FIND("-",Table7[[#This Row],[Min]])))&gt;INDIRECT(ADDRESS(11+MATCH(LEFT(Table7[[#This Row],[Min]],FIND("-",Table7[[#This Row],[Min]])-1),Table1[Content Sku],0),16,1,1,"Entities")),"review","ok"),"ok")</f>
        <v>ok</v>
      </c>
      <c r="U1552" t="s">
        <v>452</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36</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137</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42</v>
      </c>
      <c r="F1554">
        <v>30500</v>
      </c>
      <c r="G1554">
        <v>0</v>
      </c>
      <c r="H1554" t="s">
        <v>205</v>
      </c>
      <c r="I1554" s="74" t="str">
        <f ca="1">IF(Table7[[#This Row],[Type]]="KILL",IF(_xlfn.NUMBERVALUE(RIGHT(Table7[[#This Row],[Min]],LEN(Table7[[#This Row],[Min]])-FIND("-",Table7[[#This Row],[Min]])))&gt;INDIRECT(ADDRESS(11+MATCH(LEFT(Table7[[#This Row],[Min]],FIND("-",Table7[[#This Row],[Min]])-1),Table1[Content Sku],0),16,1,1,"Entities")),"review","ok"),"ok")</f>
        <v>ok</v>
      </c>
      <c r="U1554" t="s">
        <v>397</v>
      </c>
      <c r="V1554">
        <v>80000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361</v>
      </c>
      <c r="F1555" t="s">
        <v>8135</v>
      </c>
      <c r="G1555" t="s">
        <v>4476</v>
      </c>
      <c r="H1555" t="s">
        <v>4477</v>
      </c>
      <c r="I1555" s="74" t="str">
        <f ca="1">IF(Table7[[#This Row],[Type]]="KILL",IF(_xlfn.NUMBERVALUE(RIGHT(Table7[[#This Row],[Min]],LEN(Table7[[#This Row],[Min]])-FIND("-",Table7[[#This Row],[Min]])))&gt;INDIRECT(ADDRESS(11+MATCH(LEFT(Table7[[#This Row],[Min]],FIND("-",Table7[[#This Row],[Min]])-1),Table1[Content Sku],0),16,1,1,"Entities")),"review","ok"),"ok")</f>
        <v>ok</v>
      </c>
      <c r="U1555" t="s">
        <v>38</v>
      </c>
      <c r="V1555">
        <v>0</v>
      </c>
      <c r="W1555">
        <v>0</v>
      </c>
      <c r="X1555" t="s">
        <v>8</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318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2724</v>
      </c>
      <c r="V1556">
        <v>36000</v>
      </c>
      <c r="W1556">
        <v>0</v>
      </c>
      <c r="X1556" t="s">
        <v>205</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90</v>
      </c>
      <c r="F1557">
        <v>0</v>
      </c>
      <c r="G1557">
        <v>0</v>
      </c>
      <c r="H1557" t="s">
        <v>8</v>
      </c>
      <c r="I1557" s="74" t="str">
        <f ca="1">IF(Table7[[#This Row],[Type]]="KILL",IF(_xlfn.NUMBERVALUE(RIGHT(Table7[[#This Row],[Min]],LEN(Table7[[#This Row],[Min]])-FIND("-",Table7[[#This Row],[Min]])))&gt;INDIRECT(ADDRESS(11+MATCH(LEFT(Table7[[#This Row],[Min]],FIND("-",Table7[[#This Row],[Min]])-1),Table1[Content Sku],0),16,1,1,"Entities")),"review","ok"),"ok")</f>
        <v>ok</v>
      </c>
      <c r="U1557" t="s">
        <v>123</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254</v>
      </c>
      <c r="F1558">
        <v>0</v>
      </c>
      <c r="G1558">
        <v>0</v>
      </c>
      <c r="H1558" t="s">
        <v>8</v>
      </c>
      <c r="I1558" s="74" t="str">
        <f ca="1">IF(Table7[[#This Row],[Type]]="KILL",IF(_xlfn.NUMBERVALUE(RIGHT(Table7[[#This Row],[Min]],LEN(Table7[[#This Row],[Min]])-FIND("-",Table7[[#This Row],[Min]])))&gt;INDIRECT(ADDRESS(11+MATCH(LEFT(Table7[[#This Row],[Min]],FIND("-",Table7[[#This Row],[Min]])-1),Table1[Content Sku],0),16,1,1,"Entities")),"review","ok"),"ok")</f>
        <v>ok</v>
      </c>
      <c r="U1558" t="s">
        <v>2724</v>
      </c>
      <c r="V1558">
        <v>55000</v>
      </c>
      <c r="W1558">
        <v>0</v>
      </c>
      <c r="X1558" t="s">
        <v>205</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394</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452</v>
      </c>
      <c r="V1559">
        <v>360</v>
      </c>
      <c r="W1559">
        <v>0</v>
      </c>
      <c r="X1559" t="s">
        <v>4438</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91</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2727</v>
      </c>
      <c r="V1560">
        <v>0</v>
      </c>
      <c r="W1560">
        <v>0</v>
      </c>
      <c r="X1560" t="s">
        <v>8</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258</v>
      </c>
      <c r="F1561">
        <v>27000</v>
      </c>
      <c r="G1561">
        <v>0</v>
      </c>
      <c r="H1561" t="s">
        <v>205</v>
      </c>
      <c r="I1561" s="74" t="str">
        <f ca="1">IF(Table7[[#This Row],[Type]]="KILL",IF(_xlfn.NUMBERVALUE(RIGHT(Table7[[#This Row],[Min]],LEN(Table7[[#This Row],[Min]])-FIND("-",Table7[[#This Row],[Min]])))&gt;INDIRECT(ADDRESS(11+MATCH(LEFT(Table7[[#This Row],[Min]],FIND("-",Table7[[#This Row],[Min]])-1),Table1[Content Sku],0),16,1,1,"Entities")),"review","ok"),"ok")</f>
        <v>ok</v>
      </c>
      <c r="U1561" t="s">
        <v>459</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280</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2724</v>
      </c>
      <c r="V1562">
        <v>200</v>
      </c>
      <c r="W1562">
        <v>0</v>
      </c>
      <c r="X1562" t="s">
        <v>4438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295</v>
      </c>
      <c r="F1563">
        <v>0</v>
      </c>
      <c r="G1563">
        <v>35000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22</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313</v>
      </c>
      <c r="F1564">
        <v>0</v>
      </c>
      <c r="G1564">
        <v>0</v>
      </c>
      <c r="H1564" t="s">
        <v>8</v>
      </c>
      <c r="I1564" s="74" t="str">
        <f ca="1">IF(Table7[[#This Row],[Type]]="KILL",IF(_xlfn.NUMBERVALUE(RIGHT(Table7[[#This Row],[Min]],LEN(Table7[[#This Row],[Min]])-FIND("-",Table7[[#This Row],[Min]])))&gt;INDIRECT(ADDRESS(11+MATCH(LEFT(Table7[[#This Row],[Min]],FIND("-",Table7[[#This Row],[Min]])-1),Table1[Content Sku],0),16,1,1,"Entities")),"review","ok"),"ok")</f>
        <v>ok</v>
      </c>
      <c r="U1564" t="s">
        <v>122</v>
      </c>
      <c r="V1564">
        <v>40000</v>
      </c>
      <c r="W1564">
        <v>0</v>
      </c>
      <c r="X1564" t="s">
        <v>205</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313</v>
      </c>
      <c r="F1565">
        <v>0</v>
      </c>
      <c r="G1565">
        <v>0</v>
      </c>
      <c r="H1565" t="s">
        <v>8</v>
      </c>
      <c r="I1565" s="74" t="str">
        <f ca="1">IF(Table7[[#This Row],[Type]]="KILL",IF(_xlfn.NUMBERVALUE(RIGHT(Table7[[#This Row],[Min]],LEN(Table7[[#This Row],[Min]])-FIND("-",Table7[[#This Row],[Min]])))&gt;INDIRECT(ADDRESS(11+MATCH(LEFT(Table7[[#This Row],[Min]],FIND("-",Table7[[#This Row],[Min]])-1),Table1[Content Sku],0),16,1,1,"Entities")),"review","ok"),"ok")</f>
        <v>ok</v>
      </c>
      <c r="U1565" t="s">
        <v>313</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518</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313</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44</v>
      </c>
      <c r="F1567">
        <v>15000</v>
      </c>
      <c r="G1567">
        <v>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2727</v>
      </c>
      <c r="V1567">
        <v>0</v>
      </c>
      <c r="W1567">
        <v>320</v>
      </c>
      <c r="X1567" t="s">
        <v>4438</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254</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37</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254</v>
      </c>
      <c r="F1569">
        <v>6000</v>
      </c>
      <c r="G1569">
        <v>0</v>
      </c>
      <c r="H1569" t="s">
        <v>205</v>
      </c>
      <c r="I1569" s="74" t="str">
        <f ca="1">IF(Table7[[#This Row],[Type]]="KILL",IF(_xlfn.NUMBERVALUE(RIGHT(Table7[[#This Row],[Min]],LEN(Table7[[#This Row],[Min]])-FIND("-",Table7[[#This Row],[Min]])))&gt;INDIRECT(ADDRESS(11+MATCH(LEFT(Table7[[#This Row],[Min]],FIND("-",Table7[[#This Row],[Min]])-1),Table1[Content Sku],0),16,1,1,"Entities")),"review","ok"),"ok")</f>
        <v>ok</v>
      </c>
      <c r="U1569" t="s">
        <v>452</v>
      </c>
      <c r="V1569">
        <v>30000</v>
      </c>
      <c r="W1569">
        <v>0</v>
      </c>
      <c r="X1569" t="s">
        <v>205</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392</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37</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21</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462</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313</v>
      </c>
      <c r="F1572">
        <v>4200</v>
      </c>
      <c r="G1572">
        <v>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37</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286</v>
      </c>
      <c r="F1573">
        <v>120</v>
      </c>
      <c r="G1573">
        <v>0</v>
      </c>
      <c r="H1573" t="s">
        <v>4438</v>
      </c>
      <c r="I1573" s="74" t="str">
        <f ca="1">IF(Table7[[#This Row],[Type]]="KILL",IF(_xlfn.NUMBERVALUE(RIGHT(Table7[[#This Row],[Min]],LEN(Table7[[#This Row],[Min]])-FIND("-",Table7[[#This Row],[Min]])))&gt;INDIRECT(ADDRESS(11+MATCH(LEFT(Table7[[#This Row],[Min]],FIND("-",Table7[[#This Row],[Min]])-1),Table1[Content Sku],0),16,1,1,"Entities")),"review","ok"),"ok")</f>
        <v>ok</v>
      </c>
      <c r="U1573" t="s">
        <v>459</v>
      </c>
      <c r="V1573">
        <v>0</v>
      </c>
      <c r="W1573">
        <v>31000</v>
      </c>
      <c r="X1573" t="s">
        <v>205</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95</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397</v>
      </c>
      <c r="V1574">
        <v>42000</v>
      </c>
      <c r="W1574">
        <v>0</v>
      </c>
      <c r="X1574" t="s">
        <v>205</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41</v>
      </c>
      <c r="F1575">
        <v>8400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399</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313</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461</v>
      </c>
      <c r="V1576">
        <v>0</v>
      </c>
      <c r="W1576">
        <v>30000</v>
      </c>
      <c r="X1576" t="s">
        <v>205</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338</v>
      </c>
      <c r="F1577">
        <v>0</v>
      </c>
      <c r="G1577">
        <v>5000</v>
      </c>
      <c r="H1577" t="s">
        <v>205</v>
      </c>
      <c r="I1577" s="74" t="str">
        <f ca="1">IF(Table7[[#This Row],[Type]]="KILL",IF(_xlfn.NUMBERVALUE(RIGHT(Table7[[#This Row],[Min]],LEN(Table7[[#This Row],[Min]])-FIND("-",Table7[[#This Row],[Min]])))&gt;INDIRECT(ADDRESS(11+MATCH(LEFT(Table7[[#This Row],[Min]],FIND("-",Table7[[#This Row],[Min]])-1),Table1[Content Sku],0),16,1,1,"Entities")),"review","ok"),"ok")</f>
        <v>ok</v>
      </c>
      <c r="U1577" t="s">
        <v>315</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313</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309</v>
      </c>
      <c r="V1578">
        <v>31000</v>
      </c>
      <c r="W1578">
        <v>0</v>
      </c>
      <c r="X1578" t="s">
        <v>205</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254</v>
      </c>
      <c r="F1579">
        <v>0</v>
      </c>
      <c r="G1579">
        <v>17000</v>
      </c>
      <c r="H1579" t="s">
        <v>205</v>
      </c>
      <c r="I1579" s="74" t="str">
        <f ca="1">IF(Table7[[#This Row],[Type]]="KILL",IF(_xlfn.NUMBERVALUE(RIGHT(Table7[[#This Row],[Min]],LEN(Table7[[#This Row],[Min]])-FIND("-",Table7[[#This Row],[Min]])))&gt;INDIRECT(ADDRESS(11+MATCH(LEFT(Table7[[#This Row],[Min]],FIND("-",Table7[[#This Row],[Min]])-1),Table1[Content Sku],0),16,1,1,"Entities")),"review","ok"),"ok")</f>
        <v>ok</v>
      </c>
      <c r="U1579" t="s">
        <v>273</v>
      </c>
      <c r="V1579">
        <v>45000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548</v>
      </c>
      <c r="F1580">
        <v>0</v>
      </c>
      <c r="G1580">
        <v>0</v>
      </c>
      <c r="H1580" t="s">
        <v>8</v>
      </c>
      <c r="I1580" s="74" t="str">
        <f ca="1">IF(Table7[[#This Row],[Type]]="KILL",IF(_xlfn.NUMBERVALUE(RIGHT(Table7[[#This Row],[Min]],LEN(Table7[[#This Row],[Min]])-FIND("-",Table7[[#This Row],[Min]])))&gt;INDIRECT(ADDRESS(11+MATCH(LEFT(Table7[[#This Row],[Min]],FIND("-",Table7[[#This Row],[Min]])-1),Table1[Content Sku],0),16,1,1,"Entities")),"review","ok"),"ok")</f>
        <v>ok</v>
      </c>
      <c r="U1580" t="s">
        <v>313</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340</v>
      </c>
      <c r="F1581">
        <v>0</v>
      </c>
      <c r="G1581">
        <v>8000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22</v>
      </c>
      <c r="V1581">
        <v>50000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254</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46</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257</v>
      </c>
      <c r="F1583">
        <v>18000</v>
      </c>
      <c r="G1583">
        <v>0</v>
      </c>
      <c r="H1583" t="s">
        <v>205</v>
      </c>
      <c r="I1583" s="74" t="str">
        <f ca="1">IF(Table7[[#This Row],[Type]]="KILL",IF(_xlfn.NUMBERVALUE(RIGHT(Table7[[#This Row],[Min]],LEN(Table7[[#This Row],[Min]])-FIND("-",Table7[[#This Row],[Min]])))&gt;INDIRECT(ADDRESS(11+MATCH(LEFT(Table7[[#This Row],[Min]],FIND("-",Table7[[#This Row],[Min]])-1),Table1[Content Sku],0),16,1,1,"Entities")),"review","ok"),"ok")</f>
        <v>ok</v>
      </c>
      <c r="U1583" t="s">
        <v>122</v>
      </c>
      <c r="V1583">
        <v>20000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336</v>
      </c>
      <c r="F1584">
        <v>15000</v>
      </c>
      <c r="G1584">
        <v>0</v>
      </c>
      <c r="H1584" t="s">
        <v>205</v>
      </c>
      <c r="I1584" s="74" t="str">
        <f ca="1">IF(Table7[[#This Row],[Type]]="KILL",IF(_xlfn.NUMBERVALUE(RIGHT(Table7[[#This Row],[Min]],LEN(Table7[[#This Row],[Min]])-FIND("-",Table7[[#This Row],[Min]])))&gt;INDIRECT(ADDRESS(11+MATCH(LEFT(Table7[[#This Row],[Min]],FIND("-",Table7[[#This Row],[Min]])-1),Table1[Content Sku],0),16,1,1,"Entities")),"review","ok"),"ok")</f>
        <v>ok</v>
      </c>
      <c r="U1584" t="s">
        <v>123</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254</v>
      </c>
      <c r="F1585">
        <v>0</v>
      </c>
      <c r="G1585">
        <v>27000</v>
      </c>
      <c r="H1585" t="s">
        <v>205</v>
      </c>
      <c r="I1585" s="74" t="str">
        <f ca="1">IF(Table7[[#This Row],[Type]]="KILL",IF(_xlfn.NUMBERVALUE(RIGHT(Table7[[#This Row],[Min]],LEN(Table7[[#This Row],[Min]])-FIND("-",Table7[[#This Row],[Min]])))&gt;INDIRECT(ADDRESS(11+MATCH(LEFT(Table7[[#This Row],[Min]],FIND("-",Table7[[#This Row],[Min]])-1),Table1[Content Sku],0),16,1,1,"Entities")),"review","ok"),"ok")</f>
        <v>ok</v>
      </c>
      <c r="U1585" t="s">
        <v>37</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394</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401</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253</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276</v>
      </c>
      <c r="V1587">
        <v>0</v>
      </c>
      <c r="W1587">
        <v>42000</v>
      </c>
      <c r="X1587" t="s">
        <v>205</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36</v>
      </c>
      <c r="F1588">
        <v>24000</v>
      </c>
      <c r="G1588">
        <v>0</v>
      </c>
      <c r="H1588" t="s">
        <v>205</v>
      </c>
      <c r="I1588" s="74" t="str">
        <f ca="1">IF(Table7[[#This Row],[Type]]="KILL",IF(_xlfn.NUMBERVALUE(RIGHT(Table7[[#This Row],[Min]],LEN(Table7[[#This Row],[Min]])-FIND("-",Table7[[#This Row],[Min]])))&gt;INDIRECT(ADDRESS(11+MATCH(LEFT(Table7[[#This Row],[Min]],FIND("-",Table7[[#This Row],[Min]])-1),Table1[Content Sku],0),16,1,1,"Entities")),"review","ok"),"ok")</f>
        <v>ok</v>
      </c>
      <c r="U1588" t="s">
        <v>306</v>
      </c>
      <c r="V1588" t="s">
        <v>8146</v>
      </c>
      <c r="W1588" t="s">
        <v>4476</v>
      </c>
      <c r="X1588" t="s">
        <v>4477</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2730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46</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256</v>
      </c>
      <c r="F1590">
        <v>6000</v>
      </c>
      <c r="G1590">
        <v>0</v>
      </c>
      <c r="H1590" t="s">
        <v>205</v>
      </c>
      <c r="I1590" s="74" t="str">
        <f ca="1">IF(Table7[[#This Row],[Type]]="KILL",IF(_xlfn.NUMBERVALUE(RIGHT(Table7[[#This Row],[Min]],LEN(Table7[[#This Row],[Min]])-FIND("-",Table7[[#This Row],[Min]])))&gt;INDIRECT(ADDRESS(11+MATCH(LEFT(Table7[[#This Row],[Min]],FIND("-",Table7[[#This Row],[Min]])-1),Table1[Content Sku],0),16,1,1,"Entities")),"review","ok"),"ok")</f>
        <v>ok</v>
      </c>
      <c r="U1590" t="s">
        <v>445</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283</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123</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253</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2727</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39</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459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313</v>
      </c>
      <c r="F1594">
        <v>0</v>
      </c>
      <c r="G1594">
        <v>20000</v>
      </c>
      <c r="H1594" t="s">
        <v>205</v>
      </c>
      <c r="I1594" s="74" t="str">
        <f ca="1">IF(Table7[[#This Row],[Type]]="KILL",IF(_xlfn.NUMBERVALUE(RIGHT(Table7[[#This Row],[Min]],LEN(Table7[[#This Row],[Min]])-FIND("-",Table7[[#This Row],[Min]])))&gt;INDIRECT(ADDRESS(11+MATCH(LEFT(Table7[[#This Row],[Min]],FIND("-",Table7[[#This Row],[Min]])-1),Table1[Content Sku],0),16,1,1,"Entities")),"review","ok"),"ok")</f>
        <v>ok</v>
      </c>
      <c r="U1594" t="s">
        <v>459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289</v>
      </c>
      <c r="F1595">
        <v>0</v>
      </c>
      <c r="G1595">
        <v>20000</v>
      </c>
      <c r="H1595" t="s">
        <v>205</v>
      </c>
      <c r="I1595" s="74" t="str">
        <f ca="1">IF(Table7[[#This Row],[Type]]="KILL",IF(_xlfn.NUMBERVALUE(RIGHT(Table7[[#This Row],[Min]],LEN(Table7[[#This Row],[Min]])-FIND("-",Table7[[#This Row],[Min]])))&gt;INDIRECT(ADDRESS(11+MATCH(LEFT(Table7[[#This Row],[Min]],FIND("-",Table7[[#This Row],[Min]])-1),Table1[Content Sku],0),16,1,1,"Entities")),"review","ok"),"ok")</f>
        <v>ok</v>
      </c>
      <c r="U1595" t="s">
        <v>36</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551</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459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397</v>
      </c>
      <c r="F1597">
        <v>25000</v>
      </c>
      <c r="G1597">
        <v>0</v>
      </c>
      <c r="H1597" t="s">
        <v>205</v>
      </c>
      <c r="I1597" s="74" t="str">
        <f ca="1">IF(Table7[[#This Row],[Type]]="KILL",IF(_xlfn.NUMBERVALUE(RIGHT(Table7[[#This Row],[Min]],LEN(Table7[[#This Row],[Min]])-FIND("-",Table7[[#This Row],[Min]])))&gt;INDIRECT(ADDRESS(11+MATCH(LEFT(Table7[[#This Row],[Min]],FIND("-",Table7[[#This Row],[Min]])-1),Table1[Content Sku],0),16,1,1,"Entities")),"review","ok"),"ok")</f>
        <v>ok</v>
      </c>
      <c r="U1597" t="s">
        <v>2727</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404</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401</v>
      </c>
      <c r="V1598">
        <v>0</v>
      </c>
      <c r="W1598">
        <v>0</v>
      </c>
      <c r="X1598" t="s">
        <v>8</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313</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50</v>
      </c>
      <c r="V1599">
        <v>200</v>
      </c>
      <c r="W1599">
        <v>0</v>
      </c>
      <c r="X1599" t="s">
        <v>4438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289</v>
      </c>
      <c r="F1600">
        <v>0</v>
      </c>
      <c r="G1600">
        <v>21000</v>
      </c>
      <c r="H1600" t="s">
        <v>205</v>
      </c>
      <c r="I1600" s="74" t="str">
        <f ca="1">IF(Table7[[#This Row],[Type]]="KILL",IF(_xlfn.NUMBERVALUE(RIGHT(Table7[[#This Row],[Min]],LEN(Table7[[#This Row],[Min]])-FIND("-",Table7[[#This Row],[Min]])))&gt;INDIRECT(ADDRESS(11+MATCH(LEFT(Table7[[#This Row],[Min]],FIND("-",Table7[[#This Row],[Min]])-1),Table1[Content Sku],0),16,1,1,"Entities")),"review","ok"),"ok")</f>
        <v>ok</v>
      </c>
      <c r="U1600" t="s">
        <v>37</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311</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37</v>
      </c>
      <c r="V1601">
        <v>0</v>
      </c>
      <c r="W1601">
        <v>0</v>
      </c>
      <c r="X1601" t="s">
        <v>8</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286</v>
      </c>
      <c r="F1602">
        <v>0</v>
      </c>
      <c r="G1602">
        <v>27000</v>
      </c>
      <c r="H1602" t="s">
        <v>205</v>
      </c>
      <c r="I1602" s="74" t="str">
        <f ca="1">IF(Table7[[#This Row],[Type]]="KILL",IF(_xlfn.NUMBERVALUE(RIGHT(Table7[[#This Row],[Min]],LEN(Table7[[#This Row],[Min]])-FIND("-",Table7[[#This Row],[Min]])))&gt;INDIRECT(ADDRESS(11+MATCH(LEFT(Table7[[#This Row],[Min]],FIND("-",Table7[[#This Row],[Min]])-1),Table1[Content Sku],0),16,1,1,"Entities")),"review","ok"),"ok")</f>
        <v>ok</v>
      </c>
      <c r="U1602" t="s">
        <v>459</v>
      </c>
      <c r="V1602">
        <v>0</v>
      </c>
      <c r="W1602">
        <v>28000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254</v>
      </c>
      <c r="F1603">
        <v>1700</v>
      </c>
      <c r="G1603">
        <v>0</v>
      </c>
      <c r="H1603" t="s">
        <v>205</v>
      </c>
      <c r="I1603" s="74" t="str">
        <f ca="1">IF(Table7[[#This Row],[Type]]="KILL",IF(_xlfn.NUMBERVALUE(RIGHT(Table7[[#This Row],[Min]],LEN(Table7[[#This Row],[Min]])-FIND("-",Table7[[#This Row],[Min]])))&gt;INDIRECT(ADDRESS(11+MATCH(LEFT(Table7[[#This Row],[Min]],FIND("-",Table7[[#This Row],[Min]])-1),Table1[Content Sku],0),16,1,1,"Entities")),"review","ok"),"ok")</f>
        <v>ok</v>
      </c>
      <c r="U1603" t="s">
        <v>37</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459</v>
      </c>
      <c r="V1604">
        <v>0</v>
      </c>
      <c r="W1604">
        <v>0</v>
      </c>
      <c r="X1604" t="s">
        <v>8</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397</v>
      </c>
      <c r="F1605">
        <v>17000</v>
      </c>
      <c r="G1605">
        <v>0</v>
      </c>
      <c r="H1605" t="s">
        <v>205</v>
      </c>
      <c r="I1605" s="74" t="str">
        <f ca="1">IF(Table7[[#This Row],[Type]]="KILL",IF(_xlfn.NUMBERVALUE(RIGHT(Table7[[#This Row],[Min]],LEN(Table7[[#This Row],[Min]])-FIND("-",Table7[[#This Row],[Min]])))&gt;INDIRECT(ADDRESS(11+MATCH(LEFT(Table7[[#This Row],[Min]],FIND("-",Table7[[#This Row],[Min]])-1),Table1[Content Sku],0),16,1,1,"Entities")),"review","ok"),"ok")</f>
        <v>ok</v>
      </c>
      <c r="U1605" t="s">
        <v>21</v>
      </c>
      <c r="V1605">
        <v>240</v>
      </c>
      <c r="W1605">
        <v>0</v>
      </c>
      <c r="X1605" t="s">
        <v>4438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311</v>
      </c>
      <c r="F1606">
        <v>200</v>
      </c>
      <c r="G1606">
        <v>0</v>
      </c>
      <c r="H1606" t="s">
        <v>4438</v>
      </c>
      <c r="I1606" s="74" t="str">
        <f ca="1">IF(Table7[[#This Row],[Type]]="KILL",IF(_xlfn.NUMBERVALUE(RIGHT(Table7[[#This Row],[Min]],LEN(Table7[[#This Row],[Min]])-FIND("-",Table7[[#This Row],[Min]])))&gt;INDIRECT(ADDRESS(11+MATCH(LEFT(Table7[[#This Row],[Min]],FIND("-",Table7[[#This Row],[Min]])-1),Table1[Content Sku],0),16,1,1,"Entities")),"review","ok"),"ok")</f>
        <v>ok</v>
      </c>
      <c r="U1606" t="s">
        <v>2727</v>
      </c>
      <c r="V1606">
        <v>280</v>
      </c>
      <c r="W1606">
        <v>0</v>
      </c>
      <c r="X1606" t="s">
        <v>4438</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459</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253</v>
      </c>
      <c r="F1608">
        <v>0</v>
      </c>
      <c r="G1608">
        <v>10000</v>
      </c>
      <c r="H1608" t="s">
        <v>205</v>
      </c>
      <c r="I1608" s="74" t="str">
        <f ca="1">IF(Table7[[#This Row],[Type]]="KILL",IF(_xlfn.NUMBERVALUE(RIGHT(Table7[[#This Row],[Min]],LEN(Table7[[#This Row],[Min]])-FIND("-",Table7[[#This Row],[Min]])))&gt;INDIRECT(ADDRESS(11+MATCH(LEFT(Table7[[#This Row],[Min]],FIND("-",Table7[[#This Row],[Min]])-1),Table1[Content Sku],0),16,1,1,"Entities")),"review","ok"),"ok")</f>
        <v>ok</v>
      </c>
      <c r="U1608" t="s">
        <v>289</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257</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2727</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2748</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459</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90</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459</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313</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22</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46</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459</v>
      </c>
      <c r="V1613">
        <v>0</v>
      </c>
      <c r="W1613">
        <v>26000</v>
      </c>
      <c r="X1613" t="s">
        <v>205</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397</v>
      </c>
      <c r="F1614">
        <v>0</v>
      </c>
      <c r="G1614">
        <v>0</v>
      </c>
      <c r="H1614" t="s">
        <v>8</v>
      </c>
      <c r="I1614" s="74" t="str">
        <f ca="1">IF(Table7[[#This Row],[Type]]="KILL",IF(_xlfn.NUMBERVALUE(RIGHT(Table7[[#This Row],[Min]],LEN(Table7[[#This Row],[Min]])-FIND("-",Table7[[#This Row],[Min]])))&gt;INDIRECT(ADDRESS(11+MATCH(LEFT(Table7[[#This Row],[Min]],FIND("-",Table7[[#This Row],[Min]])-1),Table1[Content Sku],0),16,1,1,"Entities")),"review","ok"),"ok")</f>
        <v>ok</v>
      </c>
      <c r="U1614" t="s">
        <v>459</v>
      </c>
      <c r="V1614">
        <v>0</v>
      </c>
      <c r="W1614">
        <v>31000</v>
      </c>
      <c r="X1614" t="s">
        <v>205</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313</v>
      </c>
      <c r="F1615">
        <v>0</v>
      </c>
      <c r="G1615">
        <v>13000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37</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256</v>
      </c>
      <c r="F1616">
        <v>10500</v>
      </c>
      <c r="G1616">
        <v>0</v>
      </c>
      <c r="H1616" t="s">
        <v>205</v>
      </c>
      <c r="I1616" s="74" t="str">
        <f ca="1">IF(Table7[[#This Row],[Type]]="KILL",IF(_xlfn.NUMBERVALUE(RIGHT(Table7[[#This Row],[Min]],LEN(Table7[[#This Row],[Min]])-FIND("-",Table7[[#This Row],[Min]])))&gt;INDIRECT(ADDRESS(11+MATCH(LEFT(Table7[[#This Row],[Min]],FIND("-",Table7[[#This Row],[Min]])-1),Table1[Content Sku],0),16,1,1,"Entities")),"review","ok"),"ok")</f>
        <v>ok</v>
      </c>
      <c r="U1616" t="s">
        <v>42</v>
      </c>
      <c r="V1616">
        <v>48000</v>
      </c>
      <c r="W1616">
        <v>0</v>
      </c>
      <c r="X1616" t="s">
        <v>205</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42</v>
      </c>
      <c r="F1617">
        <v>35000</v>
      </c>
      <c r="G1617">
        <v>0</v>
      </c>
      <c r="H1617" t="s">
        <v>205</v>
      </c>
      <c r="I1617" s="74" t="str">
        <f ca="1">IF(Table7[[#This Row],[Type]]="KILL",IF(_xlfn.NUMBERVALUE(RIGHT(Table7[[#This Row],[Min]],LEN(Table7[[#This Row],[Min]])-FIND("-",Table7[[#This Row],[Min]])))&gt;INDIRECT(ADDRESS(11+MATCH(LEFT(Table7[[#This Row],[Min]],FIND("-",Table7[[#This Row],[Min]])-1),Table1[Content Sku],0),16,1,1,"Entities")),"review","ok"),"ok")</f>
        <v>ok</v>
      </c>
      <c r="U1617" t="s">
        <v>459</v>
      </c>
      <c r="V1617">
        <v>0</v>
      </c>
      <c r="W1617">
        <v>45000</v>
      </c>
      <c r="X1617" t="s">
        <v>205</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280</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459</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347</v>
      </c>
      <c r="F1619">
        <v>0</v>
      </c>
      <c r="G1619">
        <v>0</v>
      </c>
      <c r="H1619" t="s">
        <v>8</v>
      </c>
      <c r="I1619" s="74" t="str">
        <f ca="1">IF(Table7[[#This Row],[Type]]="KILL",IF(_xlfn.NUMBERVALUE(RIGHT(Table7[[#This Row],[Min]],LEN(Table7[[#This Row],[Min]])-FIND("-",Table7[[#This Row],[Min]])))&gt;INDIRECT(ADDRESS(11+MATCH(LEFT(Table7[[#This Row],[Min]],FIND("-",Table7[[#This Row],[Min]])-1),Table1[Content Sku],0),16,1,1,"Entities")),"review","ok"),"ok")</f>
        <v>ok</v>
      </c>
      <c r="U1619" t="s">
        <v>123</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276</v>
      </c>
      <c r="F1620">
        <v>95</v>
      </c>
      <c r="G1620">
        <v>0</v>
      </c>
      <c r="H1620" t="s">
        <v>4438</v>
      </c>
      <c r="I1620" s="74" t="str">
        <f ca="1">IF(Table7[[#This Row],[Type]]="KILL",IF(_xlfn.NUMBERVALUE(RIGHT(Table7[[#This Row],[Min]],LEN(Table7[[#This Row],[Min]])-FIND("-",Table7[[#This Row],[Min]])))&gt;INDIRECT(ADDRESS(11+MATCH(LEFT(Table7[[#This Row],[Min]],FIND("-",Table7[[#This Row],[Min]])-1),Table1[Content Sku],0),16,1,1,"Entities")),"review","ok"),"ok")</f>
        <v>ok</v>
      </c>
      <c r="U1620" t="s">
        <v>459</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280</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22</v>
      </c>
      <c r="V1621">
        <v>42000</v>
      </c>
      <c r="W1621">
        <v>0</v>
      </c>
      <c r="X1621" t="s">
        <v>205</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295</v>
      </c>
      <c r="F1622">
        <v>0</v>
      </c>
      <c r="G1622">
        <v>0</v>
      </c>
      <c r="H1622" t="s">
        <v>8</v>
      </c>
      <c r="I1622" s="74" t="str">
        <f ca="1">IF(Table7[[#This Row],[Type]]="KILL",IF(_xlfn.NUMBERVALUE(RIGHT(Table7[[#This Row],[Min]],LEN(Table7[[#This Row],[Min]])-FIND("-",Table7[[#This Row],[Min]])))&gt;INDIRECT(ADDRESS(11+MATCH(LEFT(Table7[[#This Row],[Min]],FIND("-",Table7[[#This Row],[Min]])-1),Table1[Content Sku],0),16,1,1,"Entities")),"review","ok"),"ok")</f>
        <v>ok</v>
      </c>
      <c r="U1622" t="s">
        <v>37</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338</v>
      </c>
      <c r="F1623">
        <v>0</v>
      </c>
      <c r="G1623">
        <v>5000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462</v>
      </c>
      <c r="V1623">
        <v>0</v>
      </c>
      <c r="W1623">
        <v>30000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254</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21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91</v>
      </c>
      <c r="F1625">
        <v>0</v>
      </c>
      <c r="G1625">
        <v>25000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2724</v>
      </c>
      <c r="V1625">
        <v>77000</v>
      </c>
      <c r="W1625">
        <v>0</v>
      </c>
      <c r="X1625" t="s">
        <v>205</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39</v>
      </c>
      <c r="F1626">
        <v>0</v>
      </c>
      <c r="G1626">
        <v>5000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445</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313</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461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122</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462</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63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445</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253</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122</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37</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2724</v>
      </c>
      <c r="V1631">
        <v>39000</v>
      </c>
      <c r="W1631">
        <v>0</v>
      </c>
      <c r="X1631" t="s">
        <v>205</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254</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459</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313</v>
      </c>
      <c r="F1633">
        <v>0</v>
      </c>
      <c r="G1633">
        <v>0</v>
      </c>
      <c r="H1633" t="s">
        <v>8</v>
      </c>
      <c r="I1633" s="74" t="str">
        <f ca="1">IF(Table7[[#This Row],[Type]]="KILL",IF(_xlfn.NUMBERVALUE(RIGHT(Table7[[#This Row],[Min]],LEN(Table7[[#This Row],[Min]])-FIND("-",Table7[[#This Row],[Min]])))&gt;INDIRECT(ADDRESS(11+MATCH(LEFT(Table7[[#This Row],[Min]],FIND("-",Table7[[#This Row],[Min]])-1),Table1[Content Sku],0),16,1,1,"Entities")),"review","ok"),"ok")</f>
        <v>ok</v>
      </c>
      <c r="U1633" t="s">
        <v>459</v>
      </c>
      <c r="V1633">
        <v>0</v>
      </c>
      <c r="W1633">
        <v>33000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10</v>
      </c>
      <c r="F1634" t="s">
        <v>8136</v>
      </c>
      <c r="G1634" t="s">
        <v>4476</v>
      </c>
      <c r="H1634" t="s">
        <v>4477</v>
      </c>
      <c r="I1634" s="74" t="str">
        <f ca="1">IF(Table7[[#This Row],[Type]]="KILL",IF(_xlfn.NUMBERVALUE(RIGHT(Table7[[#This Row],[Min]],LEN(Table7[[#This Row],[Min]])-FIND("-",Table7[[#This Row],[Min]])))&gt;INDIRECT(ADDRESS(11+MATCH(LEFT(Table7[[#This Row],[Min]],FIND("-",Table7[[#This Row],[Min]])-1),Table1[Content Sku],0),16,1,1,"Entities")),"review","ok"),"ok")</f>
        <v>ok</v>
      </c>
      <c r="U1634" t="s">
        <v>397</v>
      </c>
      <c r="V1634">
        <v>35000</v>
      </c>
      <c r="W1634">
        <v>0</v>
      </c>
      <c r="X1634" t="s">
        <v>205</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253</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37</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311</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459</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49</v>
      </c>
      <c r="F1637">
        <v>14000</v>
      </c>
      <c r="G1637">
        <v>20000</v>
      </c>
      <c r="H1637" t="s">
        <v>205</v>
      </c>
      <c r="I1637" s="74" t="str">
        <f ca="1">IF(Table7[[#This Row],[Type]]="KILL",IF(_xlfn.NUMBERVALUE(RIGHT(Table7[[#This Row],[Min]],LEN(Table7[[#This Row],[Min]])-FIND("-",Table7[[#This Row],[Min]])))&gt;INDIRECT(ADDRESS(11+MATCH(LEFT(Table7[[#This Row],[Min]],FIND("-",Table7[[#This Row],[Min]])-1),Table1[Content Sku],0),16,1,1,"Entities")),"review","ok"),"ok")</f>
        <v>ok</v>
      </c>
      <c r="U1637" t="s">
        <v>37</v>
      </c>
      <c r="V1637">
        <v>0</v>
      </c>
      <c r="W1637">
        <v>0</v>
      </c>
      <c r="X1637" t="s">
        <v>8</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2748</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37</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313</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459</v>
      </c>
      <c r="V1639">
        <v>0</v>
      </c>
      <c r="W1639">
        <v>33000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253</v>
      </c>
      <c r="F1640">
        <v>0</v>
      </c>
      <c r="G1640">
        <v>0</v>
      </c>
      <c r="H1640" t="s">
        <v>8</v>
      </c>
      <c r="I1640" s="74" t="str">
        <f ca="1">IF(Table7[[#This Row],[Type]]="KILL",IF(_xlfn.NUMBERVALUE(RIGHT(Table7[[#This Row],[Min]],LEN(Table7[[#This Row],[Min]])-FIND("-",Table7[[#This Row],[Min]])))&gt;INDIRECT(ADDRESS(11+MATCH(LEFT(Table7[[#This Row],[Min]],FIND("-",Table7[[#This Row],[Min]])-1),Table1[Content Sku],0),16,1,1,"Entities")),"review","ok"),"ok")</f>
        <v>ok</v>
      </c>
      <c r="U1640" t="s">
        <v>2727</v>
      </c>
      <c r="V1640">
        <v>0</v>
      </c>
      <c r="W1640">
        <v>240</v>
      </c>
      <c r="X1640" t="s">
        <v>4438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289</v>
      </c>
      <c r="F1641">
        <v>0</v>
      </c>
      <c r="G1641">
        <v>24000</v>
      </c>
      <c r="H1641" t="s">
        <v>205</v>
      </c>
      <c r="I1641" s="74" t="str">
        <f ca="1">IF(Table7[[#This Row],[Type]]="KILL",IF(_xlfn.NUMBERVALUE(RIGHT(Table7[[#This Row],[Min]],LEN(Table7[[#This Row],[Min]])-FIND("-",Table7[[#This Row],[Min]])))&gt;INDIRECT(ADDRESS(11+MATCH(LEFT(Table7[[#This Row],[Min]],FIND("-",Table7[[#This Row],[Min]])-1),Table1[Content Sku],0),16,1,1,"Entities")),"review","ok"),"ok")</f>
        <v>ok</v>
      </c>
      <c r="U1641" t="s">
        <v>315</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17</v>
      </c>
      <c r="F1642">
        <v>0</v>
      </c>
      <c r="G1642">
        <v>0</v>
      </c>
      <c r="H1642" t="s">
        <v>8</v>
      </c>
      <c r="I1642" s="74" t="str">
        <f ca="1">IF(Table7[[#This Row],[Type]]="KILL",IF(_xlfn.NUMBERVALUE(RIGHT(Table7[[#This Row],[Min]],LEN(Table7[[#This Row],[Min]])-FIND("-",Table7[[#This Row],[Min]])))&gt;INDIRECT(ADDRESS(11+MATCH(LEFT(Table7[[#This Row],[Min]],FIND("-",Table7[[#This Row],[Min]])-1),Table1[Content Sku],0),16,1,1,"Entities")),"review","ok"),"ok")</f>
        <v>ok</v>
      </c>
      <c r="U1642" t="s">
        <v>22</v>
      </c>
      <c r="V1642">
        <v>35000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394</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551</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254</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37</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123</v>
      </c>
      <c r="F1645">
        <v>0</v>
      </c>
      <c r="G1645">
        <v>0</v>
      </c>
      <c r="H1645" t="s">
        <v>8</v>
      </c>
      <c r="I1645" s="74" t="str">
        <f ca="1">IF(Table7[[#This Row],[Type]]="KILL",IF(_xlfn.NUMBERVALUE(RIGHT(Table7[[#This Row],[Min]],LEN(Table7[[#This Row],[Min]])-FIND("-",Table7[[#This Row],[Min]])))&gt;INDIRECT(ADDRESS(11+MATCH(LEFT(Table7[[#This Row],[Min]],FIND("-",Table7[[#This Row],[Min]])-1),Table1[Content Sku],0),16,1,1,"Entities")),"review","ok"),"ok")</f>
        <v>ok</v>
      </c>
      <c r="U1645" t="s">
        <v>37</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42</v>
      </c>
      <c r="F1646">
        <v>25000</v>
      </c>
      <c r="G1646">
        <v>0</v>
      </c>
      <c r="H1646" t="s">
        <v>205</v>
      </c>
      <c r="I1646" s="74" t="str">
        <f ca="1">IF(Table7[[#This Row],[Type]]="KILL",IF(_xlfn.NUMBERVALUE(RIGHT(Table7[[#This Row],[Min]],LEN(Table7[[#This Row],[Min]])-FIND("-",Table7[[#This Row],[Min]])))&gt;INDIRECT(ADDRESS(11+MATCH(LEFT(Table7[[#This Row],[Min]],FIND("-",Table7[[#This Row],[Min]])-1),Table1[Content Sku],0),16,1,1,"Entities")),"review","ok"),"ok")</f>
        <v>ok</v>
      </c>
      <c r="U1646" t="s">
        <v>37</v>
      </c>
      <c r="V1646">
        <v>0</v>
      </c>
      <c r="W1646">
        <v>40000</v>
      </c>
      <c r="X1646" t="s">
        <v>205</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122</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123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254</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397</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313</v>
      </c>
      <c r="F1649">
        <v>0</v>
      </c>
      <c r="G1649">
        <v>0</v>
      </c>
      <c r="H1649" t="s">
        <v>8</v>
      </c>
      <c r="I1649" s="74" t="str">
        <f ca="1">IF(Table7[[#This Row],[Type]]="KILL",IF(_xlfn.NUMBERVALUE(RIGHT(Table7[[#This Row],[Min]],LEN(Table7[[#This Row],[Min]])-FIND("-",Table7[[#This Row],[Min]])))&gt;INDIRECT(ADDRESS(11+MATCH(LEFT(Table7[[#This Row],[Min]],FIND("-",Table7[[#This Row],[Min]])-1),Table1[Content Sku],0),16,1,1,"Entities")),"review","ok"),"ok")</f>
        <v>ok</v>
      </c>
      <c r="U1649" t="s">
        <v>397</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48</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459</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397</v>
      </c>
      <c r="F1651">
        <v>6500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22</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50</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459</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39</v>
      </c>
      <c r="F1653">
        <v>2200</v>
      </c>
      <c r="G1653">
        <v>0</v>
      </c>
      <c r="H1653" t="s">
        <v>205</v>
      </c>
      <c r="I1653" s="74" t="str">
        <f ca="1">IF(Table7[[#This Row],[Type]]="KILL",IF(_xlfn.NUMBERVALUE(RIGHT(Table7[[#This Row],[Min]],LEN(Table7[[#This Row],[Min]])-FIND("-",Table7[[#This Row],[Min]])))&gt;INDIRECT(ADDRESS(11+MATCH(LEFT(Table7[[#This Row],[Min]],FIND("-",Table7[[#This Row],[Min]])-1),Table1[Content Sku],0),16,1,1,"Entities")),"review","ok"),"ok")</f>
        <v>ok</v>
      </c>
      <c r="U1653" t="s">
        <v>38</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2724</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43</v>
      </c>
      <c r="F1655">
        <v>50000</v>
      </c>
      <c r="G1655">
        <v>0</v>
      </c>
      <c r="H1655" t="s">
        <v>205</v>
      </c>
      <c r="I1655" s="74" t="str">
        <f ca="1">IF(Table7[[#This Row],[Type]]="KILL",IF(_xlfn.NUMBERVALUE(RIGHT(Table7[[#This Row],[Min]],LEN(Table7[[#This Row],[Min]])-FIND("-",Table7[[#This Row],[Min]])))&gt;INDIRECT(ADDRESS(11+MATCH(LEFT(Table7[[#This Row],[Min]],FIND("-",Table7[[#This Row],[Min]])-1),Table1[Content Sku],0),16,1,1,"Entities")),"review","ok"),"ok")</f>
        <v>ok</v>
      </c>
      <c r="U1655" t="s">
        <v>459</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401</v>
      </c>
      <c r="F1656">
        <v>0</v>
      </c>
      <c r="G1656">
        <v>0</v>
      </c>
      <c r="H1656" t="s">
        <v>8</v>
      </c>
      <c r="I1656" s="74" t="str">
        <f ca="1">IF(Table7[[#This Row],[Type]]="KILL",IF(_xlfn.NUMBERVALUE(RIGHT(Table7[[#This Row],[Min]],LEN(Table7[[#This Row],[Min]])-FIND("-",Table7[[#This Row],[Min]])))&gt;INDIRECT(ADDRESS(11+MATCH(LEFT(Table7[[#This Row],[Min]],FIND("-",Table7[[#This Row],[Min]])-1),Table1[Content Sku],0),16,1,1,"Entities")),"review","ok"),"ok")</f>
        <v>ok</v>
      </c>
      <c r="U1656" t="s">
        <v>2727</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40</v>
      </c>
      <c r="F1657">
        <v>0</v>
      </c>
      <c r="G1657">
        <v>0</v>
      </c>
      <c r="H1657" t="s">
        <v>8</v>
      </c>
      <c r="I1657" s="74" t="str">
        <f ca="1">IF(Table7[[#This Row],[Type]]="KILL",IF(_xlfn.NUMBERVALUE(RIGHT(Table7[[#This Row],[Min]],LEN(Table7[[#This Row],[Min]])-FIND("-",Table7[[#This Row],[Min]])))&gt;INDIRECT(ADDRESS(11+MATCH(LEFT(Table7[[#This Row],[Min]],FIND("-",Table7[[#This Row],[Min]])-1),Table1[Content Sku],0),16,1,1,"Entities")),"review","ok"),"ok")</f>
        <v>ok</v>
      </c>
      <c r="U1657" t="s">
        <v>459</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283</v>
      </c>
      <c r="F1658">
        <v>0</v>
      </c>
      <c r="G1658">
        <v>0</v>
      </c>
      <c r="H1658" t="s">
        <v>8</v>
      </c>
      <c r="I1658" s="74" t="str">
        <f ca="1">IF(Table7[[#This Row],[Type]]="KILL",IF(_xlfn.NUMBERVALUE(RIGHT(Table7[[#This Row],[Min]],LEN(Table7[[#This Row],[Min]])-FIND("-",Table7[[#This Row],[Min]])))&gt;INDIRECT(ADDRESS(11+MATCH(LEFT(Table7[[#This Row],[Min]],FIND("-",Table7[[#This Row],[Min]])-1),Table1[Content Sku],0),16,1,1,"Entities")),"review","ok"),"ok")</f>
        <v>ok</v>
      </c>
      <c r="U1658" t="s">
        <v>452</v>
      </c>
      <c r="V1658">
        <v>45000</v>
      </c>
      <c r="W1658">
        <v>0</v>
      </c>
      <c r="X1658" t="s">
        <v>205</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278</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37</v>
      </c>
      <c r="V1659">
        <v>0</v>
      </c>
      <c r="W1659">
        <v>35000</v>
      </c>
      <c r="X1659" t="s">
        <v>205</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338</v>
      </c>
      <c r="F1660">
        <v>4000</v>
      </c>
      <c r="G1660">
        <v>8000</v>
      </c>
      <c r="H1660" t="s">
        <v>205</v>
      </c>
      <c r="I1660" s="74" t="str">
        <f ca="1">IF(Table7[[#This Row],[Type]]="KILL",IF(_xlfn.NUMBERVALUE(RIGHT(Table7[[#This Row],[Min]],LEN(Table7[[#This Row],[Min]])-FIND("-",Table7[[#This Row],[Min]])))&gt;INDIRECT(ADDRESS(11+MATCH(LEFT(Table7[[#This Row],[Min]],FIND("-",Table7[[#This Row],[Min]])-1),Table1[Content Sku],0),16,1,1,"Entities")),"review","ok"),"ok")</f>
        <v>ok</v>
      </c>
      <c r="U1660" t="s">
        <v>551</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254</v>
      </c>
      <c r="F1661">
        <v>0</v>
      </c>
      <c r="G1661">
        <v>20000</v>
      </c>
      <c r="H1661" t="s">
        <v>205</v>
      </c>
      <c r="I1661" s="74" t="str">
        <f ca="1">IF(Table7[[#This Row],[Type]]="KILL",IF(_xlfn.NUMBERVALUE(RIGHT(Table7[[#This Row],[Min]],LEN(Table7[[#This Row],[Min]])-FIND("-",Table7[[#This Row],[Min]])))&gt;INDIRECT(ADDRESS(11+MATCH(LEFT(Table7[[#This Row],[Min]],FIND("-",Table7[[#This Row],[Min]])-1),Table1[Content Sku],0),16,1,1,"Entities")),"review","ok"),"ok")</f>
        <v>ok</v>
      </c>
      <c r="U1661" t="s">
        <v>459</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40</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459</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21</v>
      </c>
      <c r="F1663">
        <v>28000</v>
      </c>
      <c r="G1663">
        <v>0</v>
      </c>
      <c r="H1663" t="s">
        <v>205</v>
      </c>
      <c r="I1663" s="74" t="str">
        <f ca="1">IF(Table7[[#This Row],[Type]]="KILL",IF(_xlfn.NUMBERVALUE(RIGHT(Table7[[#This Row],[Min]],LEN(Table7[[#This Row],[Min]])-FIND("-",Table7[[#This Row],[Min]])))&gt;INDIRECT(ADDRESS(11+MATCH(LEFT(Table7[[#This Row],[Min]],FIND("-",Table7[[#This Row],[Min]])-1),Table1[Content Sku],0),16,1,1,"Entities")),"review","ok"),"ok")</f>
        <v>ok</v>
      </c>
      <c r="U1663" t="s">
        <v>2724</v>
      </c>
      <c r="V1663">
        <v>50000</v>
      </c>
      <c r="W1663">
        <v>0</v>
      </c>
      <c r="X1663" t="s">
        <v>205</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313</v>
      </c>
      <c r="F1664">
        <v>0</v>
      </c>
      <c r="G1664">
        <v>15000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36</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392</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289</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123</v>
      </c>
      <c r="F1666">
        <v>120</v>
      </c>
      <c r="G1666">
        <v>0</v>
      </c>
      <c r="H1666" t="s">
        <v>4438</v>
      </c>
      <c r="I1666" s="74" t="str">
        <f ca="1">IF(Table7[[#This Row],[Type]]="KILL",IF(_xlfn.NUMBERVALUE(RIGHT(Table7[[#This Row],[Min]],LEN(Table7[[#This Row],[Min]])-FIND("-",Table7[[#This Row],[Min]])))&gt;INDIRECT(ADDRESS(11+MATCH(LEFT(Table7[[#This Row],[Min]],FIND("-",Table7[[#This Row],[Min]])-1),Table1[Content Sku],0),16,1,1,"Entities")),"review","ok"),"ok")</f>
        <v>ok</v>
      </c>
      <c r="U1666" t="s">
        <v>397</v>
      </c>
      <c r="V1666">
        <v>40000</v>
      </c>
      <c r="W1666">
        <v>0</v>
      </c>
      <c r="X1666" t="s">
        <v>205</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276</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2727</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465</v>
      </c>
      <c r="F1668">
        <v>0</v>
      </c>
      <c r="G1668">
        <v>4000</v>
      </c>
      <c r="H1668" t="s">
        <v>205</v>
      </c>
      <c r="I1668" s="74" t="str">
        <f ca="1">IF(Table7[[#This Row],[Type]]="KILL",IF(_xlfn.NUMBERVALUE(RIGHT(Table7[[#This Row],[Min]],LEN(Table7[[#This Row],[Min]])-FIND("-",Table7[[#This Row],[Min]])))&gt;INDIRECT(ADDRESS(11+MATCH(LEFT(Table7[[#This Row],[Min]],FIND("-",Table7[[#This Row],[Min]])-1),Table1[Content Sku],0),16,1,1,"Entities")),"review","ok"),"ok")</f>
        <v>ok</v>
      </c>
      <c r="U1668" t="s">
        <v>459</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295</v>
      </c>
      <c r="F1669">
        <v>0</v>
      </c>
      <c r="G1669">
        <v>4000</v>
      </c>
      <c r="H1669" t="s">
        <v>205</v>
      </c>
      <c r="I1669" s="74" t="str">
        <f ca="1">IF(Table7[[#This Row],[Type]]="KILL",IF(_xlfn.NUMBERVALUE(RIGHT(Table7[[#This Row],[Min]],LEN(Table7[[#This Row],[Min]])-FIND("-",Table7[[#This Row],[Min]])))&gt;INDIRECT(ADDRESS(11+MATCH(LEFT(Table7[[#This Row],[Min]],FIND("-",Table7[[#This Row],[Min]])-1),Table1[Content Sku],0),16,1,1,"Entities")),"review","ok"),"ok")</f>
        <v>ok</v>
      </c>
      <c r="U1669" t="s">
        <v>122</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551</v>
      </c>
      <c r="F1670">
        <v>0</v>
      </c>
      <c r="G1670">
        <v>0</v>
      </c>
      <c r="H1670" t="s">
        <v>8</v>
      </c>
      <c r="I1670" s="74" t="str">
        <f ca="1">IF(Table7[[#This Row],[Type]]="KILL",IF(_xlfn.NUMBERVALUE(RIGHT(Table7[[#This Row],[Min]],LEN(Table7[[#This Row],[Min]])-FIND("-",Table7[[#This Row],[Min]])))&gt;INDIRECT(ADDRESS(11+MATCH(LEFT(Table7[[#This Row],[Min]],FIND("-",Table7[[#This Row],[Min]])-1),Table1[Content Sku],0),16,1,1,"Entities")),"review","ok"),"ok")</f>
        <v>ok</v>
      </c>
      <c r="U1670" t="s">
        <v>37</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48</v>
      </c>
      <c r="F1671">
        <v>10000</v>
      </c>
      <c r="G1671">
        <v>16000</v>
      </c>
      <c r="H1671" t="s">
        <v>205</v>
      </c>
      <c r="I1671" s="74" t="str">
        <f ca="1">IF(Table7[[#This Row],[Type]]="KILL",IF(_xlfn.NUMBERVALUE(RIGHT(Table7[[#This Row],[Min]],LEN(Table7[[#This Row],[Min]])-FIND("-",Table7[[#This Row],[Min]])))&gt;INDIRECT(ADDRESS(11+MATCH(LEFT(Table7[[#This Row],[Min]],FIND("-",Table7[[#This Row],[Min]])-1),Table1[Content Sku],0),16,1,1,"Entities")),"review","ok"),"ok")</f>
        <v>ok</v>
      </c>
      <c r="U1671" t="s">
        <v>311</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548</v>
      </c>
      <c r="F1672">
        <v>0</v>
      </c>
      <c r="G1672">
        <v>0</v>
      </c>
      <c r="H1672" t="s">
        <v>8</v>
      </c>
      <c r="I1672" s="74" t="str">
        <f ca="1">IF(Table7[[#This Row],[Type]]="KILL",IF(_xlfn.NUMBERVALUE(RIGHT(Table7[[#This Row],[Min]],LEN(Table7[[#This Row],[Min]])-FIND("-",Table7[[#This Row],[Min]])))&gt;INDIRECT(ADDRESS(11+MATCH(LEFT(Table7[[#This Row],[Min]],FIND("-",Table7[[#This Row],[Min]])-1),Table1[Content Sku],0),16,1,1,"Entities")),"review","ok"),"ok")</f>
        <v>ok</v>
      </c>
      <c r="U1672" t="s">
        <v>459</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253</v>
      </c>
      <c r="F1673">
        <v>0</v>
      </c>
      <c r="G1673">
        <v>0</v>
      </c>
      <c r="H1673" t="s">
        <v>8</v>
      </c>
      <c r="I1673" s="74" t="str">
        <f ca="1">IF(Table7[[#This Row],[Type]]="KILL",IF(_xlfn.NUMBERVALUE(RIGHT(Table7[[#This Row],[Min]],LEN(Table7[[#This Row],[Min]])-FIND("-",Table7[[#This Row],[Min]])))&gt;INDIRECT(ADDRESS(11+MATCH(LEFT(Table7[[#This Row],[Min]],FIND("-",Table7[[#This Row],[Min]])-1),Table1[Content Sku],0),16,1,1,"Entities")),"review","ok"),"ok")</f>
        <v>ok</v>
      </c>
      <c r="U1673" t="s">
        <v>459</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548</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37</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276</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47</v>
      </c>
      <c r="F1676">
        <v>3500</v>
      </c>
      <c r="G1676">
        <v>0</v>
      </c>
      <c r="H1676" t="s">
        <v>205</v>
      </c>
      <c r="I1676" s="74" t="str">
        <f ca="1">IF(Table7[[#This Row],[Type]]="KILL",IF(_xlfn.NUMBERVALUE(RIGHT(Table7[[#This Row],[Min]],LEN(Table7[[#This Row],[Min]])-FIND("-",Table7[[#This Row],[Min]])))&gt;INDIRECT(ADDRESS(11+MATCH(LEFT(Table7[[#This Row],[Min]],FIND("-",Table7[[#This Row],[Min]])-1),Table1[Content Sku],0),16,1,1,"Entities")),"review","ok"),"ok")</f>
        <v>ok</v>
      </c>
      <c r="U1676" t="s">
        <v>459</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21</v>
      </c>
      <c r="F1677">
        <v>50000</v>
      </c>
      <c r="G1677">
        <v>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37</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39</v>
      </c>
      <c r="F1678">
        <v>0</v>
      </c>
      <c r="G1678">
        <v>0</v>
      </c>
      <c r="H1678" t="s">
        <v>8</v>
      </c>
      <c r="I1678" s="74" t="str">
        <f ca="1">IF(Table7[[#This Row],[Type]]="KILL",IF(_xlfn.NUMBERVALUE(RIGHT(Table7[[#This Row],[Min]],LEN(Table7[[#This Row],[Min]])-FIND("-",Table7[[#This Row],[Min]])))&gt;INDIRECT(ADDRESS(11+MATCH(LEFT(Table7[[#This Row],[Min]],FIND("-",Table7[[#This Row],[Min]])-1),Table1[Content Sku],0),16,1,1,"Entities")),"review","ok"),"ok")</f>
        <v>ok</v>
      </c>
      <c r="U1678" t="s">
        <v>311</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306</v>
      </c>
      <c r="F1679">
        <v>7000</v>
      </c>
      <c r="G1679">
        <v>0</v>
      </c>
      <c r="H1679" t="s">
        <v>205</v>
      </c>
      <c r="I1679" s="74" t="str">
        <f ca="1">IF(Table7[[#This Row],[Type]]="KILL",IF(_xlfn.NUMBERVALUE(RIGHT(Table7[[#This Row],[Min]],LEN(Table7[[#This Row],[Min]])-FIND("-",Table7[[#This Row],[Min]])))&gt;INDIRECT(ADDRESS(11+MATCH(LEFT(Table7[[#This Row],[Min]],FIND("-",Table7[[#This Row],[Min]])-1),Table1[Content Sku],0),16,1,1,"Entities")),"review","ok"),"ok")</f>
        <v>ok</v>
      </c>
      <c r="U1679" t="s">
        <v>2724</v>
      </c>
      <c r="V1679">
        <v>57000</v>
      </c>
      <c r="W1679">
        <v>0</v>
      </c>
      <c r="X1679" t="s">
        <v>205</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40</v>
      </c>
      <c r="F1680">
        <v>17000</v>
      </c>
      <c r="G1680">
        <v>0</v>
      </c>
      <c r="H1680" t="s">
        <v>205</v>
      </c>
      <c r="I1680" s="74" t="str">
        <f ca="1">IF(Table7[[#This Row],[Type]]="KILL",IF(_xlfn.NUMBERVALUE(RIGHT(Table7[[#This Row],[Min]],LEN(Table7[[#This Row],[Min]])-FIND("-",Table7[[#This Row],[Min]])))&gt;INDIRECT(ADDRESS(11+MATCH(LEFT(Table7[[#This Row],[Min]],FIND("-",Table7[[#This Row],[Min]])-1),Table1[Content Sku],0),16,1,1,"Entities")),"review","ok"),"ok")</f>
        <v>ok</v>
      </c>
      <c r="U1680" t="s">
        <v>289</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90</v>
      </c>
      <c r="F1681">
        <v>0</v>
      </c>
      <c r="G1681">
        <v>16000</v>
      </c>
      <c r="H1681" t="s">
        <v>205</v>
      </c>
      <c r="I1681" s="74" t="str">
        <f ca="1">IF(Table7[[#This Row],[Type]]="KILL",IF(_xlfn.NUMBERVALUE(RIGHT(Table7[[#This Row],[Min]],LEN(Table7[[#This Row],[Min]])-FIND("-",Table7[[#This Row],[Min]])))&gt;INDIRECT(ADDRESS(11+MATCH(LEFT(Table7[[#This Row],[Min]],FIND("-",Table7[[#This Row],[Min]])-1),Table1[Content Sku],0),16,1,1,"Entities")),"review","ok"),"ok")</f>
        <v>ok</v>
      </c>
      <c r="U1681" t="s">
        <v>123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40</v>
      </c>
      <c r="F1682">
        <v>0</v>
      </c>
      <c r="G1682">
        <v>0</v>
      </c>
      <c r="H1682" t="s">
        <v>8</v>
      </c>
      <c r="I1682" s="74" t="str">
        <f ca="1">IF(Table7[[#This Row],[Type]]="KILL",IF(_xlfn.NUMBERVALUE(RIGHT(Table7[[#This Row],[Min]],LEN(Table7[[#This Row],[Min]])-FIND("-",Table7[[#This Row],[Min]])))&gt;INDIRECT(ADDRESS(11+MATCH(LEFT(Table7[[#This Row],[Min]],FIND("-",Table7[[#This Row],[Min]])-1),Table1[Content Sku],0),16,1,1,"Entities")),"review","ok"),"ok")</f>
        <v>ok</v>
      </c>
      <c r="U1682" t="s">
        <v>289</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394</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2727</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47</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4437</v>
      </c>
      <c r="F1685">
        <v>8000</v>
      </c>
      <c r="G1685">
        <v>0</v>
      </c>
      <c r="H1685" t="s">
        <v>205</v>
      </c>
      <c r="I1685" s="74" t="str">
        <f ca="1">IF(Table7[[#This Row],[Type]]="KILL",IF(_xlfn.NUMBERVALUE(RIGHT(Table7[[#This Row],[Min]],LEN(Table7[[#This Row],[Min]])-FIND("-",Table7[[#This Row],[Min]])))&gt;INDIRECT(ADDRESS(11+MATCH(LEFT(Table7[[#This Row],[Min]],FIND("-",Table7[[#This Row],[Min]])-1),Table1[Content Sku],0),16,1,1,"Entities")),"review","ok"),"ok")</f>
        <v>ok</v>
      </c>
      <c r="U1685" t="s">
        <v>289</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254</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36</v>
      </c>
      <c r="V1686">
        <v>300</v>
      </c>
      <c r="W1686">
        <v>0</v>
      </c>
      <c r="X1686" t="s">
        <v>4438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253</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459</v>
      </c>
      <c r="V1687">
        <v>0</v>
      </c>
      <c r="W1687">
        <v>32000</v>
      </c>
      <c r="X1687" t="s">
        <v>205</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283</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8116</v>
      </c>
      <c r="V1688">
        <v>55000</v>
      </c>
      <c r="W1688">
        <v>0</v>
      </c>
      <c r="X1688" t="s">
        <v>205</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254</v>
      </c>
      <c r="F1689">
        <v>0</v>
      </c>
      <c r="G1689">
        <v>13000</v>
      </c>
      <c r="H1689" t="s">
        <v>205</v>
      </c>
      <c r="I1689" s="74" t="str">
        <f ca="1">IF(Table7[[#This Row],[Type]]="KILL",IF(_xlfn.NUMBERVALUE(RIGHT(Table7[[#This Row],[Min]],LEN(Table7[[#This Row],[Min]])-FIND("-",Table7[[#This Row],[Min]])))&gt;INDIRECT(ADDRESS(11+MATCH(LEFT(Table7[[#This Row],[Min]],FIND("-",Table7[[#This Row],[Min]])-1),Table1[Content Sku],0),16,1,1,"Entities")),"review","ok"),"ok")</f>
        <v>ok</v>
      </c>
      <c r="U1689" t="s">
        <v>46</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2748</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452</v>
      </c>
      <c r="V1690">
        <v>45000</v>
      </c>
      <c r="W1690">
        <v>0</v>
      </c>
      <c r="X1690" t="s">
        <v>205</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340</v>
      </c>
      <c r="F1691">
        <v>0</v>
      </c>
      <c r="G1691">
        <v>3000</v>
      </c>
      <c r="H1691" t="s">
        <v>205</v>
      </c>
      <c r="I1691" s="74" t="str">
        <f ca="1">IF(Table7[[#This Row],[Type]]="KILL",IF(_xlfn.NUMBERVALUE(RIGHT(Table7[[#This Row],[Min]],LEN(Table7[[#This Row],[Min]])-FIND("-",Table7[[#This Row],[Min]])))&gt;INDIRECT(ADDRESS(11+MATCH(LEFT(Table7[[#This Row],[Min]],FIND("-",Table7[[#This Row],[Min]])-1),Table1[Content Sku],0),16,1,1,"Entities")),"review","ok"),"ok")</f>
        <v>ok</v>
      </c>
      <c r="U1691" t="s">
        <v>461</v>
      </c>
      <c r="V1691">
        <v>0</v>
      </c>
      <c r="W1691">
        <v>35000</v>
      </c>
      <c r="X1691" t="s">
        <v>205</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338</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461</v>
      </c>
      <c r="V1692">
        <v>0</v>
      </c>
      <c r="W1692">
        <v>24000</v>
      </c>
      <c r="X1692" t="s">
        <v>205</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280</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309</v>
      </c>
      <c r="V1693">
        <v>42000</v>
      </c>
      <c r="W1693">
        <v>0</v>
      </c>
      <c r="X1693" t="s">
        <v>205</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313</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254</v>
      </c>
      <c r="F1695">
        <v>0</v>
      </c>
      <c r="G1695">
        <v>3500</v>
      </c>
      <c r="H1695" t="s">
        <v>205</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123</v>
      </c>
      <c r="F1696">
        <v>0</v>
      </c>
      <c r="G1696">
        <v>10500</v>
      </c>
      <c r="H1696" t="s">
        <v>205</v>
      </c>
      <c r="I1696" s="74" t="str">
        <f ca="1">IF(Table7[[#This Row],[Type]]="KILL",IF(_xlfn.NUMBERVALUE(RIGHT(Table7[[#This Row],[Min]],LEN(Table7[[#This Row],[Min]])-FIND("-",Table7[[#This Row],[Min]])))&gt;INDIRECT(ADDRESS(11+MATCH(LEFT(Table7[[#This Row],[Min]],FIND("-",Table7[[#This Row],[Min]])-1),Table1[Content Sku],0),16,1,1,"Entities")),"review","ok"),"ok")</f>
        <v>ok</v>
      </c>
      <c r="U1696" t="s">
        <v>452</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2748</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445</v>
      </c>
      <c r="V1697">
        <v>380</v>
      </c>
      <c r="W1697">
        <v>0</v>
      </c>
      <c r="X1697" t="s">
        <v>4438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10</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459</v>
      </c>
      <c r="V1698">
        <v>0</v>
      </c>
      <c r="W1698">
        <v>32000</v>
      </c>
      <c r="X1698" t="s">
        <v>205</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2748</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2727</v>
      </c>
      <c r="V1699">
        <v>57000</v>
      </c>
      <c r="W1699">
        <v>0</v>
      </c>
      <c r="X1699" t="s">
        <v>205</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313</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399</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253</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399</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313</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46</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24000</v>
      </c>
      <c r="H1703" t="s">
        <v>205</v>
      </c>
      <c r="I1703" s="74" t="str">
        <f ca="1">IF(Table7[[#This Row],[Type]]="KILL",IF(_xlfn.NUMBERVALUE(RIGHT(Table7[[#This Row],[Min]],LEN(Table7[[#This Row],[Min]])-FIND("-",Table7[[#This Row],[Min]])))&gt;INDIRECT(ADDRESS(11+MATCH(LEFT(Table7[[#This Row],[Min]],FIND("-",Table7[[#This Row],[Min]])-1),Table1[Content Sku],0),16,1,1,"Entities")),"review","ok"),"ok")</f>
        <v>ok</v>
      </c>
      <c r="U1703" t="s">
        <v>462</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90</v>
      </c>
      <c r="F1704">
        <v>2500</v>
      </c>
      <c r="G1704">
        <v>0</v>
      </c>
      <c r="H1704" t="s">
        <v>205</v>
      </c>
      <c r="I1704" s="74" t="str">
        <f ca="1">IF(Table7[[#This Row],[Type]]="KILL",IF(_xlfn.NUMBERVALUE(RIGHT(Table7[[#This Row],[Min]],LEN(Table7[[#This Row],[Min]])-FIND("-",Table7[[#This Row],[Min]])))&gt;INDIRECT(ADDRESS(11+MATCH(LEFT(Table7[[#This Row],[Min]],FIND("-",Table7[[#This Row],[Min]])-1),Table1[Content Sku],0),16,1,1,"Entities")),"review","ok"),"ok")</f>
        <v>ok</v>
      </c>
      <c r="U1704" t="s">
        <v>21</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404</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401</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254</v>
      </c>
      <c r="F1706">
        <v>0</v>
      </c>
      <c r="G1706">
        <v>9500</v>
      </c>
      <c r="H1706" t="s">
        <v>205</v>
      </c>
      <c r="I1706" s="74" t="str">
        <f ca="1">IF(Table7[[#This Row],[Type]]="KILL",IF(_xlfn.NUMBERVALUE(RIGHT(Table7[[#This Row],[Min]],LEN(Table7[[#This Row],[Min]])-FIND("-",Table7[[#This Row],[Min]])))&gt;INDIRECT(ADDRESS(11+MATCH(LEFT(Table7[[#This Row],[Min]],FIND("-",Table7[[#This Row],[Min]])-1),Table1[Content Sku],0),16,1,1,"Entities")),"review","ok"),"ok")</f>
        <v>ok</v>
      </c>
      <c r="U1706" t="s">
        <v>46</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313</v>
      </c>
      <c r="F1707">
        <v>0</v>
      </c>
      <c r="G1707">
        <v>20000</v>
      </c>
      <c r="H1707" t="s">
        <v>205</v>
      </c>
      <c r="I1707" s="74" t="str">
        <f ca="1">IF(Table7[[#This Row],[Type]]="KILL",IF(_xlfn.NUMBERVALUE(RIGHT(Table7[[#This Row],[Min]],LEN(Table7[[#This Row],[Min]])-FIND("-",Table7[[#This Row],[Min]])))&gt;INDIRECT(ADDRESS(11+MATCH(LEFT(Table7[[#This Row],[Min]],FIND("-",Table7[[#This Row],[Min]])-1),Table1[Content Sku],0),16,1,1,"Entities")),"review","ok"),"ok")</f>
        <v>ok</v>
      </c>
      <c r="U1707" t="s">
        <v>397</v>
      </c>
      <c r="V1707">
        <v>300</v>
      </c>
      <c r="W1707">
        <v>0</v>
      </c>
      <c r="X1707" t="s">
        <v>4438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90</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477</v>
      </c>
      <c r="V1708">
        <v>38000</v>
      </c>
      <c r="W1708">
        <v>0</v>
      </c>
      <c r="X1708" t="s">
        <v>205</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313</v>
      </c>
      <c r="F1709">
        <v>0</v>
      </c>
      <c r="G1709">
        <v>16000</v>
      </c>
      <c r="H1709" t="s">
        <v>205</v>
      </c>
      <c r="I1709" s="74" t="str">
        <f ca="1">IF(Table7[[#This Row],[Type]]="KILL",IF(_xlfn.NUMBERVALUE(RIGHT(Table7[[#This Row],[Min]],LEN(Table7[[#This Row],[Min]])-FIND("-",Table7[[#This Row],[Min]])))&gt;INDIRECT(ADDRESS(11+MATCH(LEFT(Table7[[#This Row],[Min]],FIND("-",Table7[[#This Row],[Min]])-1),Table1[Content Sku],0),16,1,1,"Entities")),"review","ok"),"ok")</f>
        <v>ok</v>
      </c>
      <c r="U1709" t="s">
        <v>37</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256</v>
      </c>
      <c r="F1710">
        <v>0</v>
      </c>
      <c r="G1710">
        <v>5800</v>
      </c>
      <c r="H1710" t="s">
        <v>205</v>
      </c>
      <c r="I1710" s="74" t="str">
        <f ca="1">IF(Table7[[#This Row],[Type]]="KILL",IF(_xlfn.NUMBERVALUE(RIGHT(Table7[[#This Row],[Min]],LEN(Table7[[#This Row],[Min]])-FIND("-",Table7[[#This Row],[Min]])))&gt;INDIRECT(ADDRESS(11+MATCH(LEFT(Table7[[#This Row],[Min]],FIND("-",Table7[[#This Row],[Min]])-1),Table1[Content Sku],0),16,1,1,"Entities")),"review","ok"),"ok")</f>
        <v>ok</v>
      </c>
      <c r="U1710" t="s">
        <v>289</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289</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397</v>
      </c>
      <c r="V1711">
        <v>360</v>
      </c>
      <c r="W1711">
        <v>0</v>
      </c>
      <c r="X1711" t="s">
        <v>4438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254</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551</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315</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50</v>
      </c>
      <c r="V1713">
        <v>38000</v>
      </c>
      <c r="W1713">
        <v>0</v>
      </c>
      <c r="X1713" t="s">
        <v>205</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551</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445</v>
      </c>
      <c r="V1714">
        <v>0</v>
      </c>
      <c r="W1714">
        <v>300</v>
      </c>
      <c r="X1714" t="s">
        <v>4438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318</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123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394</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445</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51</v>
      </c>
      <c r="F1717">
        <v>345</v>
      </c>
      <c r="G1717">
        <v>0</v>
      </c>
      <c r="H1717" t="s">
        <v>4438</v>
      </c>
      <c r="I1717" s="74" t="str">
        <f ca="1">IF(Table7[[#This Row],[Type]]="KILL",IF(_xlfn.NUMBERVALUE(RIGHT(Table7[[#This Row],[Min]],LEN(Table7[[#This Row],[Min]])-FIND("-",Table7[[#This Row],[Min]])))&gt;INDIRECT(ADDRESS(11+MATCH(LEFT(Table7[[#This Row],[Min]],FIND("-",Table7[[#This Row],[Min]])-1),Table1[Content Sku],0),16,1,1,"Entities")),"review","ok"),"ok")</f>
        <v>ok</v>
      </c>
      <c r="U1717" t="s">
        <v>461</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315</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43</v>
      </c>
      <c r="V1718">
        <v>45000</v>
      </c>
      <c r="W1718">
        <v>0</v>
      </c>
      <c r="X1718" t="s">
        <v>205</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313</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137</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21</v>
      </c>
      <c r="F1720">
        <v>40000</v>
      </c>
      <c r="G1720">
        <v>0</v>
      </c>
      <c r="H1720" t="s">
        <v>205</v>
      </c>
      <c r="I1720" s="74" t="str">
        <f ca="1">IF(Table7[[#This Row],[Type]]="KILL",IF(_xlfn.NUMBERVALUE(RIGHT(Table7[[#This Row],[Min]],LEN(Table7[[#This Row],[Min]])-FIND("-",Table7[[#This Row],[Min]])))&gt;INDIRECT(ADDRESS(11+MATCH(LEFT(Table7[[#This Row],[Min]],FIND("-",Table7[[#This Row],[Min]])-1),Table1[Content Sku],0),16,1,1,"Entities")),"review","ok"),"ok")</f>
        <v>ok</v>
      </c>
      <c r="U1720" t="s">
        <v>459</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95</v>
      </c>
      <c r="F1721">
        <v>12000</v>
      </c>
      <c r="G1721">
        <v>0</v>
      </c>
      <c r="H1721" t="s">
        <v>205</v>
      </c>
      <c r="I1721" s="74" t="str">
        <f ca="1">IF(Table7[[#This Row],[Type]]="KILL",IF(_xlfn.NUMBERVALUE(RIGHT(Table7[[#This Row],[Min]],LEN(Table7[[#This Row],[Min]])-FIND("-",Table7[[#This Row],[Min]])))&gt;INDIRECT(ADDRESS(11+MATCH(LEFT(Table7[[#This Row],[Min]],FIND("-",Table7[[#This Row],[Min]])-1),Table1[Content Sku],0),16,1,1,"Entities")),"review","ok"),"ok")</f>
        <v>ok</v>
      </c>
      <c r="U1721" t="s">
        <v>459</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122</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459</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407</v>
      </c>
      <c r="F1723">
        <v>4000</v>
      </c>
      <c r="G1723">
        <v>0</v>
      </c>
      <c r="H1723" t="s">
        <v>205</v>
      </c>
      <c r="I1723" s="74" t="str">
        <f ca="1">IF(Table7[[#This Row],[Type]]="KILL",IF(_xlfn.NUMBERVALUE(RIGHT(Table7[[#This Row],[Min]],LEN(Table7[[#This Row],[Min]])-FIND("-",Table7[[#This Row],[Min]])))&gt;INDIRECT(ADDRESS(11+MATCH(LEFT(Table7[[#This Row],[Min]],FIND("-",Table7[[#This Row],[Min]])-1),Table1[Content Sku],0),16,1,1,"Entities")),"review","ok"),"ok")</f>
        <v>ok</v>
      </c>
      <c r="U1723" t="s">
        <v>122</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254</v>
      </c>
      <c r="F1724">
        <v>0</v>
      </c>
      <c r="G1724">
        <v>21000</v>
      </c>
      <c r="H1724" t="s">
        <v>205</v>
      </c>
      <c r="I1724" s="74" t="str">
        <f ca="1">IF(Table7[[#This Row],[Type]]="KILL",IF(_xlfn.NUMBERVALUE(RIGHT(Table7[[#This Row],[Min]],LEN(Table7[[#This Row],[Min]])-FIND("-",Table7[[#This Row],[Min]])))&gt;INDIRECT(ADDRESS(11+MATCH(LEFT(Table7[[#This Row],[Min]],FIND("-",Table7[[#This Row],[Min]])-1),Table1[Content Sku],0),16,1,1,"Entities")),"review","ok"),"ok")</f>
        <v>ok</v>
      </c>
      <c r="U1724" t="s">
        <v>401</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286</v>
      </c>
      <c r="F1725">
        <v>6000</v>
      </c>
      <c r="G1725">
        <v>0</v>
      </c>
      <c r="H1725" t="s">
        <v>205</v>
      </c>
      <c r="I1725" s="74" t="str">
        <f ca="1">IF(Table7[[#This Row],[Type]]="KILL",IF(_xlfn.NUMBERVALUE(RIGHT(Table7[[#This Row],[Min]],LEN(Table7[[#This Row],[Min]])-FIND("-",Table7[[#This Row],[Min]])))&gt;INDIRECT(ADDRESS(11+MATCH(LEFT(Table7[[#This Row],[Min]],FIND("-",Table7[[#This Row],[Min]])-1),Table1[Content Sku],0),16,1,1,"Entities")),"review","ok"),"ok")</f>
        <v>ok</v>
      </c>
      <c r="U1725" t="s">
        <v>122</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95</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459</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401</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43</v>
      </c>
      <c r="V1727">
        <v>40000</v>
      </c>
      <c r="W1727">
        <v>0</v>
      </c>
      <c r="X1727" t="s">
        <v>205</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289</v>
      </c>
      <c r="F1728">
        <v>0</v>
      </c>
      <c r="G1728">
        <v>22000</v>
      </c>
      <c r="H1728" t="s">
        <v>205</v>
      </c>
      <c r="I1728" s="74" t="str">
        <f ca="1">IF(Table7[[#This Row],[Type]]="KILL",IF(_xlfn.NUMBERVALUE(RIGHT(Table7[[#This Row],[Min]],LEN(Table7[[#This Row],[Min]])-FIND("-",Table7[[#This Row],[Min]])))&gt;INDIRECT(ADDRESS(11+MATCH(LEFT(Table7[[#This Row],[Min]],FIND("-",Table7[[#This Row],[Min]])-1),Table1[Content Sku],0),16,1,1,"Entities")),"review","ok"),"ok")</f>
        <v>ok</v>
      </c>
      <c r="U1728" t="s">
        <v>2727</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394</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459</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273</v>
      </c>
      <c r="F1730">
        <v>13000</v>
      </c>
      <c r="G1730">
        <v>0</v>
      </c>
      <c r="H1730" t="s">
        <v>205</v>
      </c>
      <c r="I1730" s="74" t="str">
        <f ca="1">IF(Table7[[#This Row],[Type]]="KILL",IF(_xlfn.NUMBERVALUE(RIGHT(Table7[[#This Row],[Min]],LEN(Table7[[#This Row],[Min]])-FIND("-",Table7[[#This Row],[Min]])))&gt;INDIRECT(ADDRESS(11+MATCH(LEFT(Table7[[#This Row],[Min]],FIND("-",Table7[[#This Row],[Min]])-1),Table1[Content Sku],0),16,1,1,"Entities")),"review","ok"),"ok")</f>
        <v>ok</v>
      </c>
      <c r="U1730" t="s">
        <v>459</v>
      </c>
      <c r="V1730">
        <v>0</v>
      </c>
      <c r="W1730">
        <v>28000</v>
      </c>
      <c r="X1730" t="s">
        <v>205</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401</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459</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254</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46</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313</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465</v>
      </c>
      <c r="F1734">
        <v>0</v>
      </c>
      <c r="G1734">
        <v>3500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37</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289</v>
      </c>
      <c r="F1735">
        <v>0</v>
      </c>
      <c r="G1735">
        <v>0</v>
      </c>
      <c r="H1735" t="s">
        <v>8</v>
      </c>
      <c r="I1735" s="74" t="str">
        <f ca="1">IF(Table7[[#This Row],[Type]]="KILL",IF(_xlfn.NUMBERVALUE(RIGHT(Table7[[#This Row],[Min]],LEN(Table7[[#This Row],[Min]])-FIND("-",Table7[[#This Row],[Min]])))&gt;INDIRECT(ADDRESS(11+MATCH(LEFT(Table7[[#This Row],[Min]],FIND("-",Table7[[#This Row],[Min]])-1),Table1[Content Sku],0),16,1,1,"Entities")),"review","ok"),"ok")</f>
        <v>ok</v>
      </c>
      <c r="U1735" t="s">
        <v>462</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90</v>
      </c>
      <c r="F1736">
        <v>0</v>
      </c>
      <c r="G1736">
        <v>0</v>
      </c>
      <c r="H1736" t="s">
        <v>8</v>
      </c>
      <c r="I1736" s="74" t="str">
        <f ca="1">IF(Table7[[#This Row],[Type]]="KILL",IF(_xlfn.NUMBERVALUE(RIGHT(Table7[[#This Row],[Min]],LEN(Table7[[#This Row],[Min]])-FIND("-",Table7[[#This Row],[Min]])))&gt;INDIRECT(ADDRESS(11+MATCH(LEFT(Table7[[#This Row],[Min]],FIND("-",Table7[[#This Row],[Min]])-1),Table1[Content Sku],0),16,1,1,"Entities")),"review","ok"),"ok")</f>
        <v>ok</v>
      </c>
      <c r="U1736" t="s">
        <v>459</v>
      </c>
      <c r="V1736">
        <v>0</v>
      </c>
      <c r="W1736">
        <v>45000</v>
      </c>
      <c r="X1736" t="s">
        <v>205</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46</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397</v>
      </c>
      <c r="V1737">
        <v>35000</v>
      </c>
      <c r="W1737">
        <v>0</v>
      </c>
      <c r="X1737" t="s">
        <v>205</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254</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401</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278</v>
      </c>
      <c r="F1739">
        <v>5500</v>
      </c>
      <c r="G1739">
        <v>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399</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253</v>
      </c>
      <c r="F1740">
        <v>0</v>
      </c>
      <c r="G1740">
        <v>22000</v>
      </c>
      <c r="H1740" t="s">
        <v>205</v>
      </c>
      <c r="I1740" s="74" t="str">
        <f ca="1">IF(Table7[[#This Row],[Type]]="KILL",IF(_xlfn.NUMBERVALUE(RIGHT(Table7[[#This Row],[Min]],LEN(Table7[[#This Row],[Min]])-FIND("-",Table7[[#This Row],[Min]])))&gt;INDIRECT(ADDRESS(11+MATCH(LEFT(Table7[[#This Row],[Min]],FIND("-",Table7[[#This Row],[Min]])-1),Table1[Content Sku],0),16,1,1,"Entities")),"review","ok"),"ok")</f>
        <v>ok</v>
      </c>
      <c r="U1740" t="s">
        <v>397</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37</v>
      </c>
      <c r="F1741">
        <v>0</v>
      </c>
      <c r="G1741">
        <v>0</v>
      </c>
      <c r="H1741" t="s">
        <v>8</v>
      </c>
      <c r="I1741" s="74" t="str">
        <f ca="1">IF(Table7[[#This Row],[Type]]="KILL",IF(_xlfn.NUMBERVALUE(RIGHT(Table7[[#This Row],[Min]],LEN(Table7[[#This Row],[Min]])-FIND("-",Table7[[#This Row],[Min]])))&gt;INDIRECT(ADDRESS(11+MATCH(LEFT(Table7[[#This Row],[Min]],FIND("-",Table7[[#This Row],[Min]])-1),Table1[Content Sku],0),16,1,1,"Entities")),"review","ok"),"ok")</f>
        <v>ok</v>
      </c>
      <c r="U1741" t="s">
        <v>123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465</v>
      </c>
      <c r="F1742">
        <v>0</v>
      </c>
      <c r="G1742">
        <v>180</v>
      </c>
      <c r="H1742" t="s">
        <v>4438</v>
      </c>
      <c r="I1742" s="74" t="str">
        <f ca="1">IF(Table7[[#This Row],[Type]]="KILL",IF(_xlfn.NUMBERVALUE(RIGHT(Table7[[#This Row],[Min]],LEN(Table7[[#This Row],[Min]])-FIND("-",Table7[[#This Row],[Min]])))&gt;INDIRECT(ADDRESS(11+MATCH(LEFT(Table7[[#This Row],[Min]],FIND("-",Table7[[#This Row],[Min]])-1),Table1[Content Sku],0),16,1,1,"Entities")),"review","ok"),"ok")</f>
        <v>ok</v>
      </c>
      <c r="U1742" t="s">
        <v>22</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280</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2727</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95</v>
      </c>
      <c r="F1744">
        <v>0</v>
      </c>
      <c r="G1744">
        <v>0</v>
      </c>
      <c r="H1744" t="s">
        <v>8</v>
      </c>
      <c r="I1744" s="74" t="str">
        <f ca="1">IF(Table7[[#This Row],[Type]]="KILL",IF(_xlfn.NUMBERVALUE(RIGHT(Table7[[#This Row],[Min]],LEN(Table7[[#This Row],[Min]])-FIND("-",Table7[[#This Row],[Min]])))&gt;INDIRECT(ADDRESS(11+MATCH(LEFT(Table7[[#This Row],[Min]],FIND("-",Table7[[#This Row],[Min]])-1),Table1[Content Sku],0),16,1,1,"Entities")),"review","ok"),"ok")</f>
        <v>ok</v>
      </c>
      <c r="U1744" t="s">
        <v>4437</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257</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315</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14</v>
      </c>
      <c r="F1746">
        <v>2200</v>
      </c>
      <c r="G1746">
        <v>0</v>
      </c>
      <c r="H1746" t="s">
        <v>205</v>
      </c>
      <c r="I1746" s="74" t="str">
        <f ca="1">IF(Table7[[#This Row],[Type]]="KILL",IF(_xlfn.NUMBERVALUE(RIGHT(Table7[[#This Row],[Min]],LEN(Table7[[#This Row],[Min]])-FIND("-",Table7[[#This Row],[Min]])))&gt;INDIRECT(ADDRESS(11+MATCH(LEFT(Table7[[#This Row],[Min]],FIND("-",Table7[[#This Row],[Min]])-1),Table1[Content Sku],0),16,1,1,"Entities")),"review","ok"),"ok")</f>
        <v>ok</v>
      </c>
      <c r="U1746" t="s">
        <v>459</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253</v>
      </c>
      <c r="F1747">
        <v>0</v>
      </c>
      <c r="G1747">
        <v>0</v>
      </c>
      <c r="H1747" t="s">
        <v>8</v>
      </c>
      <c r="I1747" s="74" t="str">
        <f ca="1">IF(Table7[[#This Row],[Type]]="KILL",IF(_xlfn.NUMBERVALUE(RIGHT(Table7[[#This Row],[Min]],LEN(Table7[[#This Row],[Min]])-FIND("-",Table7[[#This Row],[Min]])))&gt;INDIRECT(ADDRESS(11+MATCH(LEFT(Table7[[#This Row],[Min]],FIND("-",Table7[[#This Row],[Min]])-1),Table1[Content Sku],0),16,1,1,"Entities")),"review","ok"),"ok")</f>
        <v>ok</v>
      </c>
      <c r="U1747" t="s">
        <v>37</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394</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397</v>
      </c>
      <c r="V1748">
        <v>300</v>
      </c>
      <c r="W1748">
        <v>0</v>
      </c>
      <c r="X1748" t="s">
        <v>4438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254</v>
      </c>
      <c r="F1749">
        <v>0</v>
      </c>
      <c r="G1749">
        <v>0</v>
      </c>
      <c r="H1749" t="s">
        <v>8</v>
      </c>
      <c r="I1749" s="74" t="str">
        <f ca="1">IF(Table7[[#This Row],[Type]]="KILL",IF(_xlfn.NUMBERVALUE(RIGHT(Table7[[#This Row],[Min]],LEN(Table7[[#This Row],[Min]])-FIND("-",Table7[[#This Row],[Min]])))&gt;INDIRECT(ADDRESS(11+MATCH(LEFT(Table7[[#This Row],[Min]],FIND("-",Table7[[#This Row],[Min]])-1),Table1[Content Sku],0),16,1,1,"Entities")),"review","ok"),"ok")</f>
        <v>ok</v>
      </c>
      <c r="U1749" t="s">
        <v>123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46</v>
      </c>
      <c r="F1750">
        <v>0</v>
      </c>
      <c r="G1750">
        <v>0</v>
      </c>
      <c r="H1750" t="s">
        <v>8</v>
      </c>
      <c r="I1750" s="74" t="str">
        <f ca="1">IF(Table7[[#This Row],[Type]]="KILL",IF(_xlfn.NUMBERVALUE(RIGHT(Table7[[#This Row],[Min]],LEN(Table7[[#This Row],[Min]])-FIND("-",Table7[[#This Row],[Min]])))&gt;INDIRECT(ADDRESS(11+MATCH(LEFT(Table7[[#This Row],[Min]],FIND("-",Table7[[#This Row],[Min]])-1),Table1[Content Sku],0),16,1,1,"Entities")),"review","ok"),"ok")</f>
        <v>ok</v>
      </c>
      <c r="U1750" t="s">
        <v>459</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v>0</v>
      </c>
      <c r="G1751">
        <v>12000</v>
      </c>
      <c r="H1751" t="s">
        <v>205</v>
      </c>
      <c r="I1751" s="74" t="str">
        <f ca="1">IF(Table7[[#This Row],[Type]]="KILL",IF(_xlfn.NUMBERVALUE(RIGHT(Table7[[#This Row],[Min]],LEN(Table7[[#This Row],[Min]])-FIND("-",Table7[[#This Row],[Min]])))&gt;INDIRECT(ADDRESS(11+MATCH(LEFT(Table7[[#This Row],[Min]],FIND("-",Table7[[#This Row],[Min]])-1),Table1[Content Sku],0),16,1,1,"Entities")),"review","ok"),"ok")</f>
        <v>ok</v>
      </c>
      <c r="U1751" t="s">
        <v>459</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2748</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397</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313</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459</v>
      </c>
      <c r="V1753">
        <v>0</v>
      </c>
      <c r="W1753">
        <v>30000</v>
      </c>
      <c r="X1753" t="s">
        <v>205</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548</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459</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342</v>
      </c>
      <c r="F1755">
        <v>0</v>
      </c>
      <c r="G1755">
        <v>7000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397</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551</v>
      </c>
      <c r="F1756">
        <v>0</v>
      </c>
      <c r="G1756">
        <v>0</v>
      </c>
      <c r="H1756" t="s">
        <v>8</v>
      </c>
      <c r="I1756" s="74" t="str">
        <f ca="1">IF(Table7[[#This Row],[Type]]="KILL",IF(_xlfn.NUMBERVALUE(RIGHT(Table7[[#This Row],[Min]],LEN(Table7[[#This Row],[Min]])-FIND("-",Table7[[#This Row],[Min]])))&gt;INDIRECT(ADDRESS(11+MATCH(LEFT(Table7[[#This Row],[Min]],FIND("-",Table7[[#This Row],[Min]])-1),Table1[Content Sku],0),16,1,1,"Entities")),"review","ok"),"ok")</f>
        <v>ok</v>
      </c>
      <c r="U1756" t="s">
        <v>459</v>
      </c>
      <c r="V1756">
        <v>0</v>
      </c>
      <c r="W1756">
        <v>31000</v>
      </c>
      <c r="X1756" t="s">
        <v>205</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397</v>
      </c>
      <c r="F1757">
        <v>15000</v>
      </c>
      <c r="G1757">
        <v>0</v>
      </c>
      <c r="H1757" t="s">
        <v>205</v>
      </c>
      <c r="I1757" s="74" t="str">
        <f ca="1">IF(Table7[[#This Row],[Type]]="KILL",IF(_xlfn.NUMBERVALUE(RIGHT(Table7[[#This Row],[Min]],LEN(Table7[[#This Row],[Min]])-FIND("-",Table7[[#This Row],[Min]])))&gt;INDIRECT(ADDRESS(11+MATCH(LEFT(Table7[[#This Row],[Min]],FIND("-",Table7[[#This Row],[Min]])-1),Table1[Content Sku],0),16,1,1,"Entities")),"review","ok"),"ok")</f>
        <v>ok</v>
      </c>
      <c r="U1757" t="s">
        <v>459</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313</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477</v>
      </c>
      <c r="V1758">
        <v>42000</v>
      </c>
      <c r="W1758">
        <v>59900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392</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459</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2727</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394</v>
      </c>
      <c r="F1761">
        <v>0</v>
      </c>
      <c r="G1761">
        <v>0</v>
      </c>
      <c r="H1761" t="s">
        <v>8</v>
      </c>
      <c r="I1761" s="74" t="str">
        <f ca="1">IF(Table7[[#This Row],[Type]]="KILL",IF(_xlfn.NUMBERVALUE(RIGHT(Table7[[#This Row],[Min]],LEN(Table7[[#This Row],[Min]])-FIND("-",Table7[[#This Row],[Min]])))&gt;INDIRECT(ADDRESS(11+MATCH(LEFT(Table7[[#This Row],[Min]],FIND("-",Table7[[#This Row],[Min]])-1),Table1[Content Sku],0),16,1,1,"Entities")),"review","ok"),"ok")</f>
        <v>ok</v>
      </c>
      <c r="U1761" t="s">
        <v>397</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47</v>
      </c>
      <c r="F1762">
        <v>0</v>
      </c>
      <c r="G1762">
        <v>49000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2727</v>
      </c>
      <c r="V1762">
        <v>0</v>
      </c>
      <c r="W1762">
        <v>50000</v>
      </c>
      <c r="X1762" t="s">
        <v>205</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254</v>
      </c>
      <c r="F1763">
        <v>0</v>
      </c>
      <c r="G1763">
        <v>0</v>
      </c>
      <c r="H1763" t="s">
        <v>8</v>
      </c>
      <c r="I1763" s="74" t="str">
        <f ca="1">IF(Table7[[#This Row],[Type]]="KILL",IF(_xlfn.NUMBERVALUE(RIGHT(Table7[[#This Row],[Min]],LEN(Table7[[#This Row],[Min]])-FIND("-",Table7[[#This Row],[Min]])))&gt;INDIRECT(ADDRESS(11+MATCH(LEFT(Table7[[#This Row],[Min]],FIND("-",Table7[[#This Row],[Min]])-1),Table1[Content Sku],0),16,1,1,"Entities")),"review","ok"),"ok")</f>
        <v>ok</v>
      </c>
      <c r="U1763" t="s">
        <v>122</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16000</v>
      </c>
      <c r="H1764" t="s">
        <v>205</v>
      </c>
      <c r="I1764" s="74" t="str">
        <f ca="1">IF(Table7[[#This Row],[Type]]="KILL",IF(_xlfn.NUMBERVALUE(RIGHT(Table7[[#This Row],[Min]],LEN(Table7[[#This Row],[Min]])-FIND("-",Table7[[#This Row],[Min]])))&gt;INDIRECT(ADDRESS(11+MATCH(LEFT(Table7[[#This Row],[Min]],FIND("-",Table7[[#This Row],[Min]])-1),Table1[Content Sku],0),16,1,1,"Entities")),"review","ok"),"ok")</f>
        <v>ok</v>
      </c>
      <c r="U1764" t="s">
        <v>2727</v>
      </c>
      <c r="V1764">
        <v>15000</v>
      </c>
      <c r="W1764">
        <v>0</v>
      </c>
      <c r="X1764" t="s">
        <v>205</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394</v>
      </c>
      <c r="F1765">
        <v>0</v>
      </c>
      <c r="G1765">
        <v>0</v>
      </c>
      <c r="H1765" t="s">
        <v>8</v>
      </c>
      <c r="I1765" s="74" t="str">
        <f ca="1">IF(Table7[[#This Row],[Type]]="KILL",IF(_xlfn.NUMBERVALUE(RIGHT(Table7[[#This Row],[Min]],LEN(Table7[[#This Row],[Min]])-FIND("-",Table7[[#This Row],[Min]])))&gt;INDIRECT(ADDRESS(11+MATCH(LEFT(Table7[[#This Row],[Min]],FIND("-",Table7[[#This Row],[Min]])-1),Table1[Content Sku],0),16,1,1,"Entities")),"review","ok"),"ok")</f>
        <v>ok</v>
      </c>
      <c r="U1765" t="s">
        <v>36</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50</v>
      </c>
      <c r="F1766">
        <v>26000</v>
      </c>
      <c r="G1766">
        <v>0</v>
      </c>
      <c r="H1766" t="s">
        <v>205</v>
      </c>
      <c r="I1766" s="74" t="str">
        <f ca="1">IF(Table7[[#This Row],[Type]]="KILL",IF(_xlfn.NUMBERVALUE(RIGHT(Table7[[#This Row],[Min]],LEN(Table7[[#This Row],[Min]])-FIND("-",Table7[[#This Row],[Min]])))&gt;INDIRECT(ADDRESS(11+MATCH(LEFT(Table7[[#This Row],[Min]],FIND("-",Table7[[#This Row],[Min]])-1),Table1[Content Sku],0),16,1,1,"Entities")),"review","ok"),"ok")</f>
        <v>ok</v>
      </c>
      <c r="U1766" t="s">
        <v>315</v>
      </c>
      <c r="V1766">
        <v>0</v>
      </c>
      <c r="W1766">
        <v>41000</v>
      </c>
      <c r="X1766" t="s">
        <v>205</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50</v>
      </c>
      <c r="F1767">
        <v>20000</v>
      </c>
      <c r="G1767">
        <v>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313</v>
      </c>
      <c r="F1768">
        <v>0</v>
      </c>
      <c r="G1768">
        <v>25000</v>
      </c>
      <c r="H1768" t="s">
        <v>205</v>
      </c>
      <c r="I1768" s="74" t="str">
        <f ca="1">IF(Table7[[#This Row],[Type]]="KILL",IF(_xlfn.NUMBERVALUE(RIGHT(Table7[[#This Row],[Min]],LEN(Table7[[#This Row],[Min]])-FIND("-",Table7[[#This Row],[Min]])))&gt;INDIRECT(ADDRESS(11+MATCH(LEFT(Table7[[#This Row],[Min]],FIND("-",Table7[[#This Row],[Min]])-1),Table1[Content Sku],0),16,1,1,"Entities")),"review","ok"),"ok")</f>
        <v>ok</v>
      </c>
      <c r="U1768" t="s">
        <v>37</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10</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459</v>
      </c>
      <c r="V1769">
        <v>0</v>
      </c>
      <c r="W1769">
        <v>30000</v>
      </c>
      <c r="X1769" t="s">
        <v>205</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276</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37</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10</v>
      </c>
      <c r="F1771">
        <v>0</v>
      </c>
      <c r="G1771">
        <v>0</v>
      </c>
      <c r="H1771" t="s">
        <v>8</v>
      </c>
      <c r="I1771" s="74" t="str">
        <f ca="1">IF(Table7[[#This Row],[Type]]="KILL",IF(_xlfn.NUMBERVALUE(RIGHT(Table7[[#This Row],[Min]],LEN(Table7[[#This Row],[Min]])-FIND("-",Table7[[#This Row],[Min]])))&gt;INDIRECT(ADDRESS(11+MATCH(LEFT(Table7[[#This Row],[Min]],FIND("-",Table7[[#This Row],[Min]])-1),Table1[Content Sku],0),16,1,1,"Entities")),"review","ok"),"ok")</f>
        <v>ok</v>
      </c>
      <c r="U1771" t="s">
        <v>37</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313</v>
      </c>
      <c r="F1772">
        <v>2800</v>
      </c>
      <c r="G1772">
        <v>0</v>
      </c>
      <c r="H1772" t="s">
        <v>205</v>
      </c>
      <c r="I1772" s="74" t="str">
        <f ca="1">IF(Table7[[#This Row],[Type]]="KILL",IF(_xlfn.NUMBERVALUE(RIGHT(Table7[[#This Row],[Min]],LEN(Table7[[#This Row],[Min]])-FIND("-",Table7[[#This Row],[Min]])))&gt;INDIRECT(ADDRESS(11+MATCH(LEFT(Table7[[#This Row],[Min]],FIND("-",Table7[[#This Row],[Min]])-1),Table1[Content Sku],0),16,1,1,"Entities")),"review","ok"),"ok")</f>
        <v>ok</v>
      </c>
      <c r="U1772" t="s">
        <v>21</v>
      </c>
      <c r="V1772">
        <v>27000</v>
      </c>
      <c r="W1772">
        <v>0</v>
      </c>
      <c r="X1772" t="s">
        <v>205</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2773</v>
      </c>
      <c r="F1773">
        <v>0</v>
      </c>
      <c r="G1773">
        <v>0</v>
      </c>
      <c r="H1773" t="s">
        <v>8</v>
      </c>
      <c r="I1773" s="74" t="str">
        <f ca="1">IF(Table7[[#This Row],[Type]]="KILL",IF(_xlfn.NUMBERVALUE(RIGHT(Table7[[#This Row],[Min]],LEN(Table7[[#This Row],[Min]])-FIND("-",Table7[[#This Row],[Min]])))&gt;INDIRECT(ADDRESS(11+MATCH(LEFT(Table7[[#This Row],[Min]],FIND("-",Table7[[#This Row],[Min]])-1),Table1[Content Sku],0),16,1,1,"Entities")),"review","ok"),"ok")</f>
        <v>ok</v>
      </c>
      <c r="U1773" t="s">
        <v>459</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254</v>
      </c>
      <c r="F1774">
        <v>4000</v>
      </c>
      <c r="G1774">
        <v>10000</v>
      </c>
      <c r="H1774" t="s">
        <v>205</v>
      </c>
      <c r="I1774" s="74" t="str">
        <f ca="1">IF(Table7[[#This Row],[Type]]="KILL",IF(_xlfn.NUMBERVALUE(RIGHT(Table7[[#This Row],[Min]],LEN(Table7[[#This Row],[Min]])-FIND("-",Table7[[#This Row],[Min]])))&gt;INDIRECT(ADDRESS(11+MATCH(LEFT(Table7[[#This Row],[Min]],FIND("-",Table7[[#This Row],[Min]])-1),Table1[Content Sku],0),16,1,1,"Entities")),"review","ok"),"ok")</f>
        <v>ok</v>
      </c>
      <c r="U1774" t="s">
        <v>459</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254</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397</v>
      </c>
      <c r="F1776">
        <v>15000</v>
      </c>
      <c r="G1776">
        <v>0</v>
      </c>
      <c r="H1776" t="s">
        <v>205</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278</v>
      </c>
      <c r="F1777">
        <v>80</v>
      </c>
      <c r="G1777">
        <v>0</v>
      </c>
      <c r="H1777" t="s">
        <v>4438</v>
      </c>
      <c r="I1777" s="74" t="str">
        <f ca="1">IF(Table7[[#This Row],[Type]]="KILL",IF(_xlfn.NUMBERVALUE(RIGHT(Table7[[#This Row],[Min]],LEN(Table7[[#This Row],[Min]])-FIND("-",Table7[[#This Row],[Min]])))&gt;INDIRECT(ADDRESS(11+MATCH(LEFT(Table7[[#This Row],[Min]],FIND("-",Table7[[#This Row],[Min]])-1),Table1[Content Sku],0),16,1,1,"Entities")),"review","ok"),"ok")</f>
        <v>ok</v>
      </c>
      <c r="U1777" t="s">
        <v>459</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2730</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289</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295</v>
      </c>
      <c r="F1779">
        <v>2400</v>
      </c>
      <c r="G1779">
        <v>0</v>
      </c>
      <c r="H1779" t="s">
        <v>205</v>
      </c>
      <c r="I1779" s="74" t="str">
        <f ca="1">IF(Table7[[#This Row],[Type]]="KILL",IF(_xlfn.NUMBERVALUE(RIGHT(Table7[[#This Row],[Min]],LEN(Table7[[#This Row],[Min]])-FIND("-",Table7[[#This Row],[Min]])))&gt;INDIRECT(ADDRESS(11+MATCH(LEFT(Table7[[#This Row],[Min]],FIND("-",Table7[[#This Row],[Min]])-1),Table1[Content Sku],0),16,1,1,"Entities")),"review","ok"),"ok")</f>
        <v>ok</v>
      </c>
      <c r="U1779" t="s">
        <v>122</v>
      </c>
      <c r="V1779">
        <v>30000</v>
      </c>
      <c r="W1779">
        <v>0</v>
      </c>
      <c r="X1779" t="s">
        <v>205</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122</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2727</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280</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551</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37</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459</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254</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258</v>
      </c>
      <c r="F1784">
        <v>26000</v>
      </c>
      <c r="G1784">
        <v>0</v>
      </c>
      <c r="H1784" t="s">
        <v>205</v>
      </c>
      <c r="I1784" s="74" t="str">
        <f ca="1">IF(Table7[[#This Row],[Type]]="KILL",IF(_xlfn.NUMBERVALUE(RIGHT(Table7[[#This Row],[Min]],LEN(Table7[[#This Row],[Min]])-FIND("-",Table7[[#This Row],[Min]])))&gt;INDIRECT(ADDRESS(11+MATCH(LEFT(Table7[[#This Row],[Min]],FIND("-",Table7[[#This Row],[Min]])-1),Table1[Content Sku],0),16,1,1,"Entities")),"review","ok"),"ok")</f>
        <v>ok</v>
      </c>
      <c r="U1784" t="s">
        <v>8116</v>
      </c>
      <c r="V1784">
        <v>60000</v>
      </c>
      <c r="W1784">
        <v>0</v>
      </c>
      <c r="X1784" t="s">
        <v>205</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258</v>
      </c>
      <c r="F1785">
        <v>50000</v>
      </c>
      <c r="G1785">
        <v>0</v>
      </c>
      <c r="H1785" t="s">
        <v>205</v>
      </c>
      <c r="I1785" s="74" t="str">
        <f ca="1">IF(Table7[[#This Row],[Type]]="KILL",IF(_xlfn.NUMBERVALUE(RIGHT(Table7[[#This Row],[Min]],LEN(Table7[[#This Row],[Min]])-FIND("-",Table7[[#This Row],[Min]])))&gt;INDIRECT(ADDRESS(11+MATCH(LEFT(Table7[[#This Row],[Min]],FIND("-",Table7[[#This Row],[Min]])-1),Table1[Content Sku],0),16,1,1,"Entities")),"review","ok"),"ok")</f>
        <v>ok</v>
      </c>
      <c r="U1785" t="s">
        <v>37</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313</v>
      </c>
      <c r="F1786">
        <v>4200</v>
      </c>
      <c r="G1786">
        <v>0</v>
      </c>
      <c r="H1786" t="s">
        <v>205</v>
      </c>
      <c r="I1786" s="74" t="str">
        <f ca="1">IF(Table7[[#This Row],[Type]]="KILL",IF(_xlfn.NUMBERVALUE(RIGHT(Table7[[#This Row],[Min]],LEN(Table7[[#This Row],[Min]])-FIND("-",Table7[[#This Row],[Min]])))&gt;INDIRECT(ADDRESS(11+MATCH(LEFT(Table7[[#This Row],[Min]],FIND("-",Table7[[#This Row],[Min]])-1),Table1[Content Sku],0),16,1,1,"Entities")),"review","ok"),"ok")</f>
        <v>ok</v>
      </c>
      <c r="U1786" t="s">
        <v>462</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278</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38</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95</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459</v>
      </c>
      <c r="V1788">
        <v>0</v>
      </c>
      <c r="W1788">
        <v>30000</v>
      </c>
      <c r="X1788" t="s">
        <v>205</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21</v>
      </c>
      <c r="F1789">
        <v>28000</v>
      </c>
      <c r="G1789">
        <v>0</v>
      </c>
      <c r="H1789" t="s">
        <v>205</v>
      </c>
      <c r="I1789" s="74" t="str">
        <f ca="1">IF(Table7[[#This Row],[Type]]="KILL",IF(_xlfn.NUMBERVALUE(RIGHT(Table7[[#This Row],[Min]],LEN(Table7[[#This Row],[Min]])-FIND("-",Table7[[#This Row],[Min]])))&gt;INDIRECT(ADDRESS(11+MATCH(LEFT(Table7[[#This Row],[Min]],FIND("-",Table7[[#This Row],[Min]])-1),Table1[Content Sku],0),16,1,1,"Entities")),"review","ok"),"ok")</f>
        <v>ok</v>
      </c>
      <c r="U1789" t="s">
        <v>123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2748</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397</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40</v>
      </c>
      <c r="F1791">
        <v>11000</v>
      </c>
      <c r="G1791">
        <v>0</v>
      </c>
      <c r="H1791" t="s">
        <v>205</v>
      </c>
      <c r="I1791" s="74" t="str">
        <f ca="1">IF(Table7[[#This Row],[Type]]="KILL",IF(_xlfn.NUMBERVALUE(RIGHT(Table7[[#This Row],[Min]],LEN(Table7[[#This Row],[Min]])-FIND("-",Table7[[#This Row],[Min]])))&gt;INDIRECT(ADDRESS(11+MATCH(LEFT(Table7[[#This Row],[Min]],FIND("-",Table7[[#This Row],[Min]])-1),Table1[Content Sku],0),16,1,1,"Entities")),"review","ok"),"ok")</f>
        <v>ok</v>
      </c>
      <c r="U1791" t="s">
        <v>459</v>
      </c>
      <c r="V1791">
        <v>0</v>
      </c>
      <c r="W1791">
        <v>32000</v>
      </c>
      <c r="X1791" t="s">
        <v>205</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46</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551</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2748</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123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91</v>
      </c>
      <c r="F1794">
        <v>0</v>
      </c>
      <c r="G1794">
        <v>0</v>
      </c>
      <c r="H1794" t="s">
        <v>8</v>
      </c>
      <c r="I1794" s="74" t="str">
        <f ca="1">IF(Table7[[#This Row],[Type]]="KILL",IF(_xlfn.NUMBERVALUE(RIGHT(Table7[[#This Row],[Min]],LEN(Table7[[#This Row],[Min]])-FIND("-",Table7[[#This Row],[Min]])))&gt;INDIRECT(ADDRESS(11+MATCH(LEFT(Table7[[#This Row],[Min]],FIND("-",Table7[[#This Row],[Min]])-1),Table1[Content Sku],0),16,1,1,"Entities")),"review","ok"),"ok")</f>
        <v>ok</v>
      </c>
      <c r="U1794" t="s">
        <v>459</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39</v>
      </c>
      <c r="F1795">
        <v>8000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21</v>
      </c>
      <c r="V1795">
        <v>80000</v>
      </c>
      <c r="W1795">
        <v>0</v>
      </c>
      <c r="X1795" t="s">
        <v>205</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21</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2724</v>
      </c>
      <c r="V1796">
        <v>30000</v>
      </c>
      <c r="W1796">
        <v>0</v>
      </c>
      <c r="X1796" t="s">
        <v>205</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14</v>
      </c>
      <c r="F1797">
        <v>0</v>
      </c>
      <c r="G1797">
        <v>0</v>
      </c>
      <c r="H1797" t="s">
        <v>8</v>
      </c>
      <c r="I1797" s="74" t="str">
        <f ca="1">IF(Table7[[#This Row],[Type]]="KILL",IF(_xlfn.NUMBERVALUE(RIGHT(Table7[[#This Row],[Min]],LEN(Table7[[#This Row],[Min]])-FIND("-",Table7[[#This Row],[Min]])))&gt;INDIRECT(ADDRESS(11+MATCH(LEFT(Table7[[#This Row],[Min]],FIND("-",Table7[[#This Row],[Min]])-1),Table1[Content Sku],0),16,1,1,"Entities")),"review","ok"),"ok")</f>
        <v>ok</v>
      </c>
      <c r="U1797" t="s">
        <v>289</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95</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36</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122</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289</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254</v>
      </c>
      <c r="F1800">
        <v>7000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43</v>
      </c>
      <c r="V1800">
        <v>45000</v>
      </c>
      <c r="W1800">
        <v>0</v>
      </c>
      <c r="X1800" t="s">
        <v>205</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254</v>
      </c>
      <c r="F1801">
        <v>0</v>
      </c>
      <c r="G1801">
        <v>0</v>
      </c>
      <c r="H1801" t="s">
        <v>8</v>
      </c>
      <c r="I1801" s="74" t="str">
        <f ca="1">IF(Table7[[#This Row],[Type]]="KILL",IF(_xlfn.NUMBERVALUE(RIGHT(Table7[[#This Row],[Min]],LEN(Table7[[#This Row],[Min]])-FIND("-",Table7[[#This Row],[Min]])))&gt;INDIRECT(ADDRESS(11+MATCH(LEFT(Table7[[#This Row],[Min]],FIND("-",Table7[[#This Row],[Min]])-1),Table1[Content Sku],0),16,1,1,"Entities")),"review","ok"),"ok")</f>
        <v>ok</v>
      </c>
      <c r="U1801" t="s">
        <v>459</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137</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37</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95</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399</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10</v>
      </c>
      <c r="F1804">
        <v>16000</v>
      </c>
      <c r="G1804">
        <v>0</v>
      </c>
      <c r="H1804" t="s">
        <v>205</v>
      </c>
      <c r="I1804" s="74" t="str">
        <f ca="1">IF(Table7[[#This Row],[Type]]="KILL",IF(_xlfn.NUMBERVALUE(RIGHT(Table7[[#This Row],[Min]],LEN(Table7[[#This Row],[Min]])-FIND("-",Table7[[#This Row],[Min]])))&gt;INDIRECT(ADDRESS(11+MATCH(LEFT(Table7[[#This Row],[Min]],FIND("-",Table7[[#This Row],[Min]])-1),Table1[Content Sku],0),16,1,1,"Entities")),"review","ok"),"ok")</f>
        <v>ok</v>
      </c>
      <c r="U1804" t="s">
        <v>459</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551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123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313</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459</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47</v>
      </c>
      <c r="F1807">
        <v>8000</v>
      </c>
      <c r="G1807">
        <v>14000</v>
      </c>
      <c r="H1807" t="s">
        <v>205</v>
      </c>
      <c r="I1807" s="74" t="str">
        <f ca="1">IF(Table7[[#This Row],[Type]]="KILL",IF(_xlfn.NUMBERVALUE(RIGHT(Table7[[#This Row],[Min]],LEN(Table7[[#This Row],[Min]])-FIND("-",Table7[[#This Row],[Min]])))&gt;INDIRECT(ADDRESS(11+MATCH(LEFT(Table7[[#This Row],[Min]],FIND("-",Table7[[#This Row],[Min]])-1),Table1[Content Sku],0),16,1,1,"Entities")),"review","ok"),"ok")</f>
        <v>ok</v>
      </c>
      <c r="U1807" t="s">
        <v>462</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122</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462</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17</v>
      </c>
      <c r="F1809">
        <v>0</v>
      </c>
      <c r="G1809">
        <v>16000</v>
      </c>
      <c r="H1809" t="s">
        <v>205</v>
      </c>
      <c r="I1809" s="74" t="str">
        <f ca="1">IF(Table7[[#This Row],[Type]]="KILL",IF(_xlfn.NUMBERVALUE(RIGHT(Table7[[#This Row],[Min]],LEN(Table7[[#This Row],[Min]])-FIND("-",Table7[[#This Row],[Min]])))&gt;INDIRECT(ADDRESS(11+MATCH(LEFT(Table7[[#This Row],[Min]],FIND("-",Table7[[#This Row],[Min]])-1),Table1[Content Sku],0),16,1,1,"Entities")),"review","ok"),"ok")</f>
        <v>ok</v>
      </c>
      <c r="U1809" t="s">
        <v>459</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45</v>
      </c>
      <c r="F1810">
        <v>6500</v>
      </c>
      <c r="G1810">
        <v>0</v>
      </c>
      <c r="H1810" t="s">
        <v>205</v>
      </c>
      <c r="I1810" s="74" t="str">
        <f ca="1">IF(Table7[[#This Row],[Type]]="KILL",IF(_xlfn.NUMBERVALUE(RIGHT(Table7[[#This Row],[Min]],LEN(Table7[[#This Row],[Min]])-FIND("-",Table7[[#This Row],[Min]])))&gt;INDIRECT(ADDRESS(11+MATCH(LEFT(Table7[[#This Row],[Min]],FIND("-",Table7[[#This Row],[Min]])-1),Table1[Content Sku],0),16,1,1,"Entities")),"review","ok"),"ok")</f>
        <v>ok</v>
      </c>
      <c r="U1810" t="s">
        <v>397</v>
      </c>
      <c r="V1810">
        <v>40000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309</v>
      </c>
      <c r="F1811">
        <v>5000</v>
      </c>
      <c r="G1811">
        <v>0</v>
      </c>
      <c r="H1811" t="s">
        <v>205</v>
      </c>
      <c r="I1811" s="74" t="str">
        <f ca="1">IF(Table7[[#This Row],[Type]]="KILL",IF(_xlfn.NUMBERVALUE(RIGHT(Table7[[#This Row],[Min]],LEN(Table7[[#This Row],[Min]])-FIND("-",Table7[[#This Row],[Min]])))&gt;INDIRECT(ADDRESS(11+MATCH(LEFT(Table7[[#This Row],[Min]],FIND("-",Table7[[#This Row],[Min]])-1),Table1[Content Sku],0),16,1,1,"Entities")),"review","ok"),"ok")</f>
        <v>ok</v>
      </c>
      <c r="U1811" t="s">
        <v>397</v>
      </c>
      <c r="V1811">
        <v>40000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394</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459</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254</v>
      </c>
      <c r="F1813">
        <v>0</v>
      </c>
      <c r="G1813">
        <v>30000</v>
      </c>
      <c r="H1813" t="s">
        <v>205</v>
      </c>
      <c r="I1813" s="74" t="str">
        <f ca="1">IF(Table7[[#This Row],[Type]]="KILL",IF(_xlfn.NUMBERVALUE(RIGHT(Table7[[#This Row],[Min]],LEN(Table7[[#This Row],[Min]])-FIND("-",Table7[[#This Row],[Min]])))&gt;INDIRECT(ADDRESS(11+MATCH(LEFT(Table7[[#This Row],[Min]],FIND("-",Table7[[#This Row],[Min]])-1),Table1[Content Sku],0),16,1,1,"Entities")),"review","ok"),"ok")</f>
        <v>ok</v>
      </c>
      <c r="U1813" t="s">
        <v>21</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254</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397</v>
      </c>
      <c r="V1814">
        <v>40000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254</v>
      </c>
      <c r="F1815">
        <v>2000</v>
      </c>
      <c r="G1815">
        <v>0</v>
      </c>
      <c r="H1815" t="s">
        <v>205</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278</v>
      </c>
      <c r="F1816">
        <v>17000</v>
      </c>
      <c r="G1816">
        <v>0</v>
      </c>
      <c r="H1816" t="s">
        <v>205</v>
      </c>
      <c r="I1816" s="74" t="str">
        <f ca="1">IF(Table7[[#This Row],[Type]]="KILL",IF(_xlfn.NUMBERVALUE(RIGHT(Table7[[#This Row],[Min]],LEN(Table7[[#This Row],[Min]])-FIND("-",Table7[[#This Row],[Min]])))&gt;INDIRECT(ADDRESS(11+MATCH(LEFT(Table7[[#This Row],[Min]],FIND("-",Table7[[#This Row],[Min]])-1),Table1[Content Sku],0),16,1,1,"Entities")),"review","ok"),"ok")</f>
        <v>ok</v>
      </c>
      <c r="U1816" t="s">
        <v>123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276</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2727</v>
      </c>
      <c r="V1817">
        <v>0</v>
      </c>
      <c r="W1817">
        <v>43000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394</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37</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394</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459</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283</v>
      </c>
      <c r="F1820">
        <v>9200</v>
      </c>
      <c r="G1820">
        <v>0</v>
      </c>
      <c r="H1820" t="s">
        <v>205</v>
      </c>
      <c r="I1820" s="74" t="str">
        <f ca="1">IF(Table7[[#This Row],[Type]]="KILL",IF(_xlfn.NUMBERVALUE(RIGHT(Table7[[#This Row],[Min]],LEN(Table7[[#This Row],[Min]])-FIND("-",Table7[[#This Row],[Min]])))&gt;INDIRECT(ADDRESS(11+MATCH(LEFT(Table7[[#This Row],[Min]],FIND("-",Table7[[#This Row],[Min]])-1),Table1[Content Sku],0),16,1,1,"Entities")),"review","ok"),"ok")</f>
        <v>ok</v>
      </c>
      <c r="U1820" t="s">
        <v>42</v>
      </c>
      <c r="V1820">
        <v>60000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256</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462</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122</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459</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313</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123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90</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2727</v>
      </c>
      <c r="V1824">
        <v>0</v>
      </c>
      <c r="W1824">
        <v>32000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10</v>
      </c>
      <c r="F1825">
        <v>18000</v>
      </c>
      <c r="G1825">
        <v>0</v>
      </c>
      <c r="H1825" t="s">
        <v>205</v>
      </c>
      <c r="I1825" s="74" t="str">
        <f ca="1">IF(Table7[[#This Row],[Type]]="KILL",IF(_xlfn.NUMBERVALUE(RIGHT(Table7[[#This Row],[Min]],LEN(Table7[[#This Row],[Min]])-FIND("-",Table7[[#This Row],[Min]])))&gt;INDIRECT(ADDRESS(11+MATCH(LEFT(Table7[[#This Row],[Min]],FIND("-",Table7[[#This Row],[Min]])-1),Table1[Content Sku],0),16,1,1,"Entities")),"review","ok"),"ok")</f>
        <v>ok</v>
      </c>
      <c r="U1825" t="s">
        <v>401</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44</v>
      </c>
      <c r="F1826">
        <v>0</v>
      </c>
      <c r="G1826">
        <v>20000</v>
      </c>
      <c r="H1826" t="s">
        <v>205</v>
      </c>
      <c r="I1826" s="74" t="str">
        <f ca="1">IF(Table7[[#This Row],[Type]]="KILL",IF(_xlfn.NUMBERVALUE(RIGHT(Table7[[#This Row],[Min]],LEN(Table7[[#This Row],[Min]])-FIND("-",Table7[[#This Row],[Min]])))&gt;INDIRECT(ADDRESS(11+MATCH(LEFT(Table7[[#This Row],[Min]],FIND("-",Table7[[#This Row],[Min]])-1),Table1[Content Sku],0),16,1,1,"Entities")),"review","ok"),"ok")</f>
        <v>ok</v>
      </c>
      <c r="U1826" t="s">
        <v>459</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40</v>
      </c>
      <c r="F1827">
        <v>0</v>
      </c>
      <c r="G1827">
        <v>10000</v>
      </c>
      <c r="H1827" t="s">
        <v>205</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41</v>
      </c>
      <c r="F1828">
        <v>35000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2727</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44</v>
      </c>
      <c r="F1829">
        <v>7500</v>
      </c>
      <c r="G1829">
        <v>0</v>
      </c>
      <c r="H1829" t="s">
        <v>205</v>
      </c>
      <c r="I1829" s="74" t="str">
        <f ca="1">IF(Table7[[#This Row],[Type]]="KILL",IF(_xlfn.NUMBERVALUE(RIGHT(Table7[[#This Row],[Min]],LEN(Table7[[#This Row],[Min]])-FIND("-",Table7[[#This Row],[Min]])))&gt;INDIRECT(ADDRESS(11+MATCH(LEFT(Table7[[#This Row],[Min]],FIND("-",Table7[[#This Row],[Min]])-1),Table1[Content Sku],0),16,1,1,"Entities")),"review","ok"),"ok")</f>
        <v>ok</v>
      </c>
      <c r="U1829" t="s">
        <v>397</v>
      </c>
      <c r="V1829">
        <v>40000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2733</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397</v>
      </c>
      <c r="V1830">
        <v>40000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253</v>
      </c>
      <c r="F1831">
        <v>4000</v>
      </c>
      <c r="G1831">
        <v>0</v>
      </c>
      <c r="H1831" t="s">
        <v>205</v>
      </c>
      <c r="I1831" s="74" t="str">
        <f ca="1">IF(Table7[[#This Row],[Type]]="KILL",IF(_xlfn.NUMBERVALUE(RIGHT(Table7[[#This Row],[Min]],LEN(Table7[[#This Row],[Min]])-FIND("-",Table7[[#This Row],[Min]])))&gt;INDIRECT(ADDRESS(11+MATCH(LEFT(Table7[[#This Row],[Min]],FIND("-",Table7[[#This Row],[Min]])-1),Table1[Content Sku],0),16,1,1,"Entities")),"review","ok"),"ok")</f>
        <v>ok</v>
      </c>
      <c r="U1831" t="s">
        <v>2727</v>
      </c>
      <c r="V1831">
        <v>0</v>
      </c>
      <c r="W1831">
        <v>250</v>
      </c>
      <c r="X1831" t="s">
        <v>4438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394</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313</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338</v>
      </c>
      <c r="F1833">
        <v>0</v>
      </c>
      <c r="G1833">
        <v>0</v>
      </c>
      <c r="H1833" t="s">
        <v>8</v>
      </c>
      <c r="I1833" s="74" t="str">
        <f ca="1">IF(Table7[[#This Row],[Type]]="KILL",IF(_xlfn.NUMBERVALUE(RIGHT(Table7[[#This Row],[Min]],LEN(Table7[[#This Row],[Min]])-FIND("-",Table7[[#This Row],[Min]])))&gt;INDIRECT(ADDRESS(11+MATCH(LEFT(Table7[[#This Row],[Min]],FIND("-",Table7[[#This Row],[Min]])-1),Table1[Content Sku],0),16,1,1,"Entities")),"review","ok"),"ok")</f>
        <v>ok</v>
      </c>
      <c r="U1833" t="s">
        <v>122</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36</v>
      </c>
      <c r="F1834">
        <v>6000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397</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2748</v>
      </c>
      <c r="F1835">
        <v>0</v>
      </c>
      <c r="G1835">
        <v>0</v>
      </c>
      <c r="H1835" t="s">
        <v>8</v>
      </c>
      <c r="I1835" s="74" t="str">
        <f ca="1">IF(Table7[[#This Row],[Type]]="KILL",IF(_xlfn.NUMBERVALUE(RIGHT(Table7[[#This Row],[Min]],LEN(Table7[[#This Row],[Min]])-FIND("-",Table7[[#This Row],[Min]])))&gt;INDIRECT(ADDRESS(11+MATCH(LEFT(Table7[[#This Row],[Min]],FIND("-",Table7[[#This Row],[Min]])-1),Table1[Content Sku],0),16,1,1,"Entities")),"review","ok"),"ok")</f>
        <v>ok</v>
      </c>
      <c r="U1835" t="s">
        <v>2724</v>
      </c>
      <c r="V1835">
        <v>200</v>
      </c>
      <c r="W1835">
        <v>0</v>
      </c>
      <c r="X1835" t="s">
        <v>4438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309</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445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49</v>
      </c>
      <c r="F1837">
        <v>14000</v>
      </c>
      <c r="G1837">
        <v>0</v>
      </c>
      <c r="H1837" t="s">
        <v>205</v>
      </c>
      <c r="I1837" s="74" t="str">
        <f ca="1">IF(Table7[[#This Row],[Type]]="KILL",IF(_xlfn.NUMBERVALUE(RIGHT(Table7[[#This Row],[Min]],LEN(Table7[[#This Row],[Min]])-FIND("-",Table7[[#This Row],[Min]])))&gt;INDIRECT(ADDRESS(11+MATCH(LEFT(Table7[[#This Row],[Min]],FIND("-",Table7[[#This Row],[Min]])-1),Table1[Content Sku],0),16,1,1,"Entities")),"review","ok"),"ok")</f>
        <v>ok</v>
      </c>
      <c r="U1837" t="s">
        <v>2724</v>
      </c>
      <c r="V1837">
        <v>365</v>
      </c>
      <c r="W1837">
        <v>0</v>
      </c>
      <c r="X1837" t="s">
        <v>4438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95</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397</v>
      </c>
      <c r="V1838">
        <v>60000</v>
      </c>
      <c r="W1838">
        <v>0</v>
      </c>
      <c r="X1838" t="s">
        <v>205</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313</v>
      </c>
      <c r="F1839">
        <v>0</v>
      </c>
      <c r="G1839">
        <v>0</v>
      </c>
      <c r="H1839" t="s">
        <v>8</v>
      </c>
      <c r="I1839" s="74" t="str">
        <f ca="1">IF(Table7[[#This Row],[Type]]="KILL",IF(_xlfn.NUMBERVALUE(RIGHT(Table7[[#This Row],[Min]],LEN(Table7[[#This Row],[Min]])-FIND("-",Table7[[#This Row],[Min]])))&gt;INDIRECT(ADDRESS(11+MATCH(LEFT(Table7[[#This Row],[Min]],FIND("-",Table7[[#This Row],[Min]])-1),Table1[Content Sku],0),16,1,1,"Entities")),"review","ok"),"ok")</f>
        <v>ok</v>
      </c>
      <c r="U1839" t="s">
        <v>452</v>
      </c>
      <c r="V1839">
        <v>45000</v>
      </c>
      <c r="W1839">
        <v>0</v>
      </c>
      <c r="X1839" t="s">
        <v>205</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313</v>
      </c>
      <c r="F1840">
        <v>0</v>
      </c>
      <c r="G1840">
        <v>22000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37</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313</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43</v>
      </c>
      <c r="V1841">
        <v>35000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313</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313</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280</v>
      </c>
      <c r="F1843">
        <v>0</v>
      </c>
      <c r="G1843">
        <v>0</v>
      </c>
      <c r="H1843" t="s">
        <v>8</v>
      </c>
      <c r="I1843" s="74" t="str">
        <f ca="1">IF(Table7[[#This Row],[Type]]="KILL",IF(_xlfn.NUMBERVALUE(RIGHT(Table7[[#This Row],[Min]],LEN(Table7[[#This Row],[Min]])-FIND("-",Table7[[#This Row],[Min]])))&gt;INDIRECT(ADDRESS(11+MATCH(LEFT(Table7[[#This Row],[Min]],FIND("-",Table7[[#This Row],[Min]])-1),Table1[Content Sku],0),16,1,1,"Entities")),"review","ok"),"ok")</f>
        <v>ok</v>
      </c>
      <c r="U1843" t="s">
        <v>2727</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39</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37</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39</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459</v>
      </c>
      <c r="V1845">
        <v>0</v>
      </c>
      <c r="W1845">
        <v>26000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313</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123</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289</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459</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548</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459</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95</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394</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49</v>
      </c>
      <c r="F1850">
        <v>11500</v>
      </c>
      <c r="G1850">
        <v>0</v>
      </c>
      <c r="H1850" t="s">
        <v>205</v>
      </c>
      <c r="I1850" s="74" t="str">
        <f ca="1">IF(Table7[[#This Row],[Type]]="KILL",IF(_xlfn.NUMBERVALUE(RIGHT(Table7[[#This Row],[Min]],LEN(Table7[[#This Row],[Min]])-FIND("-",Table7[[#This Row],[Min]])))&gt;INDIRECT(ADDRESS(11+MATCH(LEFT(Table7[[#This Row],[Min]],FIND("-",Table7[[#This Row],[Min]])-1),Table1[Content Sku],0),16,1,1,"Entities")),"review","ok"),"ok")</f>
        <v>ok</v>
      </c>
      <c r="U1850" t="s">
        <v>21</v>
      </c>
      <c r="V1850">
        <v>340</v>
      </c>
      <c r="W1850">
        <v>0</v>
      </c>
      <c r="X1850" t="s">
        <v>4438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313</v>
      </c>
      <c r="F1851">
        <v>0</v>
      </c>
      <c r="G1851">
        <v>10000</v>
      </c>
      <c r="H1851" t="s">
        <v>205</v>
      </c>
      <c r="I1851" s="74" t="str">
        <f ca="1">IF(Table7[[#This Row],[Type]]="KILL",IF(_xlfn.NUMBERVALUE(RIGHT(Table7[[#This Row],[Min]],LEN(Table7[[#This Row],[Min]])-FIND("-",Table7[[#This Row],[Min]])))&gt;INDIRECT(ADDRESS(11+MATCH(LEFT(Table7[[#This Row],[Min]],FIND("-",Table7[[#This Row],[Min]])-1),Table1[Content Sku],0),16,1,1,"Entities")),"review","ok"),"ok")</f>
        <v>ok</v>
      </c>
      <c r="U1851" t="s">
        <v>37</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397</v>
      </c>
      <c r="F1852">
        <v>5000</v>
      </c>
      <c r="G1852">
        <v>0</v>
      </c>
      <c r="H1852" t="s">
        <v>205</v>
      </c>
      <c r="I1852" s="74" t="str">
        <f ca="1">IF(Table7[[#This Row],[Type]]="KILL",IF(_xlfn.NUMBERVALUE(RIGHT(Table7[[#This Row],[Min]],LEN(Table7[[#This Row],[Min]])-FIND("-",Table7[[#This Row],[Min]])))&gt;INDIRECT(ADDRESS(11+MATCH(LEFT(Table7[[#This Row],[Min]],FIND("-",Table7[[#This Row],[Min]])-1),Table1[Content Sku],0),16,1,1,"Entities")),"review","ok"),"ok")</f>
        <v>ok</v>
      </c>
      <c r="U1852" t="s">
        <v>2724</v>
      </c>
      <c r="V1852">
        <v>225</v>
      </c>
      <c r="W1852">
        <v>0</v>
      </c>
      <c r="X1852" t="s">
        <v>4438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315</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37</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394</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37</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336</v>
      </c>
      <c r="F1855">
        <v>18000</v>
      </c>
      <c r="G1855">
        <v>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123</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286</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2724</v>
      </c>
      <c r="V1856">
        <v>320</v>
      </c>
      <c r="W1856">
        <v>0</v>
      </c>
      <c r="X1856" t="s">
        <v>4438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254</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37</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338</v>
      </c>
      <c r="F1858">
        <v>0</v>
      </c>
      <c r="G1858">
        <v>30000</v>
      </c>
      <c r="H1858" t="s">
        <v>205</v>
      </c>
      <c r="I1858" s="74" t="str">
        <f ca="1">IF(Table7[[#This Row],[Type]]="KILL",IF(_xlfn.NUMBERVALUE(RIGHT(Table7[[#This Row],[Min]],LEN(Table7[[#This Row],[Min]])-FIND("-",Table7[[#This Row],[Min]])))&gt;INDIRECT(ADDRESS(11+MATCH(LEFT(Table7[[#This Row],[Min]],FIND("-",Table7[[#This Row],[Min]])-1),Table1[Content Sku],0),16,1,1,"Entities")),"review","ok"),"ok")</f>
        <v>ok</v>
      </c>
      <c r="U1858" t="s">
        <v>37</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401</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397</v>
      </c>
      <c r="V1859">
        <v>40000</v>
      </c>
      <c r="W1859">
        <v>0</v>
      </c>
      <c r="X1859" t="s">
        <v>205</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39</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43</v>
      </c>
      <c r="V1860">
        <v>40000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289</v>
      </c>
      <c r="F1861">
        <v>0</v>
      </c>
      <c r="G1861">
        <v>0</v>
      </c>
      <c r="H1861" t="s">
        <v>8</v>
      </c>
      <c r="I1861" s="74" t="str">
        <f ca="1">IF(Table7[[#This Row],[Type]]="KILL",IF(_xlfn.NUMBERVALUE(RIGHT(Table7[[#This Row],[Min]],LEN(Table7[[#This Row],[Min]])-FIND("-",Table7[[#This Row],[Min]])))&gt;INDIRECT(ADDRESS(11+MATCH(LEFT(Table7[[#This Row],[Min]],FIND("-",Table7[[#This Row],[Min]])-1),Table1[Content Sku],0),16,1,1,"Entities")),"review","ok"),"ok")</f>
        <v>ok</v>
      </c>
      <c r="U1861" t="s">
        <v>2727</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39</v>
      </c>
      <c r="F1862">
        <v>15000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462</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2748</v>
      </c>
      <c r="F1863">
        <v>0</v>
      </c>
      <c r="G1863">
        <v>0</v>
      </c>
      <c r="H1863" t="s">
        <v>8</v>
      </c>
      <c r="I1863" s="74" t="str">
        <f ca="1">IF(Table7[[#This Row],[Type]]="KILL",IF(_xlfn.NUMBERVALUE(RIGHT(Table7[[#This Row],[Min]],LEN(Table7[[#This Row],[Min]])-FIND("-",Table7[[#This Row],[Min]])))&gt;INDIRECT(ADDRESS(11+MATCH(LEFT(Table7[[#This Row],[Min]],FIND("-",Table7[[#This Row],[Min]])-1),Table1[Content Sku],0),16,1,1,"Entities")),"review","ok"),"ok")</f>
        <v>ok</v>
      </c>
      <c r="U1863" t="s">
        <v>459</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311</v>
      </c>
      <c r="F1864">
        <v>0</v>
      </c>
      <c r="G1864">
        <v>0</v>
      </c>
      <c r="H1864" t="s">
        <v>8</v>
      </c>
      <c r="I1864" s="74" t="str">
        <f ca="1">IF(Table7[[#This Row],[Type]]="KILL",IF(_xlfn.NUMBERVALUE(RIGHT(Table7[[#This Row],[Min]],LEN(Table7[[#This Row],[Min]])-FIND("-",Table7[[#This Row],[Min]])))&gt;INDIRECT(ADDRESS(11+MATCH(LEFT(Table7[[#This Row],[Min]],FIND("-",Table7[[#This Row],[Min]])-1),Table1[Content Sku],0),16,1,1,"Entities")),"review","ok"),"ok")</f>
        <v>ok</v>
      </c>
      <c r="U1864" t="s">
        <v>452</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459</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309</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289</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254</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2724</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548</v>
      </c>
      <c r="F1868">
        <v>0</v>
      </c>
      <c r="G1868">
        <v>0</v>
      </c>
      <c r="H1868" t="s">
        <v>8</v>
      </c>
      <c r="I1868" s="74" t="str">
        <f ca="1">IF(Table7[[#This Row],[Type]]="KILL",IF(_xlfn.NUMBERVALUE(RIGHT(Table7[[#This Row],[Min]],LEN(Table7[[#This Row],[Min]])-FIND("-",Table7[[#This Row],[Min]])))&gt;INDIRECT(ADDRESS(11+MATCH(LEFT(Table7[[#This Row],[Min]],FIND("-",Table7[[#This Row],[Min]])-1),Table1[Content Sku],0),16,1,1,"Entities")),"review","ok"),"ok")</f>
        <v>ok</v>
      </c>
      <c r="U1868" t="s">
        <v>2724</v>
      </c>
      <c r="V1868">
        <v>82000</v>
      </c>
      <c r="W1868">
        <v>0</v>
      </c>
      <c r="X1868" t="s">
        <v>205</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394</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37</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278</v>
      </c>
      <c r="F1870">
        <v>4500</v>
      </c>
      <c r="G1870">
        <v>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551</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46</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459</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12000</v>
      </c>
      <c r="G1872">
        <v>0</v>
      </c>
      <c r="H1872" t="s">
        <v>205</v>
      </c>
      <c r="I1872" s="74" t="str">
        <f ca="1">IF(Table7[[#This Row],[Type]]="KILL",IF(_xlfn.NUMBERVALUE(RIGHT(Table7[[#This Row],[Min]],LEN(Table7[[#This Row],[Min]])-FIND("-",Table7[[#This Row],[Min]])))&gt;INDIRECT(ADDRESS(11+MATCH(LEFT(Table7[[#This Row],[Min]],FIND("-",Table7[[#This Row],[Min]])-1),Table1[Content Sku],0),16,1,1,"Entities")),"review","ok"),"ok")</f>
        <v>ok</v>
      </c>
      <c r="U1872" t="s">
        <v>306</v>
      </c>
      <c r="V1872">
        <v>330</v>
      </c>
      <c r="W1872">
        <v>0</v>
      </c>
      <c r="X1872" t="s">
        <v>4438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45</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445</v>
      </c>
      <c r="V1873">
        <v>300</v>
      </c>
      <c r="W1873">
        <v>0</v>
      </c>
      <c r="X1873" t="s">
        <v>4438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18000</v>
      </c>
      <c r="H1874" t="s">
        <v>205</v>
      </c>
      <c r="I1874" s="74" t="str">
        <f ca="1">IF(Table7[[#This Row],[Type]]="KILL",IF(_xlfn.NUMBERVALUE(RIGHT(Table7[[#This Row],[Min]],LEN(Table7[[#This Row],[Min]])-FIND("-",Table7[[#This Row],[Min]])))&gt;INDIRECT(ADDRESS(11+MATCH(LEFT(Table7[[#This Row],[Min]],FIND("-",Table7[[#This Row],[Min]])-1),Table1[Content Sku],0),16,1,1,"Entities")),"review","ok"),"ok")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404</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276</v>
      </c>
      <c r="V1875">
        <v>0</v>
      </c>
      <c r="W1875">
        <v>42000</v>
      </c>
      <c r="X1875" t="s">
        <v>205</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397</v>
      </c>
      <c r="F1876">
        <v>20000</v>
      </c>
      <c r="G1876">
        <v>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459</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254</v>
      </c>
      <c r="F1877">
        <v>0</v>
      </c>
      <c r="G1877">
        <v>20000</v>
      </c>
      <c r="H1877" t="s">
        <v>205</v>
      </c>
      <c r="I1877" s="74" t="str">
        <f ca="1">IF(Table7[[#This Row],[Type]]="KILL",IF(_xlfn.NUMBERVALUE(RIGHT(Table7[[#This Row],[Min]],LEN(Table7[[#This Row],[Min]])-FIND("-",Table7[[#This Row],[Min]])))&gt;INDIRECT(ADDRESS(11+MATCH(LEFT(Table7[[#This Row],[Min]],FIND("-",Table7[[#This Row],[Min]])-1),Table1[Content Sku],0),16,1,1,"Entities")),"review","ok"),"ok")</f>
        <v>ok</v>
      </c>
      <c r="U1877" t="s">
        <v>36</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43</v>
      </c>
      <c r="F1878">
        <v>17000</v>
      </c>
      <c r="G1878">
        <v>0</v>
      </c>
      <c r="H1878" t="s">
        <v>205</v>
      </c>
      <c r="I1878" s="74" t="str">
        <f ca="1">IF(Table7[[#This Row],[Type]]="KILL",IF(_xlfn.NUMBERVALUE(RIGHT(Table7[[#This Row],[Min]],LEN(Table7[[#This Row],[Min]])-FIND("-",Table7[[#This Row],[Min]])))&gt;INDIRECT(ADDRESS(11+MATCH(LEFT(Table7[[#This Row],[Min]],FIND("-",Table7[[#This Row],[Min]])-1),Table1[Content Sku],0),16,1,1,"Entities")),"review","ok"),"ok")</f>
        <v>ok</v>
      </c>
      <c r="U1878" t="s">
        <v>399</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394</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36</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2748</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397</v>
      </c>
      <c r="V1880">
        <v>40000</v>
      </c>
      <c r="W1880">
        <v>0</v>
      </c>
      <c r="X1880" t="s">
        <v>205</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254</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37</v>
      </c>
      <c r="V1881">
        <v>0</v>
      </c>
      <c r="W1881">
        <v>0</v>
      </c>
      <c r="X1881" t="s">
        <v>8</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2748</v>
      </c>
      <c r="F1882">
        <v>0</v>
      </c>
      <c r="G1882">
        <v>0</v>
      </c>
      <c r="H1882" t="s">
        <v>8</v>
      </c>
      <c r="I1882" s="74" t="str">
        <f ca="1">IF(Table7[[#This Row],[Type]]="KILL",IF(_xlfn.NUMBERVALUE(RIGHT(Table7[[#This Row],[Min]],LEN(Table7[[#This Row],[Min]])-FIND("-",Table7[[#This Row],[Min]])))&gt;INDIRECT(ADDRESS(11+MATCH(LEFT(Table7[[#This Row],[Min]],FIND("-",Table7[[#This Row],[Min]])-1),Table1[Content Sku],0),16,1,1,"Entities")),"review","ok"),"ok")</f>
        <v>ok</v>
      </c>
      <c r="U1882" t="s">
        <v>46</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24000</v>
      </c>
      <c r="H1883" t="s">
        <v>205</v>
      </c>
      <c r="I1883" s="74" t="str">
        <f ca="1">IF(Table7[[#This Row],[Type]]="KILL",IF(_xlfn.NUMBERVALUE(RIGHT(Table7[[#This Row],[Min]],LEN(Table7[[#This Row],[Min]])-FIND("-",Table7[[#This Row],[Min]])))&gt;INDIRECT(ADDRESS(11+MATCH(LEFT(Table7[[#This Row],[Min]],FIND("-",Table7[[#This Row],[Min]])-1),Table1[Content Sku],0),16,1,1,"Entities")),"review","ok"),"ok")</f>
        <v>ok</v>
      </c>
      <c r="U1883" t="s">
        <v>37</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254</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459</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36</v>
      </c>
      <c r="F1885">
        <v>24000</v>
      </c>
      <c r="G1885">
        <v>0</v>
      </c>
      <c r="H1885" t="s">
        <v>205</v>
      </c>
      <c r="I1885" s="74" t="str">
        <f ca="1">IF(Table7[[#This Row],[Type]]="KILL",IF(_xlfn.NUMBERVALUE(RIGHT(Table7[[#This Row],[Min]],LEN(Table7[[#This Row],[Min]])-FIND("-",Table7[[#This Row],[Min]])))&gt;INDIRECT(ADDRESS(11+MATCH(LEFT(Table7[[#This Row],[Min]],FIND("-",Table7[[#This Row],[Min]])-1),Table1[Content Sku],0),16,1,1,"Entities")),"review","ok"),"ok")</f>
        <v>ok</v>
      </c>
      <c r="U1885" t="s">
        <v>37</v>
      </c>
      <c r="V1885">
        <v>0</v>
      </c>
      <c r="W1885">
        <v>0</v>
      </c>
      <c r="X1885" t="s">
        <v>8</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548</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459</v>
      </c>
      <c r="V1886">
        <v>0</v>
      </c>
      <c r="W1886">
        <v>50000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397</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123</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404</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459</v>
      </c>
      <c r="V1888">
        <v>0</v>
      </c>
      <c r="W1888">
        <v>0</v>
      </c>
      <c r="X1888" t="s">
        <v>8</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278</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289</v>
      </c>
      <c r="V1889">
        <v>0</v>
      </c>
      <c r="W1889">
        <v>0</v>
      </c>
      <c r="X1889" t="s">
        <v>8</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311</v>
      </c>
      <c r="F1890">
        <v>0</v>
      </c>
      <c r="G1890">
        <v>0</v>
      </c>
      <c r="H1890" t="s">
        <v>8</v>
      </c>
      <c r="I1890" s="74" t="str">
        <f ca="1">IF(Table7[[#This Row],[Type]]="KILL",IF(_xlfn.NUMBERVALUE(RIGHT(Table7[[#This Row],[Min]],LEN(Table7[[#This Row],[Min]])-FIND("-",Table7[[#This Row],[Min]])))&gt;INDIRECT(ADDRESS(11+MATCH(LEFT(Table7[[#This Row],[Min]],FIND("-",Table7[[#This Row],[Min]])-1),Table1[Content Sku],0),16,1,1,"Entities")),"review","ok"),"ok")</f>
        <v>ok</v>
      </c>
      <c r="U1890" t="s">
        <v>459</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315</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313</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10</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459</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254</v>
      </c>
      <c r="F1893">
        <v>0</v>
      </c>
      <c r="G1893">
        <v>18000</v>
      </c>
      <c r="H1893" t="s">
        <v>205</v>
      </c>
      <c r="I1893" s="74" t="str">
        <f ca="1">IF(Table7[[#This Row],[Type]]="KILL",IF(_xlfn.NUMBERVALUE(RIGHT(Table7[[#This Row],[Min]],LEN(Table7[[#This Row],[Min]])-FIND("-",Table7[[#This Row],[Min]])))&gt;INDIRECT(ADDRESS(11+MATCH(LEFT(Table7[[#This Row],[Min]],FIND("-",Table7[[#This Row],[Min]])-1),Table1[Content Sku],0),16,1,1,"Entities")),"review","ok"),"ok")</f>
        <v>ok</v>
      </c>
      <c r="U1893" t="s">
        <v>459</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399</v>
      </c>
      <c r="V1894">
        <v>0</v>
      </c>
      <c r="W1894">
        <v>0</v>
      </c>
      <c r="X1894" t="s">
        <v>8</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253</v>
      </c>
      <c r="F1895">
        <v>0</v>
      </c>
      <c r="G1895">
        <v>0</v>
      </c>
      <c r="H1895" t="s">
        <v>8</v>
      </c>
      <c r="I1895" s="74" t="str">
        <f ca="1">IF(Table7[[#This Row],[Type]]="KILL",IF(_xlfn.NUMBERVALUE(RIGHT(Table7[[#This Row],[Min]],LEN(Table7[[#This Row],[Min]])-FIND("-",Table7[[#This Row],[Min]])))&gt;INDIRECT(ADDRESS(11+MATCH(LEFT(Table7[[#This Row],[Min]],FIND("-",Table7[[#This Row],[Min]])-1),Table1[Content Sku],0),16,1,1,"Entities")),"review","ok"),"ok")</f>
        <v>ok</v>
      </c>
      <c r="U1895" t="s">
        <v>21</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2748</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22</v>
      </c>
      <c r="V1896">
        <v>45000</v>
      </c>
      <c r="W1896">
        <v>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95</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37</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551</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37</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273</v>
      </c>
      <c r="F1899">
        <v>10000</v>
      </c>
      <c r="G1899">
        <v>0</v>
      </c>
      <c r="H1899" t="s">
        <v>205</v>
      </c>
      <c r="I1899" s="74" t="str">
        <f ca="1">IF(Table7[[#This Row],[Type]]="KILL",IF(_xlfn.NUMBERVALUE(RIGHT(Table7[[#This Row],[Min]],LEN(Table7[[#This Row],[Min]])-FIND("-",Table7[[#This Row],[Min]])))&gt;INDIRECT(ADDRESS(11+MATCH(LEFT(Table7[[#This Row],[Min]],FIND("-",Table7[[#This Row],[Min]])-1),Table1[Content Sku],0),16,1,1,"Entities")),"review","ok"),"ok")</f>
        <v>ok</v>
      </c>
      <c r="U1899" t="s">
        <v>459</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280</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122</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253</v>
      </c>
      <c r="F1901">
        <v>0</v>
      </c>
      <c r="G1901">
        <v>0</v>
      </c>
      <c r="H1901" t="s">
        <v>8</v>
      </c>
      <c r="I1901" s="74" t="str">
        <f ca="1">IF(Table7[[#This Row],[Type]]="KILL",IF(_xlfn.NUMBERVALUE(RIGHT(Table7[[#This Row],[Min]],LEN(Table7[[#This Row],[Min]])-FIND("-",Table7[[#This Row],[Min]])))&gt;INDIRECT(ADDRESS(11+MATCH(LEFT(Table7[[#This Row],[Min]],FIND("-",Table7[[#This Row],[Min]])-1),Table1[Content Sku],0),16,1,1,"Entities")),"review","ok"),"ok")</f>
        <v>ok</v>
      </c>
      <c r="U1901" t="s">
        <v>22</v>
      </c>
      <c r="V1901">
        <v>46000</v>
      </c>
      <c r="W1901">
        <v>0</v>
      </c>
      <c r="X1901" t="s">
        <v>205</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22000</v>
      </c>
      <c r="H1902" t="s">
        <v>205</v>
      </c>
      <c r="I1902" s="74" t="str">
        <f ca="1">IF(Table7[[#This Row],[Type]]="KILL",IF(_xlfn.NUMBERVALUE(RIGHT(Table7[[#This Row],[Min]],LEN(Table7[[#This Row],[Min]])-FIND("-",Table7[[#This Row],[Min]])))&gt;INDIRECT(ADDRESS(11+MATCH(LEFT(Table7[[#This Row],[Min]],FIND("-",Table7[[#This Row],[Min]])-1),Table1[Content Sku],0),16,1,1,"Entities")),"review","ok"),"ok")</f>
        <v>ok</v>
      </c>
      <c r="U1902" t="s">
        <v>289</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399</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2727</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2748</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459</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2748</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122</v>
      </c>
      <c r="V1905">
        <v>32000</v>
      </c>
      <c r="W1905">
        <v>0</v>
      </c>
      <c r="X1905" t="s">
        <v>205</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42</v>
      </c>
      <c r="F1906">
        <v>35000</v>
      </c>
      <c r="G1906">
        <v>0</v>
      </c>
      <c r="H1906" t="s">
        <v>205</v>
      </c>
      <c r="I1906" s="74" t="str">
        <f ca="1">IF(Table7[[#This Row],[Type]]="KILL",IF(_xlfn.NUMBERVALUE(RIGHT(Table7[[#This Row],[Min]],LEN(Table7[[#This Row],[Min]])-FIND("-",Table7[[#This Row],[Min]])))&gt;INDIRECT(ADDRESS(11+MATCH(LEFT(Table7[[#This Row],[Min]],FIND("-",Table7[[#This Row],[Min]])-1),Table1[Content Sku],0),16,1,1,"Entities")),"review","ok"),"ok")</f>
        <v>ok</v>
      </c>
      <c r="U1906" t="s">
        <v>452</v>
      </c>
      <c r="V1906" t="s">
        <v>8147</v>
      </c>
      <c r="W1906" t="s">
        <v>4476</v>
      </c>
      <c r="X1906" t="s">
        <v>4477</v>
      </c>
      <c r="Y1906" s="74" t="str">
        <f ca="1">IF(Table15[[#This Row],[Type]]="KILL",IF(_xlfn.NUMBERVALUE(RIGHT(Table15[[#This Row],[Min]],LEN(Table15[[#This Row],[Min]])-FIND("-",Table15[[#This Row],[Min]])))&gt;INDIRECT(ADDRESS(11+MATCH(LEFT(Table15[[#This Row],[Min]],FIND("-",Table15[[#This Row],[Min]])-1),Table1[Content Sku],0),16,1,1,"Entities")),"review","ok"),"ok")</f>
        <v>review</v>
      </c>
    </row>
    <row r="1907" spans="5:25" x14ac:dyDescent="0.25">
      <c r="E1907" t="s">
        <v>2748</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123</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37</v>
      </c>
      <c r="F1908">
        <v>0</v>
      </c>
      <c r="G1908">
        <v>18000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551</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2748</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2724</v>
      </c>
      <c r="V1909">
        <v>220</v>
      </c>
      <c r="W1909">
        <v>0</v>
      </c>
      <c r="X1909" t="s">
        <v>4438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4437</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459</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90</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42</v>
      </c>
      <c r="V1911">
        <v>60000</v>
      </c>
      <c r="W1911">
        <v>0</v>
      </c>
      <c r="X1911" t="s">
        <v>205</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551</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2727</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401</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37</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39</v>
      </c>
      <c r="F1914">
        <v>12000</v>
      </c>
      <c r="G1914">
        <v>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2727</v>
      </c>
      <c r="V1914">
        <v>0</v>
      </c>
      <c r="W1914">
        <v>40000</v>
      </c>
      <c r="X1914" t="s">
        <v>205</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254</v>
      </c>
      <c r="F1915">
        <v>0</v>
      </c>
      <c r="G1915">
        <v>27000</v>
      </c>
      <c r="H1915" t="s">
        <v>205</v>
      </c>
      <c r="I1915" s="74" t="str">
        <f ca="1">IF(Table7[[#This Row],[Type]]="KILL",IF(_xlfn.NUMBERVALUE(RIGHT(Table7[[#This Row],[Min]],LEN(Table7[[#This Row],[Min]])-FIND("-",Table7[[#This Row],[Min]])))&gt;INDIRECT(ADDRESS(11+MATCH(LEFT(Table7[[#This Row],[Min]],FIND("-",Table7[[#This Row],[Min]])-1),Table1[Content Sku],0),16,1,1,"Entities")),"review","ok"),"ok")</f>
        <v>ok</v>
      </c>
      <c r="U1915" t="s">
        <v>313</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394</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22</v>
      </c>
      <c r="V1916">
        <v>32000</v>
      </c>
      <c r="W1916">
        <v>0</v>
      </c>
      <c r="X1916" t="s">
        <v>205</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254</v>
      </c>
      <c r="F1917">
        <v>0</v>
      </c>
      <c r="G1917">
        <v>0</v>
      </c>
      <c r="H1917" t="s">
        <v>8</v>
      </c>
      <c r="I1917" s="74" t="str">
        <f ca="1">IF(Table7[[#This Row],[Type]]="KILL",IF(_xlfn.NUMBERVALUE(RIGHT(Table7[[#This Row],[Min]],LEN(Table7[[#This Row],[Min]])-FIND("-",Table7[[#This Row],[Min]])))&gt;INDIRECT(ADDRESS(11+MATCH(LEFT(Table7[[#This Row],[Min]],FIND("-",Table7[[#This Row],[Min]])-1),Table1[Content Sku],0),16,1,1,"Entities")),"review","ok"),"ok")</f>
        <v>ok</v>
      </c>
      <c r="U1917" t="s">
        <v>123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399</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313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91</v>
      </c>
      <c r="F1919">
        <v>0</v>
      </c>
      <c r="G1919">
        <v>25000</v>
      </c>
      <c r="H1919" t="s">
        <v>205</v>
      </c>
      <c r="I1919" s="74" t="str">
        <f ca="1">IF(Table7[[#This Row],[Type]]="KILL",IF(_xlfn.NUMBERVALUE(RIGHT(Table7[[#This Row],[Min]],LEN(Table7[[#This Row],[Min]])-FIND("-",Table7[[#This Row],[Min]])))&gt;INDIRECT(ADDRESS(11+MATCH(LEFT(Table7[[#This Row],[Min]],FIND("-",Table7[[#This Row],[Min]])-1),Table1[Content Sku],0),16,1,1,"Entities")),"review","ok"),"ok")</f>
        <v>ok</v>
      </c>
      <c r="U1919" t="s">
        <v>48</v>
      </c>
      <c r="V1919">
        <v>45000</v>
      </c>
      <c r="W1919">
        <v>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461</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21</v>
      </c>
      <c r="F1921">
        <v>58000</v>
      </c>
      <c r="G1921">
        <v>0</v>
      </c>
      <c r="H1921" t="s">
        <v>205</v>
      </c>
      <c r="I1921" s="74" t="str">
        <f ca="1">IF(Table7[[#This Row],[Type]]="KILL",IF(_xlfn.NUMBERVALUE(RIGHT(Table7[[#This Row],[Min]],LEN(Table7[[#This Row],[Min]])-FIND("-",Table7[[#This Row],[Min]])))&gt;INDIRECT(ADDRESS(11+MATCH(LEFT(Table7[[#This Row],[Min]],FIND("-",Table7[[#This Row],[Min]])-1),Table1[Content Sku],0),16,1,1,"Entities")),"review","ok"),"ok")</f>
        <v>ok</v>
      </c>
      <c r="U1921" t="s">
        <v>37</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254</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2727</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397</v>
      </c>
      <c r="F1923">
        <v>6500</v>
      </c>
      <c r="G1923">
        <v>0</v>
      </c>
      <c r="H1923" t="s">
        <v>205</v>
      </c>
      <c r="I1923" s="74" t="str">
        <f ca="1">IF(Table7[[#This Row],[Type]]="KILL",IF(_xlfn.NUMBERVALUE(RIGHT(Table7[[#This Row],[Min]],LEN(Table7[[#This Row],[Min]])-FIND("-",Table7[[#This Row],[Min]])))&gt;INDIRECT(ADDRESS(11+MATCH(LEFT(Table7[[#This Row],[Min]],FIND("-",Table7[[#This Row],[Min]])-1),Table1[Content Sku],0),16,1,1,"Entities")),"review","ok"),"ok")</f>
        <v>ok</v>
      </c>
      <c r="U1923" t="s">
        <v>2727</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92</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399</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253</v>
      </c>
      <c r="F1925">
        <v>0</v>
      </c>
      <c r="G1925">
        <v>0</v>
      </c>
      <c r="H1925" t="s">
        <v>8</v>
      </c>
      <c r="I1925" s="74" t="str">
        <f ca="1">IF(Table7[[#This Row],[Type]]="KILL",IF(_xlfn.NUMBERVALUE(RIGHT(Table7[[#This Row],[Min]],LEN(Table7[[#This Row],[Min]])-FIND("-",Table7[[#This Row],[Min]])))&gt;INDIRECT(ADDRESS(11+MATCH(LEFT(Table7[[#This Row],[Min]],FIND("-",Table7[[#This Row],[Min]])-1),Table1[Content Sku],0),16,1,1,"Entities")),"review","ok"),"ok")</f>
        <v>ok</v>
      </c>
      <c r="U1925" t="s">
        <v>401</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254</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394</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2748</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399</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253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46</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459</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257</v>
      </c>
      <c r="F1930">
        <v>16000</v>
      </c>
      <c r="G1930">
        <v>0</v>
      </c>
      <c r="H1930" t="s">
        <v>205</v>
      </c>
      <c r="I1930" s="74" t="str">
        <f ca="1">IF(Table7[[#This Row],[Type]]="KILL",IF(_xlfn.NUMBERVALUE(RIGHT(Table7[[#This Row],[Min]],LEN(Table7[[#This Row],[Min]])-FIND("-",Table7[[#This Row],[Min]])))&gt;INDIRECT(ADDRESS(11+MATCH(LEFT(Table7[[#This Row],[Min]],FIND("-",Table7[[#This Row],[Min]])-1),Table1[Content Sku],0),16,1,1,"Entities")),"review","ok"),"ok")</f>
        <v>ok</v>
      </c>
      <c r="U1930" t="s">
        <v>459</v>
      </c>
      <c r="V1930">
        <v>0</v>
      </c>
      <c r="W1930">
        <v>40000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306</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22</v>
      </c>
      <c r="V1931">
        <v>40000</v>
      </c>
      <c r="W1931">
        <v>0</v>
      </c>
      <c r="X1931" t="s">
        <v>205</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318</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289</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254</v>
      </c>
      <c r="F1933">
        <v>0</v>
      </c>
      <c r="G1933">
        <v>0</v>
      </c>
      <c r="H1933" t="s">
        <v>8</v>
      </c>
      <c r="I1933" s="74" t="str">
        <f ca="1">IF(Table7[[#This Row],[Type]]="KILL",IF(_xlfn.NUMBERVALUE(RIGHT(Table7[[#This Row],[Min]],LEN(Table7[[#This Row],[Min]])-FIND("-",Table7[[#This Row],[Min]])))&gt;INDIRECT(ADDRESS(11+MATCH(LEFT(Table7[[#This Row],[Min]],FIND("-",Table7[[#This Row],[Min]])-1),Table1[Content Sku],0),16,1,1,"Entities")),"review","ok"),"ok")</f>
        <v>ok</v>
      </c>
      <c r="U1933" t="s">
        <v>122</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289</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273</v>
      </c>
      <c r="V1934">
        <v>35000</v>
      </c>
      <c r="W1934">
        <v>0</v>
      </c>
      <c r="X1934" t="s">
        <v>205</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394</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459</v>
      </c>
      <c r="V1935">
        <v>0</v>
      </c>
      <c r="W1935">
        <v>62000</v>
      </c>
      <c r="X1935" t="s">
        <v>205</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2748</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37</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318</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306</v>
      </c>
      <c r="V1937">
        <v>30000</v>
      </c>
      <c r="W1937">
        <v>0</v>
      </c>
      <c r="X1937" t="s">
        <v>205</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459</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40</v>
      </c>
      <c r="F1939">
        <v>0</v>
      </c>
      <c r="G1939">
        <v>0</v>
      </c>
      <c r="H1939" t="s">
        <v>8</v>
      </c>
      <c r="I1939" s="74" t="str">
        <f ca="1">IF(Table7[[#This Row],[Type]]="KILL",IF(_xlfn.NUMBERVALUE(RIGHT(Table7[[#This Row],[Min]],LEN(Table7[[#This Row],[Min]])-FIND("-",Table7[[#This Row],[Min]])))&gt;INDIRECT(ADDRESS(11+MATCH(LEFT(Table7[[#This Row],[Min]],FIND("-",Table7[[#This Row],[Min]])-1),Table1[Content Sku],0),16,1,1,"Entities")),"review","ok"),"ok")</f>
        <v>ok</v>
      </c>
      <c r="U1939" t="s">
        <v>2724</v>
      </c>
      <c r="V1939">
        <v>37000</v>
      </c>
      <c r="W1939">
        <v>0</v>
      </c>
      <c r="X1939" t="s">
        <v>205</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2730</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123</v>
      </c>
      <c r="V1940">
        <v>0</v>
      </c>
      <c r="W1940">
        <v>0</v>
      </c>
      <c r="X1940" t="s">
        <v>8</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315</v>
      </c>
      <c r="F1941">
        <v>0</v>
      </c>
      <c r="G1941">
        <v>0</v>
      </c>
      <c r="H1941" t="s">
        <v>8</v>
      </c>
      <c r="I1941" s="74" t="str">
        <f ca="1">IF(Table7[[#This Row],[Type]]="KILL",IF(_xlfn.NUMBERVALUE(RIGHT(Table7[[#This Row],[Min]],LEN(Table7[[#This Row],[Min]])-FIND("-",Table7[[#This Row],[Min]])))&gt;INDIRECT(ADDRESS(11+MATCH(LEFT(Table7[[#This Row],[Min]],FIND("-",Table7[[#This Row],[Min]])-1),Table1[Content Sku],0),16,1,1,"Entities")),"review","ok"),"ok")</f>
        <v>ok</v>
      </c>
      <c r="U1941" t="s">
        <v>4437</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2739</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122</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295</v>
      </c>
      <c r="F1943">
        <v>0</v>
      </c>
      <c r="G1943">
        <v>12000</v>
      </c>
      <c r="H1943" t="s">
        <v>205</v>
      </c>
      <c r="I1943" s="74" t="str">
        <f ca="1">IF(Table7[[#This Row],[Type]]="KILL",IF(_xlfn.NUMBERVALUE(RIGHT(Table7[[#This Row],[Min]],LEN(Table7[[#This Row],[Min]])-FIND("-",Table7[[#This Row],[Min]])))&gt;INDIRECT(ADDRESS(11+MATCH(LEFT(Table7[[#This Row],[Min]],FIND("-",Table7[[#This Row],[Min]])-1),Table1[Content Sku],0),16,1,1,"Entities")),"review","ok"),"ok")</f>
        <v>ok</v>
      </c>
      <c r="U1943" t="s">
        <v>461</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289</v>
      </c>
      <c r="F1944">
        <v>0</v>
      </c>
      <c r="G1944">
        <v>24000</v>
      </c>
      <c r="H1944" t="s">
        <v>205</v>
      </c>
      <c r="I1944" s="74" t="str">
        <f ca="1">IF(Table7[[#This Row],[Type]]="KILL",IF(_xlfn.NUMBERVALUE(RIGHT(Table7[[#This Row],[Min]],LEN(Table7[[#This Row],[Min]])-FIND("-",Table7[[#This Row],[Min]])))&gt;INDIRECT(ADDRESS(11+MATCH(LEFT(Table7[[#This Row],[Min]],FIND("-",Table7[[#This Row],[Min]])-1),Table1[Content Sku],0),16,1,1,"Entities")),"review","ok"),"ok")</f>
        <v>ok</v>
      </c>
      <c r="U1944" t="s">
        <v>313</v>
      </c>
      <c r="V1944">
        <v>0</v>
      </c>
      <c r="W1944">
        <v>0</v>
      </c>
      <c r="X1944" t="s">
        <v>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90</v>
      </c>
      <c r="F1945">
        <v>0</v>
      </c>
      <c r="G1945">
        <v>0</v>
      </c>
      <c r="H1945" t="s">
        <v>8</v>
      </c>
      <c r="I1945" s="74" t="str">
        <f ca="1">IF(Table7[[#This Row],[Type]]="KILL",IF(_xlfn.NUMBERVALUE(RIGHT(Table7[[#This Row],[Min]],LEN(Table7[[#This Row],[Min]])-FIND("-",Table7[[#This Row],[Min]])))&gt;INDIRECT(ADDRESS(11+MATCH(LEFT(Table7[[#This Row],[Min]],FIND("-",Table7[[#This Row],[Min]])-1),Table1[Content Sku],0),16,1,1,"Entities")),"review","ok"),"ok")</f>
        <v>ok</v>
      </c>
      <c r="U1945" t="s">
        <v>2727</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36</v>
      </c>
      <c r="F1946">
        <v>18500</v>
      </c>
      <c r="G1946">
        <v>0</v>
      </c>
      <c r="H1946" t="s">
        <v>205</v>
      </c>
      <c r="I1946" s="74" t="str">
        <f ca="1">IF(Table7[[#This Row],[Type]]="KILL",IF(_xlfn.NUMBERVALUE(RIGHT(Table7[[#This Row],[Min]],LEN(Table7[[#This Row],[Min]])-FIND("-",Table7[[#This Row],[Min]])))&gt;INDIRECT(ADDRESS(11+MATCH(LEFT(Table7[[#This Row],[Min]],FIND("-",Table7[[#This Row],[Min]])-1),Table1[Content Sku],0),16,1,1,"Entities")),"review","ok"),"ok")</f>
        <v>ok</v>
      </c>
      <c r="U1946" t="s">
        <v>399</v>
      </c>
      <c r="V1946">
        <v>0</v>
      </c>
      <c r="W1946">
        <v>0</v>
      </c>
      <c r="X1946" t="s">
        <v>8</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465</v>
      </c>
      <c r="F1947">
        <v>0</v>
      </c>
      <c r="G1947">
        <v>2600</v>
      </c>
      <c r="H1947" t="s">
        <v>205</v>
      </c>
      <c r="I1947" s="74" t="str">
        <f ca="1">IF(Table7[[#This Row],[Type]]="KILL",IF(_xlfn.NUMBERVALUE(RIGHT(Table7[[#This Row],[Min]],LEN(Table7[[#This Row],[Min]])-FIND("-",Table7[[#This Row],[Min]])))&gt;INDIRECT(ADDRESS(11+MATCH(LEFT(Table7[[#This Row],[Min]],FIND("-",Table7[[#This Row],[Min]])-1),Table1[Content Sku],0),16,1,1,"Entities")),"review","ok"),"ok")</f>
        <v>ok</v>
      </c>
      <c r="U1947" t="s">
        <v>551</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254</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313</v>
      </c>
      <c r="V1948">
        <v>0</v>
      </c>
      <c r="W1948">
        <v>0</v>
      </c>
      <c r="X1948" t="s">
        <v>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91</v>
      </c>
      <c r="F1949">
        <v>0</v>
      </c>
      <c r="G1949">
        <v>20000</v>
      </c>
      <c r="H1949" t="s">
        <v>205</v>
      </c>
      <c r="I1949" s="74" t="str">
        <f ca="1">IF(Table7[[#This Row],[Type]]="KILL",IF(_xlfn.NUMBERVALUE(RIGHT(Table7[[#This Row],[Min]],LEN(Table7[[#This Row],[Min]])-FIND("-",Table7[[#This Row],[Min]])))&gt;INDIRECT(ADDRESS(11+MATCH(LEFT(Table7[[#This Row],[Min]],FIND("-",Table7[[#This Row],[Min]])-1),Table1[Content Sku],0),16,1,1,"Entities")),"review","ok"),"ok")</f>
        <v>ok</v>
      </c>
      <c r="U1949" t="s">
        <v>309</v>
      </c>
      <c r="V1949">
        <v>36000</v>
      </c>
      <c r="W1949">
        <v>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37</v>
      </c>
      <c r="V1950">
        <v>0</v>
      </c>
      <c r="W1950">
        <v>0</v>
      </c>
      <c r="X1950" t="s">
        <v>8</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2743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2724</v>
      </c>
      <c r="V1951">
        <v>0</v>
      </c>
      <c r="W1951">
        <v>0</v>
      </c>
      <c r="X1951" t="s">
        <v>8</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254</v>
      </c>
      <c r="F1952">
        <v>0</v>
      </c>
      <c r="G1952">
        <v>6000</v>
      </c>
      <c r="H1952" t="s">
        <v>205</v>
      </c>
      <c r="I1952" s="74" t="str">
        <f ca="1">IF(Table7[[#This Row],[Type]]="KILL",IF(_xlfn.NUMBERVALUE(RIGHT(Table7[[#This Row],[Min]],LEN(Table7[[#This Row],[Min]])-FIND("-",Table7[[#This Row],[Min]])))&gt;INDIRECT(ADDRESS(11+MATCH(LEFT(Table7[[#This Row],[Min]],FIND("-",Table7[[#This Row],[Min]])-1),Table1[Content Sku],0),16,1,1,"Entities")),"review","ok"),"ok")</f>
        <v>ok</v>
      </c>
      <c r="U1952" t="s">
        <v>397</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90</v>
      </c>
      <c r="F1953">
        <v>0</v>
      </c>
      <c r="G1953">
        <v>22250</v>
      </c>
      <c r="H1953" t="s">
        <v>205</v>
      </c>
      <c r="I1953" s="74" t="str">
        <f ca="1">IF(Table7[[#This Row],[Type]]="KILL",IF(_xlfn.NUMBERVALUE(RIGHT(Table7[[#This Row],[Min]],LEN(Table7[[#This Row],[Min]])-FIND("-",Table7[[#This Row],[Min]])))&gt;INDIRECT(ADDRESS(11+MATCH(LEFT(Table7[[#This Row],[Min]],FIND("-",Table7[[#This Row],[Min]])-1),Table1[Content Sku],0),16,1,1,"Entities")),"review","ok"),"ok")</f>
        <v>ok</v>
      </c>
      <c r="U1953" t="s">
        <v>551</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551</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397</v>
      </c>
      <c r="V1954">
        <v>30000</v>
      </c>
      <c r="W1954">
        <v>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2733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551</v>
      </c>
      <c r="V1955">
        <v>0</v>
      </c>
      <c r="W1955">
        <v>0</v>
      </c>
      <c r="X1955" t="s">
        <v>8</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258</v>
      </c>
      <c r="F1956">
        <v>25000</v>
      </c>
      <c r="G1956">
        <v>0</v>
      </c>
      <c r="H1956" t="s">
        <v>205</v>
      </c>
      <c r="I1956" s="74" t="str">
        <f ca="1">IF(Table7[[#This Row],[Type]]="KILL",IF(_xlfn.NUMBERVALUE(RIGHT(Table7[[#This Row],[Min]],LEN(Table7[[#This Row],[Min]])-FIND("-",Table7[[#This Row],[Min]])))&gt;INDIRECT(ADDRESS(11+MATCH(LEFT(Table7[[#This Row],[Min]],FIND("-",Table7[[#This Row],[Min]])-1),Table1[Content Sku],0),16,1,1,"Entities")),"review","ok"),"ok")</f>
        <v>ok</v>
      </c>
      <c r="U1956" t="s">
        <v>459</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14</v>
      </c>
      <c r="F1957">
        <v>3800</v>
      </c>
      <c r="G1957">
        <v>0</v>
      </c>
      <c r="H1957" t="s">
        <v>205</v>
      </c>
      <c r="I1957" s="74" t="str">
        <f ca="1">IF(Table7[[#This Row],[Type]]="KILL",IF(_xlfn.NUMBERVALUE(RIGHT(Table7[[#This Row],[Min]],LEN(Table7[[#This Row],[Min]])-FIND("-",Table7[[#This Row],[Min]])))&gt;INDIRECT(ADDRESS(11+MATCH(LEFT(Table7[[#This Row],[Min]],FIND("-",Table7[[#This Row],[Min]])-1),Table1[Content Sku],0),16,1,1,"Entities")),"review","ok"),"ok")</f>
        <v>ok</v>
      </c>
      <c r="U1957" t="s">
        <v>459</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286</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37</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295</v>
      </c>
      <c r="F1959" t="s">
        <v>8137</v>
      </c>
      <c r="G1959" t="s">
        <v>4476</v>
      </c>
      <c r="H1959" t="s">
        <v>4477</v>
      </c>
      <c r="I1959" s="74" t="str">
        <f ca="1">IF(Table7[[#This Row],[Type]]="KILL",IF(_xlfn.NUMBERVALUE(RIGHT(Table7[[#This Row],[Min]],LEN(Table7[[#This Row],[Min]])-FIND("-",Table7[[#This Row],[Min]])))&gt;INDIRECT(ADDRESS(11+MATCH(LEFT(Table7[[#This Row],[Min]],FIND("-",Table7[[#This Row],[Min]])-1),Table1[Content Sku],0),16,1,1,"Entities")),"review","ok"),"ok")</f>
        <v>ok</v>
      </c>
      <c r="U1959" t="s">
        <v>313</v>
      </c>
      <c r="V1959">
        <v>0</v>
      </c>
      <c r="W1959">
        <v>0</v>
      </c>
      <c r="X1959" t="s">
        <v>8</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311</v>
      </c>
      <c r="F1960">
        <v>10000</v>
      </c>
      <c r="G1960">
        <v>0</v>
      </c>
      <c r="H1960" t="s">
        <v>205</v>
      </c>
      <c r="I1960" s="74" t="str">
        <f ca="1">IF(Table7[[#This Row],[Type]]="KILL",IF(_xlfn.NUMBERVALUE(RIGHT(Table7[[#This Row],[Min]],LEN(Table7[[#This Row],[Min]])-FIND("-",Table7[[#This Row],[Min]])))&gt;INDIRECT(ADDRESS(11+MATCH(LEFT(Table7[[#This Row],[Min]],FIND("-",Table7[[#This Row],[Min]])-1),Table1[Content Sku],0),16,1,1,"Entities")),"review","ok"),"ok")</f>
        <v>ok</v>
      </c>
      <c r="U1960" t="s">
        <v>2724</v>
      </c>
      <c r="V1960">
        <v>45000</v>
      </c>
      <c r="W1960">
        <v>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286</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397</v>
      </c>
      <c r="V1961">
        <v>40000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273</v>
      </c>
      <c r="F1962">
        <v>9000</v>
      </c>
      <c r="G1962">
        <v>0</v>
      </c>
      <c r="H1962" t="s">
        <v>205</v>
      </c>
      <c r="I1962" s="74" t="str">
        <f ca="1">IF(Table7[[#This Row],[Type]]="KILL",IF(_xlfn.NUMBERVALUE(RIGHT(Table7[[#This Row],[Min]],LEN(Table7[[#This Row],[Min]])-FIND("-",Table7[[#This Row],[Min]])))&gt;INDIRECT(ADDRESS(11+MATCH(LEFT(Table7[[#This Row],[Min]],FIND("-",Table7[[#This Row],[Min]])-1),Table1[Content Sku],0),16,1,1,"Entities")),"review","ok"),"ok")</f>
        <v>ok</v>
      </c>
      <c r="U1962" t="s">
        <v>2727</v>
      </c>
      <c r="V1962">
        <v>0</v>
      </c>
      <c r="W1962">
        <v>0</v>
      </c>
      <c r="X1962" t="s">
        <v>8</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346</v>
      </c>
      <c r="F1963">
        <v>17000</v>
      </c>
      <c r="G1963">
        <v>0</v>
      </c>
      <c r="H1963" t="s">
        <v>205</v>
      </c>
      <c r="I1963" s="74" t="str">
        <f ca="1">IF(Table7[[#This Row],[Type]]="KILL",IF(_xlfn.NUMBERVALUE(RIGHT(Table7[[#This Row],[Min]],LEN(Table7[[#This Row],[Min]])-FIND("-",Table7[[#This Row],[Min]])))&gt;INDIRECT(ADDRESS(11+MATCH(LEFT(Table7[[#This Row],[Min]],FIND("-",Table7[[#This Row],[Min]])-1),Table1[Content Sku],0),16,1,1,"Entities")),"review","ok"),"ok")</f>
        <v>ok</v>
      </c>
      <c r="U1963" t="s">
        <v>2727</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2748</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459</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95</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42</v>
      </c>
      <c r="V1965">
        <v>45000</v>
      </c>
      <c r="W1965">
        <v>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50</v>
      </c>
      <c r="F1966">
        <v>16000</v>
      </c>
      <c r="G1966">
        <v>0</v>
      </c>
      <c r="H1966" t="s">
        <v>205</v>
      </c>
      <c r="I1966" s="74" t="str">
        <f ca="1">IF(Table7[[#This Row],[Type]]="KILL",IF(_xlfn.NUMBERVALUE(RIGHT(Table7[[#This Row],[Min]],LEN(Table7[[#This Row],[Min]])-FIND("-",Table7[[#This Row],[Min]])))&gt;INDIRECT(ADDRESS(11+MATCH(LEFT(Table7[[#This Row],[Min]],FIND("-",Table7[[#This Row],[Min]])-1),Table1[Content Sku],0),16,1,1,"Entities")),"review","ok"),"ok")</f>
        <v>ok</v>
      </c>
      <c r="U1966" t="s">
        <v>37</v>
      </c>
      <c r="V1966">
        <v>0</v>
      </c>
      <c r="W1966">
        <v>0</v>
      </c>
      <c r="X1966" t="s">
        <v>8</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278</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21</v>
      </c>
      <c r="V1967">
        <v>22000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445</v>
      </c>
      <c r="V1968">
        <v>40000</v>
      </c>
      <c r="W1968">
        <v>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39</v>
      </c>
      <c r="F1969">
        <v>0</v>
      </c>
      <c r="G1969">
        <v>0</v>
      </c>
      <c r="H1969" t="s">
        <v>8</v>
      </c>
      <c r="I1969" s="74" t="str">
        <f ca="1">IF(Table7[[#This Row],[Type]]="KILL",IF(_xlfn.NUMBERVALUE(RIGHT(Table7[[#This Row],[Min]],LEN(Table7[[#This Row],[Min]])-FIND("-",Table7[[#This Row],[Min]])))&gt;INDIRECT(ADDRESS(11+MATCH(LEFT(Table7[[#This Row],[Min]],FIND("-",Table7[[#This Row],[Min]])-1),Table1[Content Sku],0),16,1,1,"Entities")),"review","ok"),"ok")</f>
        <v>ok</v>
      </c>
      <c r="U1969" t="s">
        <v>459</v>
      </c>
      <c r="V1969">
        <v>0</v>
      </c>
      <c r="W1969">
        <v>35000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21</v>
      </c>
      <c r="F1970">
        <v>38000</v>
      </c>
      <c r="G1970">
        <v>0</v>
      </c>
      <c r="H1970" t="s">
        <v>205</v>
      </c>
      <c r="I1970" s="74" t="str">
        <f ca="1">IF(Table7[[#This Row],[Type]]="KILL",IF(_xlfn.NUMBERVALUE(RIGHT(Table7[[#This Row],[Min]],LEN(Table7[[#This Row],[Min]])-FIND("-",Table7[[#This Row],[Min]])))&gt;INDIRECT(ADDRESS(11+MATCH(LEFT(Table7[[#This Row],[Min]],FIND("-",Table7[[#This Row],[Min]])-1),Table1[Content Sku],0),16,1,1,"Entities")),"review","ok"),"ok")</f>
        <v>ok</v>
      </c>
      <c r="U1970" t="s">
        <v>37</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254</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2727</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397</v>
      </c>
      <c r="F1972">
        <v>20000</v>
      </c>
      <c r="G1972">
        <v>0</v>
      </c>
      <c r="H1972" t="s">
        <v>205</v>
      </c>
      <c r="I1972" s="74" t="str">
        <f ca="1">IF(Table7[[#This Row],[Type]]="KILL",IF(_xlfn.NUMBERVALUE(RIGHT(Table7[[#This Row],[Min]],LEN(Table7[[#This Row],[Min]])-FIND("-",Table7[[#This Row],[Min]])))&gt;INDIRECT(ADDRESS(11+MATCH(LEFT(Table7[[#This Row],[Min]],FIND("-",Table7[[#This Row],[Min]])-1),Table1[Content Sku],0),16,1,1,"Entities")),"review","ok"),"ok")</f>
        <v>ok</v>
      </c>
      <c r="U1972" t="s">
        <v>123</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548</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123</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2739</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2727</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4437</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313</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306</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37</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253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459</v>
      </c>
      <c r="V1977">
        <v>0</v>
      </c>
      <c r="W1977">
        <v>32000</v>
      </c>
      <c r="X1977" t="s">
        <v>205</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254</v>
      </c>
      <c r="F1978">
        <v>0</v>
      </c>
      <c r="G1978">
        <v>27000</v>
      </c>
      <c r="H1978" t="s">
        <v>205</v>
      </c>
      <c r="I1978" s="74" t="str">
        <f ca="1">IF(Table7[[#This Row],[Type]]="KILL",IF(_xlfn.NUMBERVALUE(RIGHT(Table7[[#This Row],[Min]],LEN(Table7[[#This Row],[Min]])-FIND("-",Table7[[#This Row],[Min]])))&gt;INDIRECT(ADDRESS(11+MATCH(LEFT(Table7[[#This Row],[Min]],FIND("-",Table7[[#This Row],[Min]])-1),Table1[Content Sku],0),16,1,1,"Entities")),"review","ok"),"ok")</f>
        <v>ok</v>
      </c>
      <c r="U1978" t="s">
        <v>459</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2748</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551</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17</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2724</v>
      </c>
      <c r="V1980">
        <v>41000</v>
      </c>
      <c r="W1980">
        <v>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399</v>
      </c>
      <c r="F1981">
        <v>8000</v>
      </c>
      <c r="G1981">
        <v>0</v>
      </c>
      <c r="H1981" t="s">
        <v>205</v>
      </c>
      <c r="I1981" s="74" t="str">
        <f ca="1">IF(Table7[[#This Row],[Type]]="KILL",IF(_xlfn.NUMBERVALUE(RIGHT(Table7[[#This Row],[Min]],LEN(Table7[[#This Row],[Min]])-FIND("-",Table7[[#This Row],[Min]])))&gt;INDIRECT(ADDRESS(11+MATCH(LEFT(Table7[[#This Row],[Min]],FIND("-",Table7[[#This Row],[Min]])-1),Table1[Content Sku],0),16,1,1,"Entities")),"review","ok"),"ok")</f>
        <v>ok</v>
      </c>
      <c r="U1981" t="s">
        <v>459</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278</v>
      </c>
      <c r="F1982">
        <v>210</v>
      </c>
      <c r="G1982">
        <v>0</v>
      </c>
      <c r="H1982" t="s">
        <v>4438</v>
      </c>
      <c r="I1982" s="74" t="str">
        <f ca="1">IF(Table7[[#This Row],[Type]]="KILL",IF(_xlfn.NUMBERVALUE(RIGHT(Table7[[#This Row],[Min]],LEN(Table7[[#This Row],[Min]])-FIND("-",Table7[[#This Row],[Min]])))&gt;INDIRECT(ADDRESS(11+MATCH(LEFT(Table7[[#This Row],[Min]],FIND("-",Table7[[#This Row],[Min]])-1),Table1[Content Sku],0),16,1,1,"Entities")),"review","ok"),"ok")</f>
        <v>ok</v>
      </c>
      <c r="U1982" t="s">
        <v>397</v>
      </c>
      <c r="V1982">
        <v>30000</v>
      </c>
      <c r="W1982">
        <v>0</v>
      </c>
      <c r="X1982" t="s">
        <v>205</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63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459</v>
      </c>
      <c r="V1983">
        <v>0</v>
      </c>
      <c r="W1983">
        <v>28000</v>
      </c>
      <c r="X1983" t="s">
        <v>205</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278</v>
      </c>
      <c r="F1984">
        <v>2000</v>
      </c>
      <c r="G1984">
        <v>6000</v>
      </c>
      <c r="H1984" t="s">
        <v>205</v>
      </c>
      <c r="I1984" s="74" t="str">
        <f ca="1">IF(Table7[[#This Row],[Type]]="KILL",IF(_xlfn.NUMBERVALUE(RIGHT(Table7[[#This Row],[Min]],LEN(Table7[[#This Row],[Min]])-FIND("-",Table7[[#This Row],[Min]])))&gt;INDIRECT(ADDRESS(11+MATCH(LEFT(Table7[[#This Row],[Min]],FIND("-",Table7[[#This Row],[Min]])-1),Table1[Content Sku],0),16,1,1,"Entities")),"review","ok"),"ok")</f>
        <v>ok</v>
      </c>
      <c r="U1984" t="s">
        <v>313</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338</v>
      </c>
      <c r="F1985">
        <v>0</v>
      </c>
      <c r="G1985">
        <v>6000</v>
      </c>
      <c r="H1985" t="s">
        <v>205</v>
      </c>
      <c r="I1985" s="74" t="str">
        <f ca="1">IF(Table7[[#This Row],[Type]]="KILL",IF(_xlfn.NUMBERVALUE(RIGHT(Table7[[#This Row],[Min]],LEN(Table7[[#This Row],[Min]])-FIND("-",Table7[[#This Row],[Min]])))&gt;INDIRECT(ADDRESS(11+MATCH(LEFT(Table7[[#This Row],[Min]],FIND("-",Table7[[#This Row],[Min]])-1),Table1[Content Sku],0),16,1,1,"Entities")),"review","ok"),"ok")</f>
        <v>ok</v>
      </c>
      <c r="U1985" t="s">
        <v>459</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315</v>
      </c>
      <c r="F1986">
        <v>0</v>
      </c>
      <c r="G1986">
        <v>18000</v>
      </c>
      <c r="H1986" t="s">
        <v>205</v>
      </c>
      <c r="I1986" s="74" t="str">
        <f ca="1">IF(Table7[[#This Row],[Type]]="KILL",IF(_xlfn.NUMBERVALUE(RIGHT(Table7[[#This Row],[Min]],LEN(Table7[[#This Row],[Min]])-FIND("-",Table7[[#This Row],[Min]])))&gt;INDIRECT(ADDRESS(11+MATCH(LEFT(Table7[[#This Row],[Min]],FIND("-",Table7[[#This Row],[Min]])-1),Table1[Content Sku],0),16,1,1,"Entities")),"review","ok"),"ok")</f>
        <v>ok</v>
      </c>
      <c r="U1986" t="s">
        <v>462</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318</v>
      </c>
      <c r="F1987">
        <v>0</v>
      </c>
      <c r="G1987">
        <v>0</v>
      </c>
      <c r="H1987" t="s">
        <v>8</v>
      </c>
      <c r="I1987" s="74" t="str">
        <f ca="1">IF(Table7[[#This Row],[Type]]="KILL",IF(_xlfn.NUMBERVALUE(RIGHT(Table7[[#This Row],[Min]],LEN(Table7[[#This Row],[Min]])-FIND("-",Table7[[#This Row],[Min]])))&gt;INDIRECT(ADDRESS(11+MATCH(LEFT(Table7[[#This Row],[Min]],FIND("-",Table7[[#This Row],[Min]])-1),Table1[Content Sku],0),16,1,1,"Entities")),"review","ok"),"ok")</f>
        <v>ok</v>
      </c>
      <c r="U1987" t="s">
        <v>137</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0</v>
      </c>
      <c r="F1988">
        <v>300</v>
      </c>
      <c r="G1988">
        <v>0</v>
      </c>
      <c r="H1988" t="s">
        <v>4438</v>
      </c>
      <c r="I1988" s="74" t="str">
        <f ca="1">IF(Table7[[#This Row],[Type]]="KILL",IF(_xlfn.NUMBERVALUE(RIGHT(Table7[[#This Row],[Min]],LEN(Table7[[#This Row],[Min]])-FIND("-",Table7[[#This Row],[Min]])))&gt;INDIRECT(ADDRESS(11+MATCH(LEFT(Table7[[#This Row],[Min]],FIND("-",Table7[[#This Row],[Min]])-1),Table1[Content Sku],0),16,1,1,"Entities")),"review","ok"),"ok")</f>
        <v>ok</v>
      </c>
      <c r="U1988" t="s">
        <v>2727</v>
      </c>
      <c r="V1988">
        <v>0</v>
      </c>
      <c r="W1988">
        <v>320</v>
      </c>
      <c r="X1988" t="s">
        <v>4438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0</v>
      </c>
      <c r="H1989" t="s">
        <v>8</v>
      </c>
      <c r="I1989" s="74" t="str">
        <f ca="1">IF(Table7[[#This Row],[Type]]="KILL",IF(_xlfn.NUMBERVALUE(RIGHT(Table7[[#This Row],[Min]],LEN(Table7[[#This Row],[Min]])-FIND("-",Table7[[#This Row],[Min]])))&gt;INDIRECT(ADDRESS(11+MATCH(LEFT(Table7[[#This Row],[Min]],FIND("-",Table7[[#This Row],[Min]])-1),Table1[Content Sku],0),16,1,1,"Entities")),"review","ok"),"ok")</f>
        <v>ok</v>
      </c>
      <c r="U1989" t="s">
        <v>289</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551</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392</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459</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46</v>
      </c>
      <c r="F1992">
        <v>0</v>
      </c>
      <c r="G1992">
        <v>0</v>
      </c>
      <c r="H1992" t="s">
        <v>8</v>
      </c>
      <c r="I1992" s="74" t="str">
        <f ca="1">IF(Table7[[#This Row],[Type]]="KILL",IF(_xlfn.NUMBERVALUE(RIGHT(Table7[[#This Row],[Min]],LEN(Table7[[#This Row],[Min]])-FIND("-",Table7[[#This Row],[Min]])))&gt;INDIRECT(ADDRESS(11+MATCH(LEFT(Table7[[#This Row],[Min]],FIND("-",Table7[[#This Row],[Min]])-1),Table1[Content Sku],0),16,1,1,"Entities")),"review","ok"),"ok")</f>
        <v>ok</v>
      </c>
      <c r="U1992" t="s">
        <v>36</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2748</v>
      </c>
      <c r="F1993">
        <v>0</v>
      </c>
      <c r="G1993">
        <v>0</v>
      </c>
      <c r="H1993" t="s">
        <v>8</v>
      </c>
      <c r="I1993" s="74" t="str">
        <f ca="1">IF(Table7[[#This Row],[Type]]="KILL",IF(_xlfn.NUMBERVALUE(RIGHT(Table7[[#This Row],[Min]],LEN(Table7[[#This Row],[Min]])-FIND("-",Table7[[#This Row],[Min]])))&gt;INDIRECT(ADDRESS(11+MATCH(LEFT(Table7[[#This Row],[Min]],FIND("-",Table7[[#This Row],[Min]])-1),Table1[Content Sku],0),16,1,1,"Entities")),"review","ok"),"ok")</f>
        <v>ok</v>
      </c>
      <c r="U1993" t="s">
        <v>2724</v>
      </c>
      <c r="V1993">
        <v>51000</v>
      </c>
      <c r="W1993">
        <v>0</v>
      </c>
      <c r="X1993" t="s">
        <v>205</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39</v>
      </c>
      <c r="F1994">
        <v>12500</v>
      </c>
      <c r="G1994">
        <v>0</v>
      </c>
      <c r="H1994" t="s">
        <v>205</v>
      </c>
      <c r="I1994" s="74" t="str">
        <f ca="1">IF(Table7[[#This Row],[Type]]="KILL",IF(_xlfn.NUMBERVALUE(RIGHT(Table7[[#This Row],[Min]],LEN(Table7[[#This Row],[Min]])-FIND("-",Table7[[#This Row],[Min]])))&gt;INDIRECT(ADDRESS(11+MATCH(LEFT(Table7[[#This Row],[Min]],FIND("-",Table7[[#This Row],[Min]])-1),Table1[Content Sku],0),16,1,1,"Entities")),"review","ok"),"ok")</f>
        <v>ok</v>
      </c>
      <c r="U1994" t="s">
        <v>37</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25000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397</v>
      </c>
      <c r="V1995">
        <v>300</v>
      </c>
      <c r="W1995">
        <v>0</v>
      </c>
      <c r="X1995" t="s">
        <v>4438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2730</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123</v>
      </c>
      <c r="V1996">
        <v>0</v>
      </c>
      <c r="W1996">
        <v>50000</v>
      </c>
      <c r="X1996" t="s">
        <v>205</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257</v>
      </c>
      <c r="F1997">
        <v>19000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123</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2748</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459</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286</v>
      </c>
      <c r="F1999">
        <v>8000</v>
      </c>
      <c r="G1999">
        <v>0</v>
      </c>
      <c r="H1999" t="s">
        <v>205</v>
      </c>
      <c r="I1999" s="74" t="str">
        <f ca="1">IF(Table7[[#This Row],[Type]]="KILL",IF(_xlfn.NUMBERVALUE(RIGHT(Table7[[#This Row],[Min]],LEN(Table7[[#This Row],[Min]])-FIND("-",Table7[[#This Row],[Min]])))&gt;INDIRECT(ADDRESS(11+MATCH(LEFT(Table7[[#This Row],[Min]],FIND("-",Table7[[#This Row],[Min]])-1),Table1[Content Sku],0),16,1,1,"Entities")),"review","ok"),"ok")</f>
        <v>ok</v>
      </c>
      <c r="U1999" t="s">
        <v>22</v>
      </c>
      <c r="V1999">
        <v>0</v>
      </c>
      <c r="W1999">
        <v>345</v>
      </c>
      <c r="X1999" t="s">
        <v>4438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278</v>
      </c>
      <c r="F2000">
        <v>90</v>
      </c>
      <c r="G2000">
        <v>0</v>
      </c>
      <c r="H2000" t="s">
        <v>4438</v>
      </c>
      <c r="I2000" s="74" t="str">
        <f ca="1">IF(Table7[[#This Row],[Type]]="KILL",IF(_xlfn.NUMBERVALUE(RIGHT(Table7[[#This Row],[Min]],LEN(Table7[[#This Row],[Min]])-FIND("-",Table7[[#This Row],[Min]])))&gt;INDIRECT(ADDRESS(11+MATCH(LEFT(Table7[[#This Row],[Min]],FIND("-",Table7[[#This Row],[Min]])-1),Table1[Content Sku],0),16,1,1,"Entities")),"review","ok"),"ok")</f>
        <v>ok</v>
      </c>
      <c r="U2000" t="s">
        <v>37</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39</v>
      </c>
      <c r="F2001">
        <v>0</v>
      </c>
      <c r="G2001">
        <v>3600</v>
      </c>
      <c r="H2001" t="s">
        <v>205</v>
      </c>
      <c r="I2001" s="74" t="str">
        <f ca="1">IF(Table7[[#This Row],[Type]]="KILL",IF(_xlfn.NUMBERVALUE(RIGHT(Table7[[#This Row],[Min]],LEN(Table7[[#This Row],[Min]])-FIND("-",Table7[[#This Row],[Min]])))&gt;INDIRECT(ADDRESS(11+MATCH(LEFT(Table7[[#This Row],[Min]],FIND("-",Table7[[#This Row],[Min]])-1),Table1[Content Sku],0),16,1,1,"Entities")),"review","ok"),"ok")</f>
        <v>ok</v>
      </c>
      <c r="U2001" t="s">
        <v>46</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95</v>
      </c>
      <c r="F2002">
        <v>36000</v>
      </c>
      <c r="G2002">
        <v>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22</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280</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123</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306</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36</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122</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399</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459</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90</v>
      </c>
      <c r="F2007">
        <v>0</v>
      </c>
      <c r="G2007">
        <v>20000</v>
      </c>
      <c r="H2007" t="s">
        <v>205</v>
      </c>
      <c r="I2007" s="74" t="str">
        <f ca="1">IF(Table7[[#This Row],[Type]]="KILL",IF(_xlfn.NUMBERVALUE(RIGHT(Table7[[#This Row],[Min]],LEN(Table7[[#This Row],[Min]])-FIND("-",Table7[[#This Row],[Min]])))&gt;INDIRECT(ADDRESS(11+MATCH(LEFT(Table7[[#This Row],[Min]],FIND("-",Table7[[#This Row],[Min]])-1),Table1[Content Sku],0),16,1,1,"Entities")),"review","ok"),"ok")</f>
        <v>ok</v>
      </c>
      <c r="U2007" t="s">
        <v>459</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63</v>
      </c>
      <c r="F2008">
        <v>0</v>
      </c>
      <c r="G2008">
        <v>0</v>
      </c>
      <c r="H2008" t="s">
        <v>8</v>
      </c>
      <c r="I2008" s="74" t="str">
        <f ca="1">IF(Table7[[#This Row],[Type]]="KILL",IF(_xlfn.NUMBERVALUE(RIGHT(Table7[[#This Row],[Min]],LEN(Table7[[#This Row],[Min]])-FIND("-",Table7[[#This Row],[Min]])))&gt;INDIRECT(ADDRESS(11+MATCH(LEFT(Table7[[#This Row],[Min]],FIND("-",Table7[[#This Row],[Min]])-1),Table1[Content Sku],0),16,1,1,"Entities")),"review","ok"),"ok")</f>
        <v>ok</v>
      </c>
      <c r="U2008" t="s">
        <v>313</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2748</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37</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311</v>
      </c>
      <c r="F2010">
        <v>4200</v>
      </c>
      <c r="G2010">
        <v>0</v>
      </c>
      <c r="H2010" t="s">
        <v>205</v>
      </c>
      <c r="I2010" s="74" t="str">
        <f ca="1">IF(Table7[[#This Row],[Type]]="KILL",IF(_xlfn.NUMBERVALUE(RIGHT(Table7[[#This Row],[Min]],LEN(Table7[[#This Row],[Min]])-FIND("-",Table7[[#This Row],[Min]])))&gt;INDIRECT(ADDRESS(11+MATCH(LEFT(Table7[[#This Row],[Min]],FIND("-",Table7[[#This Row],[Min]])-1),Table1[Content Sku],0),16,1,1,"Entities")),"review","ok"),"ok")</f>
        <v>ok</v>
      </c>
      <c r="U2010" t="s">
        <v>459</v>
      </c>
      <c r="V2010">
        <v>0</v>
      </c>
      <c r="W2010">
        <v>37000</v>
      </c>
      <c r="X2010" t="s">
        <v>205</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276</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459</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254</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309</v>
      </c>
      <c r="V2012">
        <v>28000</v>
      </c>
      <c r="W2012">
        <v>0</v>
      </c>
      <c r="X2012" t="s">
        <v>205</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39</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2727</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2748</v>
      </c>
      <c r="F2014">
        <v>0</v>
      </c>
      <c r="G2014">
        <v>0</v>
      </c>
      <c r="H2014" t="s">
        <v>8</v>
      </c>
      <c r="I2014" s="74" t="str">
        <f ca="1">IF(Table7[[#This Row],[Type]]="KILL",IF(_xlfn.NUMBERVALUE(RIGHT(Table7[[#This Row],[Min]],LEN(Table7[[#This Row],[Min]])-FIND("-",Table7[[#This Row],[Min]])))&gt;INDIRECT(ADDRESS(11+MATCH(LEFT(Table7[[#This Row],[Min]],FIND("-",Table7[[#This Row],[Min]])-1),Table1[Content Sku],0),16,1,1,"Entities")),"review","ok"),"ok")</f>
        <v>ok</v>
      </c>
      <c r="U2014" t="s">
        <v>459</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39</v>
      </c>
      <c r="F2015">
        <v>0</v>
      </c>
      <c r="G2015">
        <v>5000</v>
      </c>
      <c r="H2015" t="s">
        <v>205</v>
      </c>
      <c r="I2015" s="74" t="str">
        <f ca="1">IF(Table7[[#This Row],[Type]]="KILL",IF(_xlfn.NUMBERVALUE(RIGHT(Table7[[#This Row],[Min]],LEN(Table7[[#This Row],[Min]])-FIND("-",Table7[[#This Row],[Min]])))&gt;INDIRECT(ADDRESS(11+MATCH(LEFT(Table7[[#This Row],[Min]],FIND("-",Table7[[#This Row],[Min]])-1),Table1[Content Sku],0),16,1,1,"Entities")),"review","ok"),"ok")</f>
        <v>ok</v>
      </c>
      <c r="U2015" t="s">
        <v>37</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258</v>
      </c>
      <c r="F2016">
        <v>40000</v>
      </c>
      <c r="G2016">
        <v>0</v>
      </c>
      <c r="H2016" t="s">
        <v>205</v>
      </c>
      <c r="I2016" s="74" t="str">
        <f ca="1">IF(Table7[[#This Row],[Type]]="KILL",IF(_xlfn.NUMBERVALUE(RIGHT(Table7[[#This Row],[Min]],LEN(Table7[[#This Row],[Min]])-FIND("-",Table7[[#This Row],[Min]])))&gt;INDIRECT(ADDRESS(11+MATCH(LEFT(Table7[[#This Row],[Min]],FIND("-",Table7[[#This Row],[Min]])-1),Table1[Content Sku],0),16,1,1,"Entities")),"review","ok"),"ok")</f>
        <v>ok</v>
      </c>
      <c r="U2016" t="s">
        <v>459</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551</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551</v>
      </c>
      <c r="V2017">
        <v>0</v>
      </c>
      <c r="W2017">
        <v>0</v>
      </c>
      <c r="X2017" t="s">
        <v>8</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254</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2724</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256</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399</v>
      </c>
      <c r="V2019">
        <v>0</v>
      </c>
      <c r="W2019">
        <v>0</v>
      </c>
      <c r="X2019" t="s">
        <v>8</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39</v>
      </c>
      <c r="F2020">
        <v>21000</v>
      </c>
      <c r="G2020">
        <v>0</v>
      </c>
      <c r="H2020" t="s">
        <v>205</v>
      </c>
      <c r="I2020" s="74" t="str">
        <f ca="1">IF(Table7[[#This Row],[Type]]="KILL",IF(_xlfn.NUMBERVALUE(RIGHT(Table7[[#This Row],[Min]],LEN(Table7[[#This Row],[Min]])-FIND("-",Table7[[#This Row],[Min]])))&gt;INDIRECT(ADDRESS(11+MATCH(LEFT(Table7[[#This Row],[Min]],FIND("-",Table7[[#This Row],[Min]])-1),Table1[Content Sku],0),16,1,1,"Entities")),"review","ok"),"ok")</f>
        <v>ok</v>
      </c>
      <c r="U2020" t="s">
        <v>37</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315</v>
      </c>
      <c r="F2021">
        <v>0</v>
      </c>
      <c r="G2021">
        <v>16000</v>
      </c>
      <c r="H2021" t="s">
        <v>205</v>
      </c>
      <c r="I2021" s="74" t="str">
        <f ca="1">IF(Table7[[#This Row],[Type]]="KILL",IF(_xlfn.NUMBERVALUE(RIGHT(Table7[[#This Row],[Min]],LEN(Table7[[#This Row],[Min]])-FIND("-",Table7[[#This Row],[Min]])))&gt;INDIRECT(ADDRESS(11+MATCH(LEFT(Table7[[#This Row],[Min]],FIND("-",Table7[[#This Row],[Min]])-1),Table1[Content Sku],0),16,1,1,"Entities")),"review","ok"),"ok")</f>
        <v>ok</v>
      </c>
      <c r="U2021" t="s">
        <v>462</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551</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37</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254</v>
      </c>
      <c r="F2023">
        <v>0</v>
      </c>
      <c r="G2023">
        <v>0</v>
      </c>
      <c r="H2023" t="s">
        <v>8</v>
      </c>
      <c r="I2023" s="74" t="str">
        <f ca="1">IF(Table7[[#This Row],[Type]]="KILL",IF(_xlfn.NUMBERVALUE(RIGHT(Table7[[#This Row],[Min]],LEN(Table7[[#This Row],[Min]])-FIND("-",Table7[[#This Row],[Min]])))&gt;INDIRECT(ADDRESS(11+MATCH(LEFT(Table7[[#This Row],[Min]],FIND("-",Table7[[#This Row],[Min]])-1),Table1[Content Sku],0),16,1,1,"Entities")),"review","ok"),"ok")</f>
        <v>ok</v>
      </c>
      <c r="U2023" t="s">
        <v>2727</v>
      </c>
      <c r="V2023">
        <v>0</v>
      </c>
      <c r="W2023">
        <v>32000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4437</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37</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93</v>
      </c>
      <c r="F2025">
        <v>0</v>
      </c>
      <c r="G2025">
        <v>0</v>
      </c>
      <c r="H2025" t="s">
        <v>8</v>
      </c>
      <c r="I2025" s="74" t="str">
        <f ca="1">IF(Table7[[#This Row],[Type]]="KILL",IF(_xlfn.NUMBERVALUE(RIGHT(Table7[[#This Row],[Min]],LEN(Table7[[#This Row],[Min]])-FIND("-",Table7[[#This Row],[Min]])))&gt;INDIRECT(ADDRESS(11+MATCH(LEFT(Table7[[#This Row],[Min]],FIND("-",Table7[[#This Row],[Min]])-1),Table1[Content Sku],0),16,1,1,"Entities")),"review","ok"),"ok")</f>
        <v>ok</v>
      </c>
      <c r="U2025" t="s">
        <v>459</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280</v>
      </c>
      <c r="F2026">
        <v>0</v>
      </c>
      <c r="G2026">
        <v>0</v>
      </c>
      <c r="H2026" t="s">
        <v>8</v>
      </c>
      <c r="I2026" s="74" t="str">
        <f ca="1">IF(Table7[[#This Row],[Type]]="KILL",IF(_xlfn.NUMBERVALUE(RIGHT(Table7[[#This Row],[Min]],LEN(Table7[[#This Row],[Min]])-FIND("-",Table7[[#This Row],[Min]])))&gt;INDIRECT(ADDRESS(11+MATCH(LEFT(Table7[[#This Row],[Min]],FIND("-",Table7[[#This Row],[Min]])-1),Table1[Content Sku],0),16,1,1,"Entities")),"review","ok"),"ok")</f>
        <v>ok</v>
      </c>
      <c r="U2026" t="s">
        <v>551</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407</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2727</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254</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37</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286</v>
      </c>
      <c r="F2029">
        <v>0</v>
      </c>
      <c r="G2029">
        <v>0</v>
      </c>
      <c r="H2029" t="s">
        <v>8</v>
      </c>
      <c r="I2029" s="74" t="str">
        <f ca="1">IF(Table7[[#This Row],[Type]]="KILL",IF(_xlfn.NUMBERVALUE(RIGHT(Table7[[#This Row],[Min]],LEN(Table7[[#This Row],[Min]])-FIND("-",Table7[[#This Row],[Min]])))&gt;INDIRECT(ADDRESS(11+MATCH(LEFT(Table7[[#This Row],[Min]],FIND("-",Table7[[#This Row],[Min]])-1),Table1[Content Sku],0),16,1,1,"Entities")),"review","ok"),"ok")</f>
        <v>ok</v>
      </c>
      <c r="U2029" t="s">
        <v>459</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4437</v>
      </c>
      <c r="F2030">
        <v>0</v>
      </c>
      <c r="G2030">
        <v>0</v>
      </c>
      <c r="H2030" t="s">
        <v>8</v>
      </c>
      <c r="I2030" s="74" t="str">
        <f ca="1">IF(Table7[[#This Row],[Type]]="KILL",IF(_xlfn.NUMBERVALUE(RIGHT(Table7[[#This Row],[Min]],LEN(Table7[[#This Row],[Min]])-FIND("-",Table7[[#This Row],[Min]])))&gt;INDIRECT(ADDRESS(11+MATCH(LEFT(Table7[[#This Row],[Min]],FIND("-",Table7[[#This Row],[Min]])-1),Table1[Content Sku],0),16,1,1,"Entities")),"review","ok"),"ok")</f>
        <v>ok</v>
      </c>
      <c r="U2030" t="s">
        <v>2724</v>
      </c>
      <c r="V2030">
        <v>35000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2748</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22</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278</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122</v>
      </c>
      <c r="V2032">
        <v>0</v>
      </c>
      <c r="W2032">
        <v>0</v>
      </c>
      <c r="X2032" t="s">
        <v>8</v>
      </c>
      <c r="Y2032" s="74" t="str">
        <f ca="1">IF(Table15[[#This Row],[Type]]="KILL",IF(_xlfn.NUMBERVALUE(RIGHT(Table15[[#This Row],[Min]],LEN(Table15[[#This Row],[Min]])-FIND("-",Table15[[#This Row],[Min]])))&gt;INDIRECT(ADDRESS(11+MATCH(LEFT(Table15[[#This Row],[Min]],FIND("-",Table15[[#This Row],[Min]])-1),Table1[Content Sku],0),16,1,1,"Entities")),"review","ok"),"ok")</f>
        <v>ok</v>
      </c>
    </row>
    <row r="2033" spans="5:9" x14ac:dyDescent="0.25">
      <c r="E2033" t="s">
        <v>548</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row>
    <row r="2034" spans="5:9" x14ac:dyDescent="0.25">
      <c r="E2034" t="s">
        <v>2748</v>
      </c>
      <c r="F2034">
        <v>0</v>
      </c>
      <c r="G2034">
        <v>0</v>
      </c>
      <c r="H2034" t="s">
        <v>8</v>
      </c>
      <c r="I2034" s="74" t="str">
        <f ca="1">IF(Table7[[#This Row],[Type]]="KILL",IF(_xlfn.NUMBERVALUE(RIGHT(Table7[[#This Row],[Min]],LEN(Table7[[#This Row],[Min]])-FIND("-",Table7[[#This Row],[Min]])))&gt;INDIRECT(ADDRESS(11+MATCH(LEFT(Table7[[#This Row],[Min]],FIND("-",Table7[[#This Row],[Min]])-1),Table1[Content Sku],0),16,1,1,"Entities")),"review","ok"),"ok")</f>
        <v>ok</v>
      </c>
    </row>
    <row r="2035" spans="5:9" x14ac:dyDescent="0.25">
      <c r="E2035" t="s">
        <v>289</v>
      </c>
      <c r="F2035">
        <v>0</v>
      </c>
      <c r="G2035">
        <v>24000</v>
      </c>
      <c r="H2035" t="s">
        <v>205</v>
      </c>
      <c r="I2035" s="74" t="str">
        <f ca="1">IF(Table7[[#This Row],[Type]]="KILL",IF(_xlfn.NUMBERVALUE(RIGHT(Table7[[#This Row],[Min]],LEN(Table7[[#This Row],[Min]])-FIND("-",Table7[[#This Row],[Min]])))&gt;INDIRECT(ADDRESS(11+MATCH(LEFT(Table7[[#This Row],[Min]],FIND("-",Table7[[#This Row],[Min]])-1),Table1[Content Sku],0),16,1,1,"Entities")),"review","ok"),"ok")</f>
        <v>ok</v>
      </c>
    </row>
    <row r="2036" spans="5:9" x14ac:dyDescent="0.25">
      <c r="E2036" t="s">
        <v>313</v>
      </c>
      <c r="F2036">
        <v>5000</v>
      </c>
      <c r="G2036">
        <v>0</v>
      </c>
      <c r="H2036" t="s">
        <v>205</v>
      </c>
      <c r="I2036" s="74" t="str">
        <f ca="1">IF(Table7[[#This Row],[Type]]="KILL",IF(_xlfn.NUMBERVALUE(RIGHT(Table7[[#This Row],[Min]],LEN(Table7[[#This Row],[Min]])-FIND("-",Table7[[#This Row],[Min]])))&gt;INDIRECT(ADDRESS(11+MATCH(LEFT(Table7[[#This Row],[Min]],FIND("-",Table7[[#This Row],[Min]])-1),Table1[Content Sku],0),16,1,1,"Entities")),"review","ok"),"ok")</f>
        <v>ok</v>
      </c>
    </row>
    <row r="2037" spans="5:9" x14ac:dyDescent="0.25">
      <c r="E2037" t="s">
        <v>465</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row>
    <row r="2038" spans="5:9" x14ac:dyDescent="0.25">
      <c r="E2038" t="s">
        <v>254</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row>
    <row r="2039" spans="5:9" x14ac:dyDescent="0.25">
      <c r="E2039" t="s">
        <v>394</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row>
    <row r="2040" spans="5:9" x14ac:dyDescent="0.25">
      <c r="E2040" t="s">
        <v>51</v>
      </c>
      <c r="F2040">
        <v>35000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row>
    <row r="2041" spans="5:9" x14ac:dyDescent="0.25">
      <c r="E2041" t="s">
        <v>91</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row>
    <row r="2042" spans="5:9" x14ac:dyDescent="0.25">
      <c r="E2042" t="s">
        <v>63</v>
      </c>
      <c r="F2042">
        <v>0</v>
      </c>
      <c r="G2042">
        <v>0</v>
      </c>
      <c r="H2042" t="s">
        <v>8</v>
      </c>
      <c r="I2042" s="74" t="str">
        <f ca="1">IF(Table7[[#This Row],[Type]]="KILL",IF(_xlfn.NUMBERVALUE(RIGHT(Table7[[#This Row],[Min]],LEN(Table7[[#This Row],[Min]])-FIND("-",Table7[[#This Row],[Min]])))&gt;INDIRECT(ADDRESS(11+MATCH(LEFT(Table7[[#This Row],[Min]],FIND("-",Table7[[#This Row],[Min]])-1),Table1[Content Sku],0),16,1,1,"Entities")),"review","ok"),"ok")</f>
        <v>ok</v>
      </c>
    </row>
    <row r="2043" spans="5:9" x14ac:dyDescent="0.25">
      <c r="E2043" t="s">
        <v>548</v>
      </c>
      <c r="F2043">
        <v>0</v>
      </c>
      <c r="G2043">
        <v>0</v>
      </c>
      <c r="H2043" t="s">
        <v>8</v>
      </c>
      <c r="I2043" s="74" t="str">
        <f ca="1">IF(Table7[[#This Row],[Type]]="KILL",IF(_xlfn.NUMBERVALUE(RIGHT(Table7[[#This Row],[Min]],LEN(Table7[[#This Row],[Min]])-FIND("-",Table7[[#This Row],[Min]])))&gt;INDIRECT(ADDRESS(11+MATCH(LEFT(Table7[[#This Row],[Min]],FIND("-",Table7[[#This Row],[Min]])-1),Table1[Content Sku],0),16,1,1,"Entities")),"review","ok"),"ok")</f>
        <v>ok</v>
      </c>
    </row>
    <row r="2044" spans="5:9" x14ac:dyDescent="0.25">
      <c r="E2044" t="s">
        <v>394</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row>
    <row r="2045" spans="5:9" x14ac:dyDescent="0.25">
      <c r="E2045" t="s">
        <v>286</v>
      </c>
      <c r="F2045">
        <v>0</v>
      </c>
      <c r="G2045">
        <v>0</v>
      </c>
      <c r="H2045" t="s">
        <v>8</v>
      </c>
      <c r="I2045" s="74" t="str">
        <f ca="1">IF(Table7[[#This Row],[Type]]="KILL",IF(_xlfn.NUMBERVALUE(RIGHT(Table7[[#This Row],[Min]],LEN(Table7[[#This Row],[Min]])-FIND("-",Table7[[#This Row],[Min]])))&gt;INDIRECT(ADDRESS(11+MATCH(LEFT(Table7[[#This Row],[Min]],FIND("-",Table7[[#This Row],[Min]])-1),Table1[Content Sku],0),16,1,1,"Entities")),"review","ok"),"ok")</f>
        <v>ok</v>
      </c>
    </row>
    <row r="2046" spans="5:9" x14ac:dyDescent="0.25">
      <c r="E2046" t="s">
        <v>90</v>
      </c>
      <c r="F2046">
        <v>0</v>
      </c>
      <c r="G2046">
        <v>11000</v>
      </c>
      <c r="H2046" t="s">
        <v>205</v>
      </c>
      <c r="I2046" s="74" t="str">
        <f ca="1">IF(Table7[[#This Row],[Type]]="KILL",IF(_xlfn.NUMBERVALUE(RIGHT(Table7[[#This Row],[Min]],LEN(Table7[[#This Row],[Min]])-FIND("-",Table7[[#This Row],[Min]])))&gt;INDIRECT(ADDRESS(11+MATCH(LEFT(Table7[[#This Row],[Min]],FIND("-",Table7[[#This Row],[Min]])-1),Table1[Content Sku],0),16,1,1,"Entities")),"review","ok"),"ok")</f>
        <v>ok</v>
      </c>
    </row>
    <row r="2047" spans="5:9" x14ac:dyDescent="0.25">
      <c r="E2047" t="s">
        <v>47</v>
      </c>
      <c r="F2047">
        <v>3600</v>
      </c>
      <c r="G2047">
        <v>0</v>
      </c>
      <c r="H2047" t="s">
        <v>205</v>
      </c>
      <c r="I2047" s="74" t="str">
        <f ca="1">IF(Table7[[#This Row],[Type]]="KILL",IF(_xlfn.NUMBERVALUE(RIGHT(Table7[[#This Row],[Min]],LEN(Table7[[#This Row],[Min]])-FIND("-",Table7[[#This Row],[Min]])))&gt;INDIRECT(ADDRESS(11+MATCH(LEFT(Table7[[#This Row],[Min]],FIND("-",Table7[[#This Row],[Min]])-1),Table1[Content Sku],0),16,1,1,"Entities")),"review","ok"),"ok")</f>
        <v>ok</v>
      </c>
    </row>
    <row r="2048" spans="5:9" x14ac:dyDescent="0.25">
      <c r="E2048" t="s">
        <v>51</v>
      </c>
      <c r="F2048">
        <v>300</v>
      </c>
      <c r="G2048">
        <v>0</v>
      </c>
      <c r="H2048" t="s">
        <v>4438</v>
      </c>
      <c r="I2048" s="74" t="str">
        <f ca="1">IF(Table7[[#This Row],[Type]]="KILL",IF(_xlfn.NUMBERVALUE(RIGHT(Table7[[#This Row],[Min]],LEN(Table7[[#This Row],[Min]])-FIND("-",Table7[[#This Row],[Min]])))&gt;INDIRECT(ADDRESS(11+MATCH(LEFT(Table7[[#This Row],[Min]],FIND("-",Table7[[#This Row],[Min]])-1),Table1[Content Sku],0),16,1,1,"Entities")),"review","ok"),"ok")</f>
        <v>ok</v>
      </c>
    </row>
    <row r="2049" spans="5:9" x14ac:dyDescent="0.25">
      <c r="E2049" t="s">
        <v>278</v>
      </c>
      <c r="F2049">
        <v>100</v>
      </c>
      <c r="G2049">
        <v>0</v>
      </c>
      <c r="H2049" t="s">
        <v>4438</v>
      </c>
      <c r="I2049" s="74" t="str">
        <f ca="1">IF(Table7[[#This Row],[Type]]="KILL",IF(_xlfn.NUMBERVALUE(RIGHT(Table7[[#This Row],[Min]],LEN(Table7[[#This Row],[Min]])-FIND("-",Table7[[#This Row],[Min]])))&gt;INDIRECT(ADDRESS(11+MATCH(LEFT(Table7[[#This Row],[Min]],FIND("-",Table7[[#This Row],[Min]])-1),Table1[Content Sku],0),16,1,1,"Entities")),"review","ok"),"ok")</f>
        <v>ok</v>
      </c>
    </row>
    <row r="2050" spans="5:9" x14ac:dyDescent="0.25">
      <c r="E2050" t="s">
        <v>257</v>
      </c>
      <c r="F2050">
        <v>20000</v>
      </c>
      <c r="G2050">
        <v>0</v>
      </c>
      <c r="H2050" t="s">
        <v>205</v>
      </c>
      <c r="I2050" s="74" t="str">
        <f ca="1">IF(Table7[[#This Row],[Type]]="KILL",IF(_xlfn.NUMBERVALUE(RIGHT(Table7[[#This Row],[Min]],LEN(Table7[[#This Row],[Min]])-FIND("-",Table7[[#This Row],[Min]])))&gt;INDIRECT(ADDRESS(11+MATCH(LEFT(Table7[[#This Row],[Min]],FIND("-",Table7[[#This Row],[Min]])-1),Table1[Content Sku],0),16,1,1,"Entities")),"review","ok"),"ok")</f>
        <v>ok</v>
      </c>
    </row>
    <row r="2051" spans="5:9" x14ac:dyDescent="0.25">
      <c r="E2051" t="s">
        <v>313</v>
      </c>
      <c r="F2051">
        <v>0</v>
      </c>
      <c r="G2051">
        <v>6000</v>
      </c>
      <c r="H2051" t="s">
        <v>205</v>
      </c>
      <c r="I2051" s="74" t="str">
        <f ca="1">IF(Table7[[#This Row],[Type]]="KILL",IF(_xlfn.NUMBERVALUE(RIGHT(Table7[[#This Row],[Min]],LEN(Table7[[#This Row],[Min]])-FIND("-",Table7[[#This Row],[Min]])))&gt;INDIRECT(ADDRESS(11+MATCH(LEFT(Table7[[#This Row],[Min]],FIND("-",Table7[[#This Row],[Min]])-1),Table1[Content Sku],0),16,1,1,"Entities")),"review","ok"),"ok")</f>
        <v>ok</v>
      </c>
    </row>
    <row r="2052" spans="5:9" x14ac:dyDescent="0.25">
      <c r="E2052" t="s">
        <v>2450</v>
      </c>
      <c r="F2052">
        <v>0</v>
      </c>
      <c r="G2052">
        <v>0</v>
      </c>
      <c r="H2052" t="s">
        <v>8</v>
      </c>
      <c r="I2052" s="74" t="str">
        <f ca="1">IF(Table7[[#This Row],[Type]]="KILL",IF(_xlfn.NUMBERVALUE(RIGHT(Table7[[#This Row],[Min]],LEN(Table7[[#This Row],[Min]])-FIND("-",Table7[[#This Row],[Min]])))&gt;INDIRECT(ADDRESS(11+MATCH(LEFT(Table7[[#This Row],[Min]],FIND("-",Table7[[#This Row],[Min]])-1),Table1[Content Sku],0),16,1,1,"Entities")),"review","ok"),"ok")</f>
        <v>ok</v>
      </c>
    </row>
    <row r="2053" spans="5:9" x14ac:dyDescent="0.25">
      <c r="E2053" t="s">
        <v>92</v>
      </c>
      <c r="F2053">
        <v>0</v>
      </c>
      <c r="G2053">
        <v>0</v>
      </c>
      <c r="H2053" t="s">
        <v>8</v>
      </c>
      <c r="I2053" s="74" t="str">
        <f ca="1">IF(Table7[[#This Row],[Type]]="KILL",IF(_xlfn.NUMBERVALUE(RIGHT(Table7[[#This Row],[Min]],LEN(Table7[[#This Row],[Min]])-FIND("-",Table7[[#This Row],[Min]])))&gt;INDIRECT(ADDRESS(11+MATCH(LEFT(Table7[[#This Row],[Min]],FIND("-",Table7[[#This Row],[Min]])-1),Table1[Content Sku],0),16,1,1,"Entities")),"review","ok"),"ok")</f>
        <v>ok</v>
      </c>
    </row>
    <row r="2054" spans="5:9" x14ac:dyDescent="0.25">
      <c r="E2054" t="s">
        <v>90</v>
      </c>
      <c r="F2054">
        <v>0</v>
      </c>
      <c r="G2054">
        <v>15000</v>
      </c>
      <c r="H2054" t="s">
        <v>205</v>
      </c>
      <c r="I2054" s="74" t="str">
        <f ca="1">IF(Table7[[#This Row],[Type]]="KILL",IF(_xlfn.NUMBERVALUE(RIGHT(Table7[[#This Row],[Min]],LEN(Table7[[#This Row],[Min]])-FIND("-",Table7[[#This Row],[Min]])))&gt;INDIRECT(ADDRESS(11+MATCH(LEFT(Table7[[#This Row],[Min]],FIND("-",Table7[[#This Row],[Min]])-1),Table1[Content Sku],0),16,1,1,"Entities")),"review","ok"),"ok")</f>
        <v>ok</v>
      </c>
    </row>
    <row r="2055" spans="5:9" x14ac:dyDescent="0.25">
      <c r="E2055" t="s">
        <v>286</v>
      </c>
      <c r="F2055">
        <v>0</v>
      </c>
      <c r="G2055">
        <v>0</v>
      </c>
      <c r="H2055" t="s">
        <v>8</v>
      </c>
      <c r="I2055" s="74" t="str">
        <f ca="1">IF(Table7[[#This Row],[Type]]="KILL",IF(_xlfn.NUMBERVALUE(RIGHT(Table7[[#This Row],[Min]],LEN(Table7[[#This Row],[Min]])-FIND("-",Table7[[#This Row],[Min]])))&gt;INDIRECT(ADDRESS(11+MATCH(LEFT(Table7[[#This Row],[Min]],FIND("-",Table7[[#This Row],[Min]])-1),Table1[Content Sku],0),16,1,1,"Entities")),"review","ok"),"ok")</f>
        <v>ok</v>
      </c>
    </row>
    <row r="2056" spans="5:9" x14ac:dyDescent="0.25">
      <c r="E2056" t="s">
        <v>311</v>
      </c>
      <c r="F2056">
        <v>4700</v>
      </c>
      <c r="G2056">
        <v>0</v>
      </c>
      <c r="H2056" t="s">
        <v>205</v>
      </c>
      <c r="I2056" s="74" t="str">
        <f ca="1">IF(Table7[[#This Row],[Type]]="KILL",IF(_xlfn.NUMBERVALUE(RIGHT(Table7[[#This Row],[Min]],LEN(Table7[[#This Row],[Min]])-FIND("-",Table7[[#This Row],[Min]])))&gt;INDIRECT(ADDRESS(11+MATCH(LEFT(Table7[[#This Row],[Min]],FIND("-",Table7[[#This Row],[Min]])-1),Table1[Content Sku],0),16,1,1,"Entities")),"review","ok"),"ok")</f>
        <v>ok</v>
      </c>
    </row>
    <row r="2057" spans="5:9" x14ac:dyDescent="0.25">
      <c r="E2057" t="s">
        <v>123</v>
      </c>
      <c r="F2057">
        <v>4000</v>
      </c>
      <c r="G2057">
        <v>0</v>
      </c>
      <c r="H2057" t="s">
        <v>205</v>
      </c>
      <c r="I2057" s="74" t="str">
        <f ca="1">IF(Table7[[#This Row],[Type]]="KILL",IF(_xlfn.NUMBERVALUE(RIGHT(Table7[[#This Row],[Min]],LEN(Table7[[#This Row],[Min]])-FIND("-",Table7[[#This Row],[Min]])))&gt;INDIRECT(ADDRESS(11+MATCH(LEFT(Table7[[#This Row],[Min]],FIND("-",Table7[[#This Row],[Min]])-1),Table1[Content Sku],0),16,1,1,"Entities")),"review","ok"),"ok")</f>
        <v>ok</v>
      </c>
    </row>
    <row r="2058" spans="5:9" x14ac:dyDescent="0.25">
      <c r="E2058" t="s">
        <v>340</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row>
    <row r="2059" spans="5:9" x14ac:dyDescent="0.25">
      <c r="E2059" t="s">
        <v>313</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row>
    <row r="2060" spans="5:9" x14ac:dyDescent="0.25">
      <c r="E2060" t="s">
        <v>41</v>
      </c>
      <c r="F2060">
        <v>9000</v>
      </c>
      <c r="G2060">
        <v>0</v>
      </c>
      <c r="H2060" t="s">
        <v>205</v>
      </c>
      <c r="I2060" s="74" t="str">
        <f ca="1">IF(Table7[[#This Row],[Type]]="KILL",IF(_xlfn.NUMBERVALUE(RIGHT(Table7[[#This Row],[Min]],LEN(Table7[[#This Row],[Min]])-FIND("-",Table7[[#This Row],[Min]])))&gt;INDIRECT(ADDRESS(11+MATCH(LEFT(Table7[[#This Row],[Min]],FIND("-",Table7[[#This Row],[Min]])-1),Table1[Content Sku],0),16,1,1,"Entities")),"review","ok"),"ok")</f>
        <v>ok</v>
      </c>
    </row>
    <row r="2061" spans="5:9" x14ac:dyDescent="0.25">
      <c r="E2061" t="s">
        <v>2756</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row>
    <row r="2062" spans="5:9" x14ac:dyDescent="0.25">
      <c r="E2062" t="s">
        <v>46</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row>
    <row r="2063" spans="5:9" x14ac:dyDescent="0.25">
      <c r="E2063" t="s">
        <v>39</v>
      </c>
      <c r="F2063">
        <v>20000</v>
      </c>
      <c r="G2063">
        <v>0</v>
      </c>
      <c r="H2063" t="s">
        <v>205</v>
      </c>
      <c r="I2063" s="74" t="str">
        <f ca="1">IF(Table7[[#This Row],[Type]]="KILL",IF(_xlfn.NUMBERVALUE(RIGHT(Table7[[#This Row],[Min]],LEN(Table7[[#This Row],[Min]])-FIND("-",Table7[[#This Row],[Min]])))&gt;INDIRECT(ADDRESS(11+MATCH(LEFT(Table7[[#This Row],[Min]],FIND("-",Table7[[#This Row],[Min]])-1),Table1[Content Sku],0),16,1,1,"Entities")),"review","ok"),"ok")</f>
        <v>ok</v>
      </c>
    </row>
    <row r="2064" spans="5:9" x14ac:dyDescent="0.25">
      <c r="E2064" t="s">
        <v>95</v>
      </c>
      <c r="F2064">
        <v>36000</v>
      </c>
      <c r="G2064">
        <v>0</v>
      </c>
      <c r="H2064" t="s">
        <v>205</v>
      </c>
      <c r="I2064" s="74" t="str">
        <f ca="1">IF(Table7[[#This Row],[Type]]="KILL",IF(_xlfn.NUMBERVALUE(RIGHT(Table7[[#This Row],[Min]],LEN(Table7[[#This Row],[Min]])-FIND("-",Table7[[#This Row],[Min]])))&gt;INDIRECT(ADDRESS(11+MATCH(LEFT(Table7[[#This Row],[Min]],FIND("-",Table7[[#This Row],[Min]])-1),Table1[Content Sku],0),16,1,1,"Entities")),"review","ok"),"ok")</f>
        <v>ok</v>
      </c>
    </row>
    <row r="2065" spans="5:9" x14ac:dyDescent="0.25">
      <c r="E2065" t="s">
        <v>423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row>
    <row r="2066" spans="5:9" x14ac:dyDescent="0.25">
      <c r="E2066" t="s">
        <v>2748</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row>
    <row r="2067" spans="5:9" x14ac:dyDescent="0.25">
      <c r="E2067" t="s">
        <v>39</v>
      </c>
      <c r="F2067">
        <v>11000</v>
      </c>
      <c r="G2067">
        <v>0</v>
      </c>
      <c r="H2067" t="s">
        <v>205</v>
      </c>
      <c r="I2067" s="74" t="str">
        <f ca="1">IF(Table7[[#This Row],[Type]]="KILL",IF(_xlfn.NUMBERVALUE(RIGHT(Table7[[#This Row],[Min]],LEN(Table7[[#This Row],[Min]])-FIND("-",Table7[[#This Row],[Min]])))&gt;INDIRECT(ADDRESS(11+MATCH(LEFT(Table7[[#This Row],[Min]],FIND("-",Table7[[#This Row],[Min]])-1),Table1[Content Sku],0),16,1,1,"Entities")),"review","ok"),"ok")</f>
        <v>ok</v>
      </c>
    </row>
    <row r="2068" spans="5:9" x14ac:dyDescent="0.25">
      <c r="E2068" t="s">
        <v>551</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row>
    <row r="2069" spans="5:9" x14ac:dyDescent="0.25">
      <c r="E2069" t="s">
        <v>123</v>
      </c>
      <c r="F2069">
        <v>0</v>
      </c>
      <c r="G2069">
        <v>7000</v>
      </c>
      <c r="H2069" t="s">
        <v>205</v>
      </c>
      <c r="I2069" s="74" t="str">
        <f ca="1">IF(Table7[[#This Row],[Type]]="KILL",IF(_xlfn.NUMBERVALUE(RIGHT(Table7[[#This Row],[Min]],LEN(Table7[[#This Row],[Min]])-FIND("-",Table7[[#This Row],[Min]])))&gt;INDIRECT(ADDRESS(11+MATCH(LEFT(Table7[[#This Row],[Min]],FIND("-",Table7[[#This Row],[Min]])-1),Table1[Content Sku],0),16,1,1,"Entities")),"review","ok"),"ok")</f>
        <v>ok</v>
      </c>
    </row>
    <row r="2070" spans="5:9" x14ac:dyDescent="0.25">
      <c r="E2070" t="s">
        <v>2748</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row>
    <row r="2071" spans="5:9" x14ac:dyDescent="0.25">
      <c r="E2071" t="s">
        <v>37</v>
      </c>
      <c r="F2071">
        <v>0</v>
      </c>
      <c r="G2071">
        <v>0</v>
      </c>
      <c r="H2071" t="s">
        <v>8</v>
      </c>
      <c r="I2071" s="74" t="str">
        <f ca="1">IF(Table7[[#This Row],[Type]]="KILL",IF(_xlfn.NUMBERVALUE(RIGHT(Table7[[#This Row],[Min]],LEN(Table7[[#This Row],[Min]])-FIND("-",Table7[[#This Row],[Min]])))&gt;INDIRECT(ADDRESS(11+MATCH(LEFT(Table7[[#This Row],[Min]],FIND("-",Table7[[#This Row],[Min]])-1),Table1[Content Sku],0),16,1,1,"Entities")),"review","ok"),"ok")</f>
        <v>ok</v>
      </c>
    </row>
    <row r="2072" spans="5:9" x14ac:dyDescent="0.25">
      <c r="E2072" t="s">
        <v>289</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row>
    <row r="2073" spans="5:9" x14ac:dyDescent="0.25">
      <c r="E2073" t="s">
        <v>10</v>
      </c>
      <c r="F2073">
        <v>2000</v>
      </c>
      <c r="G2073">
        <v>0</v>
      </c>
      <c r="H2073" t="s">
        <v>205</v>
      </c>
      <c r="I2073" s="74" t="str">
        <f ca="1">IF(Table7[[#This Row],[Type]]="KILL",IF(_xlfn.NUMBERVALUE(RIGHT(Table7[[#This Row],[Min]],LEN(Table7[[#This Row],[Min]])-FIND("-",Table7[[#This Row],[Min]])))&gt;INDIRECT(ADDRESS(11+MATCH(LEFT(Table7[[#This Row],[Min]],FIND("-",Table7[[#This Row],[Min]])-1),Table1[Content Sku],0),16,1,1,"Entities")),"review","ok"),"ok")</f>
        <v>ok</v>
      </c>
    </row>
    <row r="2074" spans="5:9" x14ac:dyDescent="0.25">
      <c r="E2074" t="s">
        <v>41</v>
      </c>
      <c r="F2074">
        <v>15000</v>
      </c>
      <c r="G2074">
        <v>0</v>
      </c>
      <c r="H2074" t="s">
        <v>205</v>
      </c>
      <c r="I2074" s="74" t="str">
        <f ca="1">IF(Table7[[#This Row],[Type]]="KILL",IF(_xlfn.NUMBERVALUE(RIGHT(Table7[[#This Row],[Min]],LEN(Table7[[#This Row],[Min]])-FIND("-",Table7[[#This Row],[Min]])))&gt;INDIRECT(ADDRESS(11+MATCH(LEFT(Table7[[#This Row],[Min]],FIND("-",Table7[[#This Row],[Min]])-1),Table1[Content Sku],0),16,1,1,"Entities")),"review","ok"),"ok")</f>
        <v>ok</v>
      </c>
    </row>
    <row r="2075" spans="5:9" x14ac:dyDescent="0.25">
      <c r="E2075" t="s">
        <v>2748</v>
      </c>
      <c r="F2075">
        <v>0</v>
      </c>
      <c r="G2075">
        <v>0</v>
      </c>
      <c r="H2075" t="s">
        <v>8</v>
      </c>
      <c r="I2075" s="74" t="str">
        <f ca="1">IF(Table7[[#This Row],[Type]]="KILL",IF(_xlfn.NUMBERVALUE(RIGHT(Table7[[#This Row],[Min]],LEN(Table7[[#This Row],[Min]])-FIND("-",Table7[[#This Row],[Min]])))&gt;INDIRECT(ADDRESS(11+MATCH(LEFT(Table7[[#This Row],[Min]],FIND("-",Table7[[#This Row],[Min]])-1),Table1[Content Sku],0),16,1,1,"Entities")),"review","ok"),"ok")</f>
        <v>ok</v>
      </c>
    </row>
    <row r="2076" spans="5:9" x14ac:dyDescent="0.25">
      <c r="E2076" t="s">
        <v>346</v>
      </c>
      <c r="F2076">
        <v>20200</v>
      </c>
      <c r="G2076">
        <v>0</v>
      </c>
      <c r="H2076" t="s">
        <v>205</v>
      </c>
      <c r="I2076" s="74" t="str">
        <f ca="1">IF(Table7[[#This Row],[Type]]="KILL",IF(_xlfn.NUMBERVALUE(RIGHT(Table7[[#This Row],[Min]],LEN(Table7[[#This Row],[Min]])-FIND("-",Table7[[#This Row],[Min]])))&gt;INDIRECT(ADDRESS(11+MATCH(LEFT(Table7[[#This Row],[Min]],FIND("-",Table7[[#This Row],[Min]])-1),Table1[Content Sku],0),16,1,1,"Entities")),"review","ok"),"ok")</f>
        <v>ok</v>
      </c>
    </row>
    <row r="2077" spans="5:9" x14ac:dyDescent="0.25">
      <c r="E2077" t="s">
        <v>404</v>
      </c>
      <c r="F2077">
        <v>0</v>
      </c>
      <c r="G2077">
        <v>0</v>
      </c>
      <c r="H2077" t="s">
        <v>8</v>
      </c>
      <c r="I2077" s="74" t="str">
        <f ca="1">IF(Table7[[#This Row],[Type]]="KILL",IF(_xlfn.NUMBERVALUE(RIGHT(Table7[[#This Row],[Min]],LEN(Table7[[#This Row],[Min]])-FIND("-",Table7[[#This Row],[Min]])))&gt;INDIRECT(ADDRESS(11+MATCH(LEFT(Table7[[#This Row],[Min]],FIND("-",Table7[[#This Row],[Min]])-1),Table1[Content Sku],0),16,1,1,"Entities")),"review","ok"),"ok")</f>
        <v>ok</v>
      </c>
    </row>
    <row r="2078" spans="5:9" x14ac:dyDescent="0.25">
      <c r="E2078" t="s">
        <v>254</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row>
    <row r="2079" spans="5:9" x14ac:dyDescent="0.25">
      <c r="E2079" t="s">
        <v>419</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row>
    <row r="2080" spans="5:9" x14ac:dyDescent="0.25">
      <c r="E2080" t="s">
        <v>90</v>
      </c>
      <c r="F2080">
        <v>0</v>
      </c>
      <c r="G2080">
        <v>0</v>
      </c>
      <c r="H2080" t="s">
        <v>8</v>
      </c>
      <c r="I2080" s="74" t="str">
        <f ca="1">IF(Table7[[#This Row],[Type]]="KILL",IF(_xlfn.NUMBERVALUE(RIGHT(Table7[[#This Row],[Min]],LEN(Table7[[#This Row],[Min]])-FIND("-",Table7[[#This Row],[Min]])))&gt;INDIRECT(ADDRESS(11+MATCH(LEFT(Table7[[#This Row],[Min]],FIND("-",Table7[[#This Row],[Min]])-1),Table1[Content Sku],0),16,1,1,"Entities")),"review","ok"),"ok")</f>
        <v>ok</v>
      </c>
    </row>
    <row r="2081" spans="5:9" x14ac:dyDescent="0.25">
      <c r="E2081" t="s">
        <v>254</v>
      </c>
      <c r="F2081">
        <v>0</v>
      </c>
      <c r="G2081">
        <v>0</v>
      </c>
      <c r="H2081" t="s">
        <v>8</v>
      </c>
      <c r="I2081" s="74" t="str">
        <f ca="1">IF(Table7[[#This Row],[Type]]="KILL",IF(_xlfn.NUMBERVALUE(RIGHT(Table7[[#This Row],[Min]],LEN(Table7[[#This Row],[Min]])-FIND("-",Table7[[#This Row],[Min]])))&gt;INDIRECT(ADDRESS(11+MATCH(LEFT(Table7[[#This Row],[Min]],FIND("-",Table7[[#This Row],[Min]])-1),Table1[Content Sku],0),16,1,1,"Entities")),"review","ok"),"ok")</f>
        <v>ok</v>
      </c>
    </row>
    <row r="2082" spans="5:9" x14ac:dyDescent="0.25">
      <c r="E2082" t="s">
        <v>37</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row>
    <row r="2083" spans="5:9" x14ac:dyDescent="0.25">
      <c r="E2083" t="s">
        <v>4437</v>
      </c>
      <c r="F2083">
        <v>180</v>
      </c>
      <c r="G2083">
        <v>0</v>
      </c>
      <c r="H2083" t="s">
        <v>4438</v>
      </c>
      <c r="I2083" s="74" t="str">
        <f ca="1">IF(Table7[[#This Row],[Type]]="KILL",IF(_xlfn.NUMBERVALUE(RIGHT(Table7[[#This Row],[Min]],LEN(Table7[[#This Row],[Min]])-FIND("-",Table7[[#This Row],[Min]])))&gt;INDIRECT(ADDRESS(11+MATCH(LEFT(Table7[[#This Row],[Min]],FIND("-",Table7[[#This Row],[Min]])-1),Table1[Content Sku],0),16,1,1,"Entities")),"review","ok"),"ok")</f>
        <v>ok</v>
      </c>
    </row>
    <row r="2084" spans="5:9" x14ac:dyDescent="0.25">
      <c r="E2084" t="s">
        <v>295</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9" x14ac:dyDescent="0.25">
      <c r="E2085" t="s">
        <v>2748</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9" x14ac:dyDescent="0.25">
      <c r="E2086" t="s">
        <v>394</v>
      </c>
      <c r="F2086">
        <v>0</v>
      </c>
      <c r="G2086">
        <v>0</v>
      </c>
      <c r="H2086" t="s">
        <v>8</v>
      </c>
      <c r="I2086" s="74" t="str">
        <f ca="1">IF(Table7[[#This Row],[Type]]="KILL",IF(_xlfn.NUMBERVALUE(RIGHT(Table7[[#This Row],[Min]],LEN(Table7[[#This Row],[Min]])-FIND("-",Table7[[#This Row],[Min]])))&gt;INDIRECT(ADDRESS(11+MATCH(LEFT(Table7[[#This Row],[Min]],FIND("-",Table7[[#This Row],[Min]])-1),Table1[Content Sku],0),16,1,1,"Entities")),"review","ok"),"ok")</f>
        <v>ok</v>
      </c>
    </row>
    <row r="2087" spans="5:9" x14ac:dyDescent="0.25">
      <c r="E2087" t="s">
        <v>91</v>
      </c>
      <c r="F2087">
        <v>7000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9" x14ac:dyDescent="0.25">
      <c r="E2088" t="s">
        <v>8118</v>
      </c>
      <c r="F2088">
        <v>0</v>
      </c>
      <c r="G2088">
        <v>0</v>
      </c>
      <c r="H2088" t="s">
        <v>8</v>
      </c>
      <c r="I2088" s="74" t="str">
        <f ca="1">IF(Table7[[#This Row],[Type]]="KILL",IF(_xlfn.NUMBERVALUE(RIGHT(Table7[[#This Row],[Min]],LEN(Table7[[#This Row],[Min]])-FIND("-",Table7[[#This Row],[Min]])))&gt;INDIRECT(ADDRESS(11+MATCH(LEFT(Table7[[#This Row],[Min]],FIND("-",Table7[[#This Row],[Min]])-1),Table1[Content Sku],0),16,1,1,"Entities")),"review","ok"),"ok")</f>
        <v>ok</v>
      </c>
    </row>
    <row r="2089" spans="5:9" x14ac:dyDescent="0.25">
      <c r="E2089" t="s">
        <v>315</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9" x14ac:dyDescent="0.25">
      <c r="E2090" t="s">
        <v>4</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9" x14ac:dyDescent="0.25">
      <c r="E2091" t="s">
        <v>21</v>
      </c>
      <c r="F2091">
        <v>24000</v>
      </c>
      <c r="G2091">
        <v>0</v>
      </c>
      <c r="H2091" t="s">
        <v>205</v>
      </c>
      <c r="I2091" s="74" t="str">
        <f ca="1">IF(Table7[[#This Row],[Type]]="KILL",IF(_xlfn.NUMBERVALUE(RIGHT(Table7[[#This Row],[Min]],LEN(Table7[[#This Row],[Min]])-FIND("-",Table7[[#This Row],[Min]])))&gt;INDIRECT(ADDRESS(11+MATCH(LEFT(Table7[[#This Row],[Min]],FIND("-",Table7[[#This Row],[Min]])-1),Table1[Content Sku],0),16,1,1,"Entities")),"review","ok"),"ok")</f>
        <v>ok</v>
      </c>
    </row>
    <row r="2092" spans="5:9" x14ac:dyDescent="0.25">
      <c r="E2092" t="s">
        <v>45</v>
      </c>
      <c r="F2092">
        <v>0</v>
      </c>
      <c r="G2092">
        <v>0</v>
      </c>
      <c r="H2092" t="s">
        <v>8</v>
      </c>
      <c r="I2092" s="74" t="str">
        <f ca="1">IF(Table7[[#This Row],[Type]]="KILL",IF(_xlfn.NUMBERVALUE(RIGHT(Table7[[#This Row],[Min]],LEN(Table7[[#This Row],[Min]])-FIND("-",Table7[[#This Row],[Min]])))&gt;INDIRECT(ADDRESS(11+MATCH(LEFT(Table7[[#This Row],[Min]],FIND("-",Table7[[#This Row],[Min]])-1),Table1[Content Sku],0),16,1,1,"Entities")),"review","ok"),"ok")</f>
        <v>ok</v>
      </c>
    </row>
    <row r="2093" spans="5:9" x14ac:dyDescent="0.25">
      <c r="E2093" t="s">
        <v>254</v>
      </c>
      <c r="F2093">
        <v>0</v>
      </c>
      <c r="G2093">
        <v>22000</v>
      </c>
      <c r="H2093" t="s">
        <v>205</v>
      </c>
      <c r="I2093" s="74" t="str">
        <f ca="1">IF(Table7[[#This Row],[Type]]="KILL",IF(_xlfn.NUMBERVALUE(RIGHT(Table7[[#This Row],[Min]],LEN(Table7[[#This Row],[Min]])-FIND("-",Table7[[#This Row],[Min]])))&gt;INDIRECT(ADDRESS(11+MATCH(LEFT(Table7[[#This Row],[Min]],FIND("-",Table7[[#This Row],[Min]])-1),Table1[Content Sku],0),16,1,1,"Entities")),"review","ok"),"ok")</f>
        <v>ok</v>
      </c>
    </row>
    <row r="2094" spans="5:9" x14ac:dyDescent="0.25">
      <c r="E2094" t="s">
        <v>313</v>
      </c>
      <c r="F2094">
        <v>0</v>
      </c>
      <c r="G2094">
        <v>25000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9" x14ac:dyDescent="0.25">
      <c r="E2095" t="s">
        <v>45</v>
      </c>
      <c r="F2095">
        <v>10000</v>
      </c>
      <c r="G2095">
        <v>0</v>
      </c>
      <c r="H2095" t="s">
        <v>205</v>
      </c>
      <c r="I2095" s="74" t="str">
        <f ca="1">IF(Table7[[#This Row],[Type]]="KILL",IF(_xlfn.NUMBERVALUE(RIGHT(Table7[[#This Row],[Min]],LEN(Table7[[#This Row],[Min]])-FIND("-",Table7[[#This Row],[Min]])))&gt;INDIRECT(ADDRESS(11+MATCH(LEFT(Table7[[#This Row],[Min]],FIND("-",Table7[[#This Row],[Min]])-1),Table1[Content Sku],0),16,1,1,"Entities")),"review","ok"),"ok")</f>
        <v>ok</v>
      </c>
    </row>
    <row r="2096" spans="5:9" x14ac:dyDescent="0.25">
      <c r="E2096" t="s">
        <v>2748</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295</v>
      </c>
      <c r="F2097">
        <v>4500</v>
      </c>
      <c r="G2097">
        <v>0</v>
      </c>
      <c r="H2097" t="s">
        <v>205</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254</v>
      </c>
      <c r="F2098">
        <v>1800</v>
      </c>
      <c r="G2098">
        <v>0</v>
      </c>
      <c r="H2098" t="s">
        <v>205</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42</v>
      </c>
      <c r="F2099">
        <v>25000</v>
      </c>
      <c r="G2099">
        <v>0</v>
      </c>
      <c r="H2099" t="s">
        <v>205</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48</v>
      </c>
      <c r="F2100">
        <v>5000</v>
      </c>
      <c r="G2100">
        <v>0</v>
      </c>
      <c r="H2100" t="s">
        <v>205</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338</v>
      </c>
      <c r="F2101">
        <v>0</v>
      </c>
      <c r="G2101">
        <v>30000</v>
      </c>
      <c r="H2101" t="s">
        <v>205</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90</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258</v>
      </c>
      <c r="F2103">
        <v>45000</v>
      </c>
      <c r="G2103">
        <v>0</v>
      </c>
      <c r="H2103" t="s">
        <v>205</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254</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8000</v>
      </c>
      <c r="H2105" t="s">
        <v>205</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10</v>
      </c>
      <c r="F2106">
        <v>7000</v>
      </c>
      <c r="G2106">
        <v>0</v>
      </c>
      <c r="H2106" t="s">
        <v>205</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254</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257</v>
      </c>
      <c r="F2108">
        <v>24000</v>
      </c>
      <c r="G2108">
        <v>0</v>
      </c>
      <c r="H2108" t="s">
        <v>205</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311</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39</v>
      </c>
      <c r="F2110">
        <v>0</v>
      </c>
      <c r="G2110">
        <v>0</v>
      </c>
      <c r="H2110" t="s">
        <v>8</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256</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92</v>
      </c>
      <c r="F2112">
        <v>0</v>
      </c>
      <c r="G2112">
        <v>4000</v>
      </c>
      <c r="H2112" t="s">
        <v>205</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318</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44</v>
      </c>
      <c r="F2114">
        <v>7500</v>
      </c>
      <c r="G2114">
        <v>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336</v>
      </c>
      <c r="F2115">
        <v>0</v>
      </c>
      <c r="G2115">
        <v>0</v>
      </c>
      <c r="H2115" t="s">
        <v>8</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40</v>
      </c>
      <c r="F2116">
        <v>5400</v>
      </c>
      <c r="G2116">
        <v>0</v>
      </c>
      <c r="H2116" t="s">
        <v>205</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90</v>
      </c>
      <c r="F2117">
        <v>0</v>
      </c>
      <c r="G2117">
        <v>19000</v>
      </c>
      <c r="H2117" t="s">
        <v>205</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404</v>
      </c>
      <c r="F2118">
        <v>0</v>
      </c>
      <c r="G2118">
        <v>0</v>
      </c>
      <c r="H2118" t="s">
        <v>8</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313</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392</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401</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4437</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313</v>
      </c>
      <c r="F2123">
        <v>6000</v>
      </c>
      <c r="G2123">
        <v>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49</v>
      </c>
      <c r="F2124">
        <v>12500</v>
      </c>
      <c r="G2124">
        <v>0</v>
      </c>
      <c r="H2124" t="s">
        <v>205</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50</v>
      </c>
      <c r="F2125">
        <v>35000</v>
      </c>
      <c r="G2125">
        <v>0</v>
      </c>
      <c r="H2125" t="s">
        <v>205</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2739</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313</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313</v>
      </c>
      <c r="F2128">
        <v>0</v>
      </c>
      <c r="G2128">
        <v>0</v>
      </c>
      <c r="H2128" t="s">
        <v>8</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318</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50</v>
      </c>
      <c r="F2130">
        <v>9500</v>
      </c>
      <c r="G2130">
        <v>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36</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318</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37</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394</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394</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2745</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90</v>
      </c>
      <c r="F2137">
        <v>0</v>
      </c>
      <c r="G2137">
        <v>15000</v>
      </c>
      <c r="H2137" t="s">
        <v>205</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313</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36</v>
      </c>
      <c r="F2139">
        <v>4650</v>
      </c>
      <c r="G2139">
        <v>0</v>
      </c>
      <c r="H2139" t="s">
        <v>205</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407</v>
      </c>
      <c r="F2140">
        <v>8000</v>
      </c>
      <c r="G2140">
        <v>0</v>
      </c>
      <c r="H2140" t="s">
        <v>205</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42</v>
      </c>
      <c r="F2141">
        <v>55000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392</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551</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14</v>
      </c>
      <c r="F2144">
        <v>25000</v>
      </c>
      <c r="G2144">
        <v>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254</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340</v>
      </c>
      <c r="F2146">
        <v>0</v>
      </c>
      <c r="G2146">
        <v>1600</v>
      </c>
      <c r="H2146" t="s">
        <v>205</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313</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297</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254</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254</v>
      </c>
      <c r="F2150">
        <v>5000</v>
      </c>
      <c r="G2150">
        <v>0</v>
      </c>
      <c r="H2150" t="s">
        <v>205</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340</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311</v>
      </c>
      <c r="F2152">
        <v>12000</v>
      </c>
      <c r="G2152">
        <v>0</v>
      </c>
      <c r="H2152" t="s">
        <v>205</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46</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122</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280</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90</v>
      </c>
      <c r="F2156">
        <v>0</v>
      </c>
      <c r="G2156">
        <v>13000</v>
      </c>
      <c r="H2156" t="s">
        <v>205</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2748</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338</v>
      </c>
      <c r="F2159">
        <v>8000</v>
      </c>
      <c r="G2159">
        <v>0</v>
      </c>
      <c r="H2159" t="s">
        <v>205</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90</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346</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518</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39</v>
      </c>
      <c r="F2163">
        <v>8500</v>
      </c>
      <c r="G2163">
        <v>0</v>
      </c>
      <c r="H2163" t="s">
        <v>205</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393</v>
      </c>
      <c r="F2164">
        <v>0</v>
      </c>
      <c r="G2164">
        <v>16000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90</v>
      </c>
      <c r="F2165">
        <v>0</v>
      </c>
      <c r="G2165">
        <v>15000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2748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295</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254</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90</v>
      </c>
      <c r="F2169">
        <v>0</v>
      </c>
      <c r="G2169">
        <v>18000</v>
      </c>
      <c r="H2169" t="s">
        <v>205</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123</v>
      </c>
      <c r="F2170">
        <v>4000</v>
      </c>
      <c r="G2170">
        <v>0</v>
      </c>
      <c r="H2170" t="s">
        <v>205</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295</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346</v>
      </c>
      <c r="F2172">
        <v>19000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123</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313</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276</v>
      </c>
      <c r="F2175">
        <v>0</v>
      </c>
      <c r="G2175">
        <v>0</v>
      </c>
      <c r="H2175" t="s">
        <v>8</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404</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409</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2743</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313</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2748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463</v>
      </c>
      <c r="F2181">
        <v>0</v>
      </c>
      <c r="G2181">
        <v>30000</v>
      </c>
      <c r="H2181" t="s">
        <v>205</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394</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2748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254</v>
      </c>
      <c r="F2184">
        <v>0</v>
      </c>
      <c r="G2184">
        <v>13000</v>
      </c>
      <c r="H2184" t="s">
        <v>205</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48</v>
      </c>
      <c r="F2186">
        <v>7250</v>
      </c>
      <c r="G2186">
        <v>0</v>
      </c>
      <c r="H2186" t="s">
        <v>205</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258</v>
      </c>
      <c r="F2187">
        <v>28000</v>
      </c>
      <c r="G2187">
        <v>0</v>
      </c>
      <c r="H2187" t="s">
        <v>205</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313</v>
      </c>
      <c r="F2188">
        <v>0</v>
      </c>
      <c r="G2188">
        <v>0</v>
      </c>
      <c r="H2188" t="s">
        <v>8</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39</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551</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286</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276</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397</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311</v>
      </c>
      <c r="F2194">
        <v>0</v>
      </c>
      <c r="G2194">
        <v>0</v>
      </c>
      <c r="H2194" t="s">
        <v>8</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313</v>
      </c>
      <c r="F2195">
        <v>0</v>
      </c>
      <c r="G2195">
        <v>19000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551</v>
      </c>
      <c r="F2196">
        <v>0</v>
      </c>
      <c r="G2196">
        <v>0</v>
      </c>
      <c r="H2196" t="s">
        <v>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2773</v>
      </c>
      <c r="F2197">
        <v>0</v>
      </c>
      <c r="G2197">
        <v>0</v>
      </c>
      <c r="H2197" t="s">
        <v>8</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338</v>
      </c>
      <c r="F2198">
        <v>2000</v>
      </c>
      <c r="G2198">
        <v>0</v>
      </c>
      <c r="H2198" t="s">
        <v>205</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286</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2748</v>
      </c>
      <c r="F2200">
        <v>0</v>
      </c>
      <c r="G2200">
        <v>0</v>
      </c>
      <c r="H2200" t="s">
        <v>8</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47</v>
      </c>
      <c r="F2201">
        <v>45</v>
      </c>
      <c r="G2201">
        <v>0</v>
      </c>
      <c r="H2201" t="s">
        <v>4438</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313</v>
      </c>
      <c r="F2202">
        <v>0</v>
      </c>
      <c r="G2202">
        <v>0</v>
      </c>
      <c r="H2202" t="s">
        <v>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394</v>
      </c>
      <c r="F2203">
        <v>0</v>
      </c>
      <c r="G2203">
        <v>0</v>
      </c>
      <c r="H2203" t="s">
        <v>8</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21</v>
      </c>
      <c r="F2204">
        <v>35000</v>
      </c>
      <c r="G2204">
        <v>0</v>
      </c>
      <c r="H2204" t="s">
        <v>205</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289</v>
      </c>
      <c r="F2205">
        <v>0</v>
      </c>
      <c r="G2205">
        <v>28000</v>
      </c>
      <c r="H2205" t="s">
        <v>205</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63</v>
      </c>
      <c r="F2206">
        <v>0</v>
      </c>
      <c r="G2206">
        <v>0</v>
      </c>
      <c r="H2206" t="s">
        <v>8</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315</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14</v>
      </c>
      <c r="F2208">
        <v>0</v>
      </c>
      <c r="G2208">
        <v>0</v>
      </c>
      <c r="H2208" t="s">
        <v>8</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306</v>
      </c>
      <c r="F2209">
        <v>0</v>
      </c>
      <c r="G2209">
        <v>0</v>
      </c>
      <c r="H2209" t="s">
        <v>8</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37</v>
      </c>
      <c r="F2210">
        <v>0</v>
      </c>
      <c r="G2210">
        <v>32000</v>
      </c>
      <c r="H2210" t="s">
        <v>205</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318</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392</v>
      </c>
      <c r="F2212">
        <v>0</v>
      </c>
      <c r="G2212">
        <v>0</v>
      </c>
      <c r="H2212" t="s">
        <v>8</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254</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295</v>
      </c>
      <c r="F2214">
        <v>0</v>
      </c>
      <c r="G2214">
        <v>16000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318</v>
      </c>
      <c r="F2215">
        <v>20000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46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45</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394</v>
      </c>
      <c r="F2218">
        <v>0</v>
      </c>
      <c r="G2218">
        <v>0</v>
      </c>
      <c r="H2218" t="s">
        <v>8</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20000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315</v>
      </c>
      <c r="F2220">
        <v>0</v>
      </c>
      <c r="G2220">
        <v>0</v>
      </c>
      <c r="H2220" t="s">
        <v>8</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276</v>
      </c>
      <c r="F2221">
        <v>0</v>
      </c>
      <c r="G2221">
        <v>0</v>
      </c>
      <c r="H2221" t="s">
        <v>8</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253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318</v>
      </c>
      <c r="F2223">
        <v>16000</v>
      </c>
      <c r="G2223">
        <v>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254</v>
      </c>
      <c r="F2224">
        <v>0</v>
      </c>
      <c r="G2224">
        <v>0</v>
      </c>
      <c r="H2224" t="s">
        <v>8</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90</v>
      </c>
      <c r="F2225">
        <v>0</v>
      </c>
      <c r="G2225">
        <v>15000</v>
      </c>
      <c r="H2225" t="s">
        <v>205</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39</v>
      </c>
      <c r="F2226">
        <v>0</v>
      </c>
      <c r="G2226">
        <v>0</v>
      </c>
      <c r="H2226" t="s">
        <v>8</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313</v>
      </c>
      <c r="F2227">
        <v>0</v>
      </c>
      <c r="G2227">
        <v>0</v>
      </c>
      <c r="H2227" t="s">
        <v>8</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253</v>
      </c>
      <c r="F2228">
        <v>2000</v>
      </c>
      <c r="G2228">
        <v>0</v>
      </c>
      <c r="H2228" t="s">
        <v>205</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37</v>
      </c>
      <c r="F2229">
        <v>0</v>
      </c>
      <c r="G2229">
        <v>24000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289</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253</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311</v>
      </c>
      <c r="F2232">
        <v>5000</v>
      </c>
      <c r="G2232">
        <v>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47</v>
      </c>
      <c r="F2233">
        <v>6000</v>
      </c>
      <c r="G2233">
        <v>12000</v>
      </c>
      <c r="H2233" t="s">
        <v>205</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90</v>
      </c>
      <c r="F2234">
        <v>0</v>
      </c>
      <c r="G2234">
        <v>0</v>
      </c>
      <c r="H2234" t="s">
        <v>8</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344</v>
      </c>
      <c r="F2235">
        <v>8000</v>
      </c>
      <c r="G2235">
        <v>0</v>
      </c>
      <c r="H2235" t="s">
        <v>205</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315</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37</v>
      </c>
      <c r="F2237">
        <v>0</v>
      </c>
      <c r="G2237">
        <v>0</v>
      </c>
      <c r="H2237" t="s">
        <v>8</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2748</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254</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313</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48</v>
      </c>
      <c r="F2241">
        <v>7000</v>
      </c>
      <c r="G2241">
        <v>0</v>
      </c>
      <c r="H2241" t="s">
        <v>205</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551</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253</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397</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311</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311</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254</v>
      </c>
      <c r="F2247">
        <v>0</v>
      </c>
      <c r="G2247">
        <v>13000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276</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313</v>
      </c>
      <c r="F2249">
        <v>2800</v>
      </c>
      <c r="G2249">
        <v>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36</v>
      </c>
      <c r="F2250">
        <v>0</v>
      </c>
      <c r="G2250">
        <v>0</v>
      </c>
      <c r="H2250" t="s">
        <v>8</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2733</v>
      </c>
      <c r="F2251">
        <v>0</v>
      </c>
      <c r="G2251">
        <v>0</v>
      </c>
      <c r="H2251" t="s">
        <v>8</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63</v>
      </c>
      <c r="F2252">
        <v>0</v>
      </c>
      <c r="G2252">
        <v>0</v>
      </c>
      <c r="H2252" t="s">
        <v>8</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295</v>
      </c>
      <c r="F2253">
        <v>0</v>
      </c>
      <c r="G2253">
        <v>8000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313</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254</v>
      </c>
      <c r="F2255">
        <v>0</v>
      </c>
      <c r="G2255">
        <v>5000</v>
      </c>
      <c r="H2255" t="s">
        <v>205</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401</v>
      </c>
      <c r="F2256">
        <v>0</v>
      </c>
      <c r="G2256">
        <v>0</v>
      </c>
      <c r="H2256" t="s">
        <v>8</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397</v>
      </c>
      <c r="F2257">
        <v>20000</v>
      </c>
      <c r="G2257">
        <v>0</v>
      </c>
      <c r="H2257" t="s">
        <v>205</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548</v>
      </c>
      <c r="F2258">
        <v>0</v>
      </c>
      <c r="G2258">
        <v>0</v>
      </c>
      <c r="H2258" t="s">
        <v>8</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2741</v>
      </c>
      <c r="F2259">
        <v>0</v>
      </c>
      <c r="G2259">
        <v>0</v>
      </c>
      <c r="H2259" t="s">
        <v>8</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340</v>
      </c>
      <c r="F2260">
        <v>0</v>
      </c>
      <c r="G2260">
        <v>0</v>
      </c>
      <c r="H2260" t="s">
        <v>8</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346</v>
      </c>
      <c r="F2261">
        <v>40000</v>
      </c>
      <c r="G2261">
        <v>0</v>
      </c>
      <c r="H2261" t="s">
        <v>205</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253</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95</v>
      </c>
      <c r="F2263">
        <v>36000</v>
      </c>
      <c r="G2263">
        <v>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254</v>
      </c>
      <c r="F2264">
        <v>10000</v>
      </c>
      <c r="G2264">
        <v>0</v>
      </c>
      <c r="H2264" t="s">
        <v>205</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258</v>
      </c>
      <c r="F2265">
        <v>24000</v>
      </c>
      <c r="G2265">
        <v>0</v>
      </c>
      <c r="H2265" t="s">
        <v>205</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313</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295</v>
      </c>
      <c r="F2267" t="s">
        <v>8137</v>
      </c>
      <c r="G2267" t="s">
        <v>4476</v>
      </c>
      <c r="H2267" t="s">
        <v>4477</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551</v>
      </c>
      <c r="F2268">
        <v>0</v>
      </c>
      <c r="G2268">
        <v>0</v>
      </c>
      <c r="H2268" t="s">
        <v>8</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90</v>
      </c>
      <c r="F2269">
        <v>0</v>
      </c>
      <c r="G2269">
        <v>0</v>
      </c>
      <c r="H2269" t="s">
        <v>8</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394</v>
      </c>
      <c r="F2270">
        <v>0</v>
      </c>
      <c r="G2270">
        <v>0</v>
      </c>
      <c r="H2270" t="s">
        <v>8</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90</v>
      </c>
      <c r="F2271">
        <v>0</v>
      </c>
      <c r="G2271">
        <v>22000</v>
      </c>
      <c r="H2271" t="s">
        <v>205</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2748</v>
      </c>
      <c r="F2272">
        <v>0</v>
      </c>
      <c r="G2272">
        <v>0</v>
      </c>
      <c r="H2272" t="s">
        <v>8</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2743</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39</v>
      </c>
      <c r="F2274">
        <v>0</v>
      </c>
      <c r="G2274">
        <v>53000</v>
      </c>
      <c r="H2274" t="s">
        <v>205</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397</v>
      </c>
      <c r="F2275">
        <v>14000</v>
      </c>
      <c r="G2275">
        <v>0</v>
      </c>
      <c r="H2275" t="s">
        <v>205</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289</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346</v>
      </c>
      <c r="F2277">
        <v>12000</v>
      </c>
      <c r="G2277">
        <v>0</v>
      </c>
      <c r="H2277" t="s">
        <v>205</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313</v>
      </c>
      <c r="F2278">
        <v>0</v>
      </c>
      <c r="G2278">
        <v>0</v>
      </c>
      <c r="H2278" t="s">
        <v>8</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91</v>
      </c>
      <c r="F2279">
        <v>0</v>
      </c>
      <c r="G2279">
        <v>27000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2748</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46</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91</v>
      </c>
      <c r="F2282">
        <v>35000</v>
      </c>
      <c r="G2282">
        <v>0</v>
      </c>
      <c r="H2282" t="s">
        <v>205</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4437</v>
      </c>
      <c r="F2283">
        <v>0</v>
      </c>
      <c r="G2283">
        <v>0</v>
      </c>
      <c r="H2283" t="s">
        <v>8</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551</v>
      </c>
      <c r="F2284">
        <v>0</v>
      </c>
      <c r="G2284">
        <v>0</v>
      </c>
      <c r="H2284" t="s">
        <v>8</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45</v>
      </c>
      <c r="F2285">
        <v>0</v>
      </c>
      <c r="G2285">
        <v>0</v>
      </c>
      <c r="H2285" t="s">
        <v>8</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253</v>
      </c>
      <c r="F2286">
        <v>0</v>
      </c>
      <c r="G2286">
        <v>10000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311</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254</v>
      </c>
      <c r="F2288">
        <v>1600</v>
      </c>
      <c r="G2288">
        <v>0</v>
      </c>
      <c r="H2288" t="s">
        <v>205</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315</v>
      </c>
      <c r="F2289">
        <v>0</v>
      </c>
      <c r="G2289">
        <v>0</v>
      </c>
      <c r="H2289" t="s">
        <v>8</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257</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254</v>
      </c>
      <c r="F2291">
        <v>0</v>
      </c>
      <c r="G2291">
        <v>24000</v>
      </c>
      <c r="H2291" t="s">
        <v>205</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36</v>
      </c>
      <c r="F2292">
        <v>0</v>
      </c>
      <c r="G2292">
        <v>0</v>
      </c>
      <c r="H2292" t="s">
        <v>8</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2748</v>
      </c>
      <c r="F2293">
        <v>0</v>
      </c>
      <c r="G2293">
        <v>0</v>
      </c>
      <c r="H2293" t="s">
        <v>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548</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313</v>
      </c>
      <c r="F2295">
        <v>0</v>
      </c>
      <c r="G2295">
        <v>14000</v>
      </c>
      <c r="H2295" t="s">
        <v>205</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47</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91</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477</v>
      </c>
      <c r="F2298">
        <v>5000</v>
      </c>
      <c r="G2298">
        <v>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313</v>
      </c>
      <c r="F2299">
        <v>0</v>
      </c>
      <c r="G2299">
        <v>0</v>
      </c>
      <c r="H2299" t="s">
        <v>8</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276</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91</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548</v>
      </c>
      <c r="F2302">
        <v>28000</v>
      </c>
      <c r="G2302">
        <v>0</v>
      </c>
      <c r="H2302" t="s">
        <v>205</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15</v>
      </c>
      <c r="F2303">
        <v>0</v>
      </c>
      <c r="G2303">
        <v>0</v>
      </c>
      <c r="H2303" t="s">
        <v>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280</v>
      </c>
      <c r="F2304">
        <v>0</v>
      </c>
      <c r="G2304">
        <v>0</v>
      </c>
      <c r="H2304" t="s">
        <v>8</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253</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286</v>
      </c>
      <c r="F2306">
        <v>0</v>
      </c>
      <c r="G2306">
        <v>0</v>
      </c>
      <c r="H2306" t="s">
        <v>8</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2733</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313</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2748</v>
      </c>
      <c r="F2309">
        <v>0</v>
      </c>
      <c r="G2309">
        <v>0</v>
      </c>
      <c r="H2309" t="s">
        <v>8</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92</v>
      </c>
      <c r="F2310">
        <v>0</v>
      </c>
      <c r="G2310">
        <v>5000</v>
      </c>
      <c r="H2310" t="s">
        <v>205</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4437</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289</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39</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91</v>
      </c>
      <c r="F2314">
        <v>0</v>
      </c>
      <c r="G2314">
        <v>6000</v>
      </c>
      <c r="H2314" t="s">
        <v>205</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92</v>
      </c>
      <c r="F2315">
        <v>0</v>
      </c>
      <c r="G2315">
        <v>27000</v>
      </c>
      <c r="H2315" t="s">
        <v>205</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311</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286</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254</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257</v>
      </c>
      <c r="F2319">
        <v>0</v>
      </c>
      <c r="G2319">
        <v>0</v>
      </c>
      <c r="H2319" t="s">
        <v>8</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254</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47</v>
      </c>
      <c r="F2321">
        <v>3500</v>
      </c>
      <c r="G2321">
        <v>0</v>
      </c>
      <c r="H2321" t="s">
        <v>205</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47</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289</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257</v>
      </c>
      <c r="F2324">
        <v>25000</v>
      </c>
      <c r="G2324">
        <v>0</v>
      </c>
      <c r="H2324" t="s">
        <v>205</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289</v>
      </c>
      <c r="F2325">
        <v>0</v>
      </c>
      <c r="G2325">
        <v>24000</v>
      </c>
      <c r="H2325" t="s">
        <v>205</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313</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2748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309</v>
      </c>
      <c r="F2328">
        <v>180</v>
      </c>
      <c r="G2328">
        <v>0</v>
      </c>
      <c r="H2328" t="s">
        <v>4438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313</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41</v>
      </c>
      <c r="F2330">
        <v>12000</v>
      </c>
      <c r="G2330">
        <v>0</v>
      </c>
      <c r="H2330" t="s">
        <v>205</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8116</v>
      </c>
      <c r="F2331">
        <v>500</v>
      </c>
      <c r="G2331">
        <v>0</v>
      </c>
      <c r="H2331" t="s">
        <v>4438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465</v>
      </c>
      <c r="F2332">
        <v>0</v>
      </c>
      <c r="G2332">
        <v>180</v>
      </c>
      <c r="H2332" t="s">
        <v>4438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40</v>
      </c>
      <c r="F2333">
        <v>5400</v>
      </c>
      <c r="G2333">
        <v>0</v>
      </c>
      <c r="H2333" t="s">
        <v>205</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39</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280</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46</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258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51</v>
      </c>
      <c r="F2338">
        <v>28000</v>
      </c>
      <c r="G2338">
        <v>0</v>
      </c>
      <c r="H2338" t="s">
        <v>205</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283</v>
      </c>
      <c r="F2339">
        <v>5000</v>
      </c>
      <c r="G2339">
        <v>0</v>
      </c>
      <c r="H2339" t="s">
        <v>205</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63</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49</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394</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21</v>
      </c>
      <c r="F2343">
        <v>4000</v>
      </c>
      <c r="G2343">
        <v>0</v>
      </c>
      <c r="H2343" t="s">
        <v>205</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253</v>
      </c>
      <c r="F2344">
        <v>0</v>
      </c>
      <c r="G2344">
        <v>20000</v>
      </c>
      <c r="H2344" t="s">
        <v>205</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46</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397</v>
      </c>
      <c r="F2346">
        <v>26000</v>
      </c>
      <c r="G2346">
        <v>0</v>
      </c>
      <c r="H2346" t="s">
        <v>205</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278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95</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417</v>
      </c>
      <c r="F2349">
        <v>0</v>
      </c>
      <c r="G2349">
        <v>6000</v>
      </c>
      <c r="H2349" t="s">
        <v>205</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397</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122</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95</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37</v>
      </c>
      <c r="F2353">
        <v>0</v>
      </c>
      <c r="G2353">
        <v>28000</v>
      </c>
      <c r="H2353" t="s">
        <v>205</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286</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2739</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278</v>
      </c>
      <c r="F2356">
        <v>4000</v>
      </c>
      <c r="G2356">
        <v>0</v>
      </c>
      <c r="H2356" t="s">
        <v>205</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306</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276</v>
      </c>
      <c r="F2358">
        <v>0</v>
      </c>
      <c r="G2358">
        <v>10000</v>
      </c>
      <c r="H2358" t="s">
        <v>205</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0</v>
      </c>
      <c r="F2359">
        <v>0</v>
      </c>
      <c r="G2359">
        <v>5400</v>
      </c>
      <c r="H2359" t="s">
        <v>205</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311</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404</v>
      </c>
      <c r="F2361">
        <v>0</v>
      </c>
      <c r="G2361">
        <v>0</v>
      </c>
      <c r="H2361" t="s">
        <v>8</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2745</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48</v>
      </c>
      <c r="F2363">
        <v>0</v>
      </c>
      <c r="G2363">
        <v>14000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254</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254</v>
      </c>
      <c r="F2365">
        <v>0</v>
      </c>
      <c r="G2365">
        <v>12000</v>
      </c>
      <c r="H2365" t="s">
        <v>205</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551</v>
      </c>
      <c r="F2366">
        <v>0</v>
      </c>
      <c r="G2366">
        <v>0</v>
      </c>
      <c r="H2366" t="s">
        <v>8</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0</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313</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2748</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258</v>
      </c>
      <c r="F2370">
        <v>65000</v>
      </c>
      <c r="G2370">
        <v>0</v>
      </c>
      <c r="H2370" t="s">
        <v>205</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44</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313</v>
      </c>
      <c r="F2372">
        <v>0</v>
      </c>
      <c r="G2372">
        <v>0</v>
      </c>
      <c r="H2372" t="s">
        <v>8</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309</v>
      </c>
      <c r="F2373">
        <v>0</v>
      </c>
      <c r="G2373">
        <v>0</v>
      </c>
      <c r="H2373" t="s">
        <v>8</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39</v>
      </c>
      <c r="F2374">
        <v>0</v>
      </c>
      <c r="G2374">
        <v>0</v>
      </c>
      <c r="H2374" t="s">
        <v>8</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399</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254</v>
      </c>
      <c r="F2376">
        <v>0</v>
      </c>
      <c r="G2376">
        <v>20000</v>
      </c>
      <c r="H2376" t="s">
        <v>205</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306</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313</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397</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407</v>
      </c>
      <c r="F2380">
        <v>4800</v>
      </c>
      <c r="G2380">
        <v>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278</v>
      </c>
      <c r="F2382">
        <v>0</v>
      </c>
      <c r="G2382">
        <v>5000</v>
      </c>
      <c r="H2382" t="s">
        <v>205</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95</v>
      </c>
      <c r="F2383">
        <v>15000</v>
      </c>
      <c r="G2383">
        <v>0</v>
      </c>
      <c r="H2383" t="s">
        <v>205</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123</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313</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40</v>
      </c>
      <c r="F2387">
        <v>10000</v>
      </c>
      <c r="G2387">
        <v>0</v>
      </c>
      <c r="H2387" t="s">
        <v>205</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2748</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313</v>
      </c>
      <c r="F2389">
        <v>8000</v>
      </c>
      <c r="G2389">
        <v>0</v>
      </c>
      <c r="H2389" t="s">
        <v>205</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465</v>
      </c>
      <c r="F2390">
        <v>0</v>
      </c>
      <c r="G2390">
        <v>2500</v>
      </c>
      <c r="H2390" t="s">
        <v>205</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313</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46</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2748</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254</v>
      </c>
      <c r="F2394">
        <v>0</v>
      </c>
      <c r="G2394">
        <v>26000</v>
      </c>
      <c r="H2394" t="s">
        <v>205</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50</v>
      </c>
      <c r="F2395">
        <v>20000</v>
      </c>
      <c r="G2395">
        <v>0</v>
      </c>
      <c r="H2395" t="s">
        <v>205</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313</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8116</v>
      </c>
      <c r="F2397">
        <v>50000</v>
      </c>
      <c r="G2397">
        <v>0</v>
      </c>
      <c r="H2397" t="s">
        <v>205</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318</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123</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0</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313</v>
      </c>
      <c r="F2401">
        <v>4200</v>
      </c>
      <c r="G2401">
        <v>0</v>
      </c>
      <c r="H2401" t="s">
        <v>205</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2748</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37</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254</v>
      </c>
      <c r="F2405">
        <v>0</v>
      </c>
      <c r="G2405">
        <v>28000</v>
      </c>
      <c r="H2405" t="s">
        <v>205</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551</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318</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254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2748</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315</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44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393</v>
      </c>
      <c r="F2413">
        <v>0</v>
      </c>
      <c r="G2413">
        <v>8000</v>
      </c>
      <c r="H2413" t="s">
        <v>205</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2745</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336</v>
      </c>
      <c r="F2415">
        <v>13000</v>
      </c>
      <c r="G2415">
        <v>0</v>
      </c>
      <c r="H2415" t="s">
        <v>205</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256</v>
      </c>
      <c r="F2416">
        <v>21000</v>
      </c>
      <c r="G2416">
        <v>0</v>
      </c>
      <c r="H2416" t="s">
        <v>205</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397</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2748</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311</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401</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254</v>
      </c>
      <c r="F2421">
        <v>0</v>
      </c>
      <c r="G2421">
        <v>7500</v>
      </c>
      <c r="H2421" t="s">
        <v>205</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548</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37</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2745</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254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254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254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253</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14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313</v>
      </c>
      <c r="F2430">
        <v>0</v>
      </c>
      <c r="G2430">
        <v>25000</v>
      </c>
      <c r="H2430" t="s">
        <v>205</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254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2748</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313</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273</v>
      </c>
      <c r="F2434">
        <v>7500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254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336</v>
      </c>
      <c r="F2436">
        <v>17000</v>
      </c>
      <c r="G2436">
        <v>0</v>
      </c>
      <c r="H2436" t="s">
        <v>205</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90</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276</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2748</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2736</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340</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40</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45</v>
      </c>
      <c r="F2443">
        <v>8000</v>
      </c>
      <c r="G2443">
        <v>0</v>
      </c>
      <c r="H2443" t="s">
        <v>205</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393</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90</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338</v>
      </c>
      <c r="F2446">
        <v>16000</v>
      </c>
      <c r="G2446">
        <v>0</v>
      </c>
      <c r="H2446" t="s">
        <v>205</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311</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548</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551</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2739</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46</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286</v>
      </c>
      <c r="F2452">
        <v>0</v>
      </c>
      <c r="G2452">
        <v>40000</v>
      </c>
      <c r="H2452" t="s">
        <v>205</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313</v>
      </c>
      <c r="F2453">
        <v>0</v>
      </c>
      <c r="G2453">
        <v>7500</v>
      </c>
      <c r="H2453" t="s">
        <v>205</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254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419</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313</v>
      </c>
      <c r="F2456">
        <v>0</v>
      </c>
      <c r="G2456">
        <v>11000</v>
      </c>
      <c r="H2456" t="s">
        <v>205</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2450</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253</v>
      </c>
      <c r="F2458">
        <v>0</v>
      </c>
      <c r="G2458">
        <v>25000</v>
      </c>
      <c r="H2458" t="s">
        <v>205</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44</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92</v>
      </c>
      <c r="F2460">
        <v>28000</v>
      </c>
      <c r="G2460">
        <v>0</v>
      </c>
      <c r="H2460" t="s">
        <v>205</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39</v>
      </c>
      <c r="F2461">
        <v>0</v>
      </c>
      <c r="G2461">
        <v>0</v>
      </c>
      <c r="H2461" t="s">
        <v>8</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256</v>
      </c>
      <c r="F2462">
        <v>0</v>
      </c>
      <c r="G2462">
        <v>0</v>
      </c>
      <c r="H2462" t="s">
        <v>8</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404</v>
      </c>
      <c r="F2463">
        <v>0</v>
      </c>
      <c r="G2463">
        <v>0</v>
      </c>
      <c r="H2463" t="s">
        <v>8</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465</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37</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276</v>
      </c>
      <c r="F2466">
        <v>0</v>
      </c>
      <c r="G2466">
        <v>0</v>
      </c>
      <c r="H2466" t="s">
        <v>8</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394</v>
      </c>
      <c r="F2467">
        <v>0</v>
      </c>
      <c r="G2467">
        <v>0</v>
      </c>
      <c r="H2467" t="s">
        <v>8</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311</v>
      </c>
      <c r="F2468">
        <v>8000</v>
      </c>
      <c r="G2468">
        <v>0</v>
      </c>
      <c r="H2468" t="s">
        <v>205</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313</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313</v>
      </c>
      <c r="F2470">
        <v>0</v>
      </c>
      <c r="G2470">
        <v>0</v>
      </c>
      <c r="H2470" t="s">
        <v>8</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313</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254</v>
      </c>
      <c r="F2472">
        <v>0</v>
      </c>
      <c r="G2472">
        <v>0</v>
      </c>
      <c r="H2472" t="s">
        <v>8</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36</v>
      </c>
      <c r="F2473">
        <v>3650</v>
      </c>
      <c r="G2473">
        <v>0</v>
      </c>
      <c r="H2473" t="s">
        <v>205</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394</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123</v>
      </c>
      <c r="F2475" t="s">
        <v>8138</v>
      </c>
      <c r="G2475" t="s">
        <v>4476</v>
      </c>
      <c r="H2475" t="s">
        <v>4477</v>
      </c>
      <c r="I2475" s="74" t="str">
        <f ca="1">IF(Table7[[#This Row],[Type]]="KILL",IF(_xlfn.NUMBERVALUE(RIGHT(Table7[[#This Row],[Min]],LEN(Table7[[#This Row],[Min]])-FIND("-",Table7[[#This Row],[Min]])))&gt;INDIRECT(ADDRESS(11+MATCH(LEFT(Table7[[#This Row],[Min]],FIND("-",Table7[[#This Row],[Min]])-1),Table1[Content Sku],0),16,1,1,"Entities")),"review","ok"),"ok")</f>
        <v>review</v>
      </c>
    </row>
    <row r="2476" spans="5:9" x14ac:dyDescent="0.25">
      <c r="E2476" t="s">
        <v>2748</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313</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254</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90</v>
      </c>
      <c r="F2479">
        <v>9000</v>
      </c>
      <c r="G2479">
        <v>0</v>
      </c>
      <c r="H2479" t="s">
        <v>205</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254</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336</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39</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313</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42</v>
      </c>
      <c r="F2484">
        <v>30000</v>
      </c>
      <c r="G2484">
        <v>0</v>
      </c>
      <c r="H2484" t="s">
        <v>205</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254</v>
      </c>
      <c r="F2485">
        <v>0</v>
      </c>
      <c r="G2485">
        <v>17000</v>
      </c>
      <c r="H2485" t="s">
        <v>205</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409</v>
      </c>
      <c r="F2486">
        <v>16000</v>
      </c>
      <c r="G2486">
        <v>0</v>
      </c>
      <c r="H2486" t="s">
        <v>205</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311</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409</v>
      </c>
      <c r="F2488">
        <v>12000</v>
      </c>
      <c r="G2488">
        <v>0</v>
      </c>
      <c r="H2488" t="s">
        <v>205</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311</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2739</v>
      </c>
      <c r="F2490">
        <v>0</v>
      </c>
      <c r="G2490">
        <v>0</v>
      </c>
      <c r="H2490" t="s">
        <v>8</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90</v>
      </c>
      <c r="F2491">
        <v>2150</v>
      </c>
      <c r="G2491">
        <v>0</v>
      </c>
      <c r="H2491" t="s">
        <v>205</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313</v>
      </c>
      <c r="F2492">
        <v>0</v>
      </c>
      <c r="G2492">
        <v>0</v>
      </c>
      <c r="H2492" t="s">
        <v>8</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548</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4437</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423</v>
      </c>
      <c r="F2495">
        <v>0</v>
      </c>
      <c r="G2495">
        <v>0</v>
      </c>
      <c r="H2495" t="s">
        <v>8</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273</v>
      </c>
      <c r="F2496">
        <v>10000</v>
      </c>
      <c r="G2496">
        <v>0</v>
      </c>
      <c r="H2496" t="s">
        <v>205</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2748</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313</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254</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95</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283</v>
      </c>
      <c r="F2501">
        <v>5000</v>
      </c>
      <c r="G2501">
        <v>0</v>
      </c>
      <c r="H2501" t="s">
        <v>205</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256</v>
      </c>
      <c r="F2502">
        <v>0</v>
      </c>
      <c r="G2502">
        <v>5700</v>
      </c>
      <c r="H2502" t="s">
        <v>205</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280</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39</v>
      </c>
      <c r="F2504">
        <v>5700</v>
      </c>
      <c r="G2504">
        <v>0</v>
      </c>
      <c r="H2504" t="s">
        <v>205</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123</v>
      </c>
      <c r="F2505">
        <v>8000</v>
      </c>
      <c r="G2505">
        <v>0</v>
      </c>
      <c r="H2505" t="s">
        <v>205</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283</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276</v>
      </c>
      <c r="F2507">
        <v>0</v>
      </c>
      <c r="G2507">
        <v>0</v>
      </c>
      <c r="H2507" t="s">
        <v>8</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551</v>
      </c>
      <c r="F2508">
        <v>0</v>
      </c>
      <c r="G2508">
        <v>0</v>
      </c>
      <c r="H2508" t="s">
        <v>8</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276</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91</v>
      </c>
      <c r="F2510">
        <v>900</v>
      </c>
      <c r="G2510">
        <v>0</v>
      </c>
      <c r="H2510" t="s">
        <v>205</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254</v>
      </c>
      <c r="F2511">
        <v>0</v>
      </c>
      <c r="G2511">
        <v>0</v>
      </c>
      <c r="H2511" t="s">
        <v>8</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123</v>
      </c>
      <c r="F2512">
        <v>0</v>
      </c>
      <c r="G2512">
        <v>7500</v>
      </c>
      <c r="H2512" t="s">
        <v>205</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401</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63</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2748</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254</v>
      </c>
      <c r="F2516">
        <v>6000</v>
      </c>
      <c r="G2516">
        <v>0</v>
      </c>
      <c r="H2516" t="s">
        <v>205</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42</v>
      </c>
      <c r="F2517">
        <v>16500</v>
      </c>
      <c r="G2517">
        <v>0</v>
      </c>
      <c r="H2517" t="s">
        <v>205</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254</v>
      </c>
      <c r="F2518">
        <v>4000</v>
      </c>
      <c r="G2518">
        <v>0</v>
      </c>
      <c r="H2518" t="s">
        <v>205</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417</v>
      </c>
      <c r="F2519">
        <v>0</v>
      </c>
      <c r="G2519">
        <v>20000</v>
      </c>
      <c r="H2519" t="s">
        <v>205</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313</v>
      </c>
      <c r="F2520">
        <v>0</v>
      </c>
      <c r="G2520">
        <v>0</v>
      </c>
      <c r="H2520" t="s">
        <v>8</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37</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39</v>
      </c>
      <c r="F2522">
        <v>0</v>
      </c>
      <c r="G2522">
        <v>0</v>
      </c>
      <c r="H2522" t="s">
        <v>8</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43</v>
      </c>
      <c r="F2523">
        <v>16800</v>
      </c>
      <c r="G2523">
        <v>0</v>
      </c>
      <c r="H2523" t="s">
        <v>205</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401</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315</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254</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37</v>
      </c>
      <c r="F2527">
        <v>0</v>
      </c>
      <c r="G2527">
        <v>0</v>
      </c>
      <c r="H2527" t="s">
        <v>8</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346</v>
      </c>
      <c r="F2528">
        <v>10000</v>
      </c>
      <c r="G2528">
        <v>25000</v>
      </c>
      <c r="H2528" t="s">
        <v>205</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39</v>
      </c>
      <c r="F2529">
        <v>0</v>
      </c>
      <c r="G2529">
        <v>5000</v>
      </c>
      <c r="H2529" t="s">
        <v>205</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46</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280</v>
      </c>
      <c r="F2531">
        <v>0</v>
      </c>
      <c r="G2531">
        <v>0</v>
      </c>
      <c r="H2531" t="s">
        <v>8</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313</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311</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306</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289</v>
      </c>
      <c r="F2535">
        <v>0</v>
      </c>
      <c r="G2535">
        <v>0</v>
      </c>
      <c r="H2535" t="s">
        <v>8</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39</v>
      </c>
      <c r="F2536">
        <v>9000</v>
      </c>
      <c r="G2536">
        <v>0</v>
      </c>
      <c r="H2536" t="s">
        <v>205</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90</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273</v>
      </c>
      <c r="F2538">
        <v>7500</v>
      </c>
      <c r="G2538">
        <v>0</v>
      </c>
      <c r="H2538" t="s">
        <v>205</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313</v>
      </c>
      <c r="F2539">
        <v>5000</v>
      </c>
      <c r="G2539">
        <v>0</v>
      </c>
      <c r="H2539" t="s">
        <v>205</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318</v>
      </c>
      <c r="F2540">
        <v>0</v>
      </c>
      <c r="G2540">
        <v>6000</v>
      </c>
      <c r="H2540" t="s">
        <v>205</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10</v>
      </c>
      <c r="F2541" t="s">
        <v>8139</v>
      </c>
      <c r="G2541" t="s">
        <v>4476</v>
      </c>
      <c r="H2541" t="s">
        <v>4477</v>
      </c>
      <c r="I2541" s="74" t="str">
        <f ca="1">IF(Table7[[#This Row],[Type]]="KILL",IF(_xlfn.NUMBERVALUE(RIGHT(Table7[[#This Row],[Min]],LEN(Table7[[#This Row],[Min]])-FIND("-",Table7[[#This Row],[Min]])))&gt;INDIRECT(ADDRESS(11+MATCH(LEFT(Table7[[#This Row],[Min]],FIND("-",Table7[[#This Row],[Min]])-1),Table1[Content Sku],0),16,1,1,"Entities")),"review","ok"),"ok")</f>
        <v>review</v>
      </c>
    </row>
    <row r="2542" spans="5:9" x14ac:dyDescent="0.25">
      <c r="E2542" t="s">
        <v>297</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253</v>
      </c>
      <c r="F2543">
        <v>0</v>
      </c>
      <c r="G2543">
        <v>10000</v>
      </c>
      <c r="H2543" t="s">
        <v>205</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280</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254</v>
      </c>
      <c r="F2545">
        <v>0</v>
      </c>
      <c r="G2545">
        <v>13000</v>
      </c>
      <c r="H2545" t="s">
        <v>205</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465</v>
      </c>
      <c r="F2546">
        <v>0</v>
      </c>
      <c r="G2546">
        <v>2600</v>
      </c>
      <c r="H2546" t="s">
        <v>205</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256</v>
      </c>
      <c r="F2547">
        <v>0</v>
      </c>
      <c r="G2547">
        <v>2500</v>
      </c>
      <c r="H2547" t="s">
        <v>205</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37</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289</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253</v>
      </c>
      <c r="F2550">
        <v>0</v>
      </c>
      <c r="G2550">
        <v>10000</v>
      </c>
      <c r="H2550" t="s">
        <v>205</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36</v>
      </c>
      <c r="F2551">
        <v>0</v>
      </c>
      <c r="G2551">
        <v>0</v>
      </c>
      <c r="H2551" t="s">
        <v>8</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95</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280</v>
      </c>
      <c r="F2553">
        <v>0</v>
      </c>
      <c r="G2553">
        <v>0</v>
      </c>
      <c r="H2553" t="s">
        <v>8</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313</v>
      </c>
      <c r="F2554">
        <v>0</v>
      </c>
      <c r="G2554">
        <v>18000</v>
      </c>
      <c r="H2554" t="s">
        <v>205</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123</v>
      </c>
      <c r="F2555">
        <v>0</v>
      </c>
      <c r="G2555">
        <v>0</v>
      </c>
      <c r="H2555" t="s">
        <v>8</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346</v>
      </c>
      <c r="F2556">
        <v>0</v>
      </c>
      <c r="G2556">
        <v>0</v>
      </c>
      <c r="H2556" t="s">
        <v>8</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397</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286</v>
      </c>
      <c r="F2558">
        <v>9500</v>
      </c>
      <c r="G2558">
        <v>0</v>
      </c>
      <c r="H2558" t="s">
        <v>205</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318</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313</v>
      </c>
      <c r="F2560">
        <v>0</v>
      </c>
      <c r="G2560">
        <v>0</v>
      </c>
      <c r="H2560" t="s">
        <v>8</v>
      </c>
      <c r="I2560" s="74" t="str">
        <f ca="1">IF(Table7[[#This Row],[Type]]="KILL",IF(_xlfn.NUMBERVALUE(RIGHT(Table7[[#This Row],[Min]],LEN(Table7[[#This Row],[Min]])-FIND("-",Table7[[#This Row],[Min]])))&gt;INDIRECT(ADDRESS(11+MATCH(LEFT(Table7[[#This Row],[Min]],FIND("-",Table7[[#This Row],[Min]])-1),Table1[Content Sku],0),16,1,1,"Entities")),"review","ok"),"ok")</f>
        <v>ok</v>
      </c>
    </row>
    <row r="2561" spans="5:9" x14ac:dyDescent="0.25">
      <c r="E2561" t="s">
        <v>283</v>
      </c>
      <c r="F2561">
        <v>6000</v>
      </c>
      <c r="G2561">
        <v>0</v>
      </c>
      <c r="H2561" t="s">
        <v>205</v>
      </c>
      <c r="I2561" s="74" t="str">
        <f ca="1">IF(Table7[[#This Row],[Type]]="KILL",IF(_xlfn.NUMBERVALUE(RIGHT(Table7[[#This Row],[Min]],LEN(Table7[[#This Row],[Min]])-FIND("-",Table7[[#This Row],[Min]])))&gt;INDIRECT(ADDRESS(11+MATCH(LEFT(Table7[[#This Row],[Min]],FIND("-",Table7[[#This Row],[Min]])-1),Table1[Content Sku],0),16,1,1,"Entities")),"review","ok"),"ok")</f>
        <v>ok</v>
      </c>
    </row>
    <row r="2562" spans="5:9" x14ac:dyDescent="0.25">
      <c r="E2562" t="s">
        <v>48</v>
      </c>
      <c r="F2562">
        <v>0</v>
      </c>
      <c r="G2562">
        <v>30000</v>
      </c>
      <c r="H2562" t="s">
        <v>205</v>
      </c>
      <c r="I2562" s="74" t="str">
        <f ca="1">IF(Table7[[#This Row],[Type]]="KILL",IF(_xlfn.NUMBERVALUE(RIGHT(Table7[[#This Row],[Min]],LEN(Table7[[#This Row],[Min]])-FIND("-",Table7[[#This Row],[Min]])))&gt;INDIRECT(ADDRESS(11+MATCH(LEFT(Table7[[#This Row],[Min]],FIND("-",Table7[[#This Row],[Min]])-1),Table1[Content Sku],0),16,1,1,"Entities")),"review","ok"),"ok")</f>
        <v>ok</v>
      </c>
    </row>
    <row r="2563" spans="5:9" x14ac:dyDescent="0.25">
      <c r="E2563" t="s">
        <v>315</v>
      </c>
      <c r="F2563">
        <v>0</v>
      </c>
      <c r="G2563">
        <v>0</v>
      </c>
      <c r="H2563" t="s">
        <v>8</v>
      </c>
      <c r="I2563" s="74" t="str">
        <f ca="1">IF(Table7[[#This Row],[Type]]="KILL",IF(_xlfn.NUMBERVALUE(RIGHT(Table7[[#This Row],[Min]],LEN(Table7[[#This Row],[Min]])-FIND("-",Table7[[#This Row],[Min]])))&gt;INDIRECT(ADDRESS(11+MATCH(LEFT(Table7[[#This Row],[Min]],FIND("-",Table7[[#This Row],[Min]])-1),Table1[Content Sku],0),16,1,1,"Entities")),"review","ok"),"ok")</f>
        <v>ok</v>
      </c>
    </row>
    <row r="2564" spans="5:9" x14ac:dyDescent="0.25">
      <c r="E2564" t="s">
        <v>394</v>
      </c>
      <c r="F2564">
        <v>0</v>
      </c>
      <c r="G2564">
        <v>0</v>
      </c>
      <c r="H2564" t="s">
        <v>8</v>
      </c>
      <c r="I2564" s="74" t="str">
        <f ca="1">IF(Table7[[#This Row],[Type]]="KILL",IF(_xlfn.NUMBERVALUE(RIGHT(Table7[[#This Row],[Min]],LEN(Table7[[#This Row],[Min]])-FIND("-",Table7[[#This Row],[Min]])))&gt;INDIRECT(ADDRESS(11+MATCH(LEFT(Table7[[#This Row],[Min]],FIND("-",Table7[[#This Row],[Min]])-1),Table1[Content Sku],0),16,1,1,"Entities")),"review","ok"),"ok")</f>
        <v>ok</v>
      </c>
    </row>
    <row r="2565" spans="5:9" x14ac:dyDescent="0.25">
      <c r="E2565" t="s">
        <v>2748</v>
      </c>
      <c r="F2565">
        <v>0</v>
      </c>
      <c r="G2565">
        <v>0</v>
      </c>
      <c r="H2565" t="s">
        <v>8</v>
      </c>
      <c r="I2565" s="74" t="str">
        <f ca="1">IF(Table7[[#This Row],[Type]]="KILL",IF(_xlfn.NUMBERVALUE(RIGHT(Table7[[#This Row],[Min]],LEN(Table7[[#This Row],[Min]])-FIND("-",Table7[[#This Row],[Min]])))&gt;INDIRECT(ADDRESS(11+MATCH(LEFT(Table7[[#This Row],[Min]],FIND("-",Table7[[#This Row],[Min]])-1),Table1[Content Sku],0),16,1,1,"Entities")),"review","ok"),"ok")</f>
        <v>ok</v>
      </c>
    </row>
    <row r="2566" spans="5:9" x14ac:dyDescent="0.25">
      <c r="E2566" t="s">
        <v>313</v>
      </c>
      <c r="F2566">
        <v>0</v>
      </c>
      <c r="G2566">
        <v>0</v>
      </c>
      <c r="H2566" t="s">
        <v>8</v>
      </c>
      <c r="I2566" s="74" t="str">
        <f ca="1">IF(Table7[[#This Row],[Type]]="KILL",IF(_xlfn.NUMBERVALUE(RIGHT(Table7[[#This Row],[Min]],LEN(Table7[[#This Row],[Min]])-FIND("-",Table7[[#This Row],[Min]])))&gt;INDIRECT(ADDRESS(11+MATCH(LEFT(Table7[[#This Row],[Min]],FIND("-",Table7[[#This Row],[Min]])-1),Table1[Content Sku],0),16,1,1,"Entities")),"review","ok"),"ok")</f>
        <v>ok</v>
      </c>
    </row>
    <row r="2567" spans="5:9" x14ac:dyDescent="0.25">
      <c r="E2567" t="s">
        <v>392</v>
      </c>
      <c r="F2567">
        <v>0</v>
      </c>
      <c r="G2567">
        <v>0</v>
      </c>
      <c r="H2567" t="s">
        <v>8</v>
      </c>
      <c r="I2567" s="74" t="str">
        <f ca="1">IF(Table7[[#This Row],[Type]]="KILL",IF(_xlfn.NUMBERVALUE(RIGHT(Table7[[#This Row],[Min]],LEN(Table7[[#This Row],[Min]])-FIND("-",Table7[[#This Row],[Min]])))&gt;INDIRECT(ADDRESS(11+MATCH(LEFT(Table7[[#This Row],[Min]],FIND("-",Table7[[#This Row],[Min]])-1),Table1[Content Sku],0),16,1,1,"Entities")),"review","ok"),"ok")</f>
        <v>ok</v>
      </c>
    </row>
    <row r="2568" spans="5:9" x14ac:dyDescent="0.25">
      <c r="E2568" t="s">
        <v>407</v>
      </c>
      <c r="F2568">
        <v>0</v>
      </c>
      <c r="G2568">
        <v>0</v>
      </c>
      <c r="H2568" t="s">
        <v>8</v>
      </c>
      <c r="I2568" s="74" t="str">
        <f ca="1">IF(Table7[[#This Row],[Type]]="KILL",IF(_xlfn.NUMBERVALUE(RIGHT(Table7[[#This Row],[Min]],LEN(Table7[[#This Row],[Min]])-FIND("-",Table7[[#This Row],[Min]])))&gt;INDIRECT(ADDRESS(11+MATCH(LEFT(Table7[[#This Row],[Min]],FIND("-",Table7[[#This Row],[Min]])-1),Table1[Content Sku],0),16,1,1,"Entities")),"review","ok"),"ok")</f>
        <v>ok</v>
      </c>
    </row>
    <row r="2569" spans="5:9" x14ac:dyDescent="0.25">
      <c r="E2569" t="s">
        <v>37</v>
      </c>
      <c r="F2569">
        <v>0</v>
      </c>
      <c r="G2569">
        <v>20000</v>
      </c>
      <c r="H2569" t="s">
        <v>205</v>
      </c>
      <c r="I2569" s="74" t="str">
        <f ca="1">IF(Table7[[#This Row],[Type]]="KILL",IF(_xlfn.NUMBERVALUE(RIGHT(Table7[[#This Row],[Min]],LEN(Table7[[#This Row],[Min]])-FIND("-",Table7[[#This Row],[Min]])))&gt;INDIRECT(ADDRESS(11+MATCH(LEFT(Table7[[#This Row],[Min]],FIND("-",Table7[[#This Row],[Min]])-1),Table1[Content Sku],0),16,1,1,"Entities")),"review","ok"),"ok")</f>
        <v>ok</v>
      </c>
    </row>
    <row r="2570" spans="5:9" x14ac:dyDescent="0.25">
      <c r="E2570" t="s">
        <v>21</v>
      </c>
      <c r="F2570">
        <v>30000</v>
      </c>
      <c r="G2570">
        <v>0</v>
      </c>
      <c r="H2570" t="s">
        <v>205</v>
      </c>
      <c r="I2570" s="74" t="str">
        <f ca="1">IF(Table7[[#This Row],[Type]]="KILL",IF(_xlfn.NUMBERVALUE(RIGHT(Table7[[#This Row],[Min]],LEN(Table7[[#This Row],[Min]])-FIND("-",Table7[[#This Row],[Min]])))&gt;INDIRECT(ADDRESS(11+MATCH(LEFT(Table7[[#This Row],[Min]],FIND("-",Table7[[#This Row],[Min]])-1),Table1[Content Sku],0),16,1,1,"Entities")),"review","ok"),"ok")</f>
        <v>ok</v>
      </c>
    </row>
    <row r="2571" spans="5:9" x14ac:dyDescent="0.25">
      <c r="E2571" t="s">
        <v>2736</v>
      </c>
      <c r="F2571">
        <v>0</v>
      </c>
      <c r="G2571">
        <v>0</v>
      </c>
      <c r="H2571" t="s">
        <v>8</v>
      </c>
      <c r="I2571" s="74" t="str">
        <f ca="1">IF(Table7[[#This Row],[Type]]="KILL",IF(_xlfn.NUMBERVALUE(RIGHT(Table7[[#This Row],[Min]],LEN(Table7[[#This Row],[Min]])-FIND("-",Table7[[#This Row],[Min]])))&gt;INDIRECT(ADDRESS(11+MATCH(LEFT(Table7[[#This Row],[Min]],FIND("-",Table7[[#This Row],[Min]])-1),Table1[Content Sku],0),16,1,1,"Entities")),"review","ok"),"ok")</f>
        <v>ok</v>
      </c>
    </row>
    <row r="2572" spans="5:9" x14ac:dyDescent="0.25">
      <c r="E2572" t="s">
        <v>397</v>
      </c>
      <c r="F2572">
        <v>7000</v>
      </c>
      <c r="G2572">
        <v>0</v>
      </c>
      <c r="H2572" t="s">
        <v>205</v>
      </c>
      <c r="I2572" s="74" t="str">
        <f ca="1">IF(Table7[[#This Row],[Type]]="KILL",IF(_xlfn.NUMBERVALUE(RIGHT(Table7[[#This Row],[Min]],LEN(Table7[[#This Row],[Min]])-FIND("-",Table7[[#This Row],[Min]])))&gt;INDIRECT(ADDRESS(11+MATCH(LEFT(Table7[[#This Row],[Min]],FIND("-",Table7[[#This Row],[Min]])-1),Table1[Content Sku],0),16,1,1,"Entities")),"review","ok"),"ok")</f>
        <v>ok</v>
      </c>
    </row>
    <row r="2573" spans="5:9" x14ac:dyDescent="0.25">
      <c r="E2573" t="s">
        <v>37</v>
      </c>
      <c r="F2573">
        <v>0</v>
      </c>
      <c r="G2573">
        <v>0</v>
      </c>
      <c r="H2573" t="s">
        <v>8</v>
      </c>
      <c r="I2573" s="74" t="str">
        <f ca="1">IF(Table7[[#This Row],[Type]]="KILL",IF(_xlfn.NUMBERVALUE(RIGHT(Table7[[#This Row],[Min]],LEN(Table7[[#This Row],[Min]])-FIND("-",Table7[[#This Row],[Min]])))&gt;INDIRECT(ADDRESS(11+MATCH(LEFT(Table7[[#This Row],[Min]],FIND("-",Table7[[#This Row],[Min]])-1),Table1[Content Sku],0),16,1,1,"Entities")),"review","ok"),"ok")</f>
        <v>ok</v>
      </c>
    </row>
    <row r="2574" spans="5:9" x14ac:dyDescent="0.25">
      <c r="E2574" t="s">
        <v>397</v>
      </c>
      <c r="F2574">
        <v>29000</v>
      </c>
      <c r="G2574">
        <v>0</v>
      </c>
      <c r="H2574" t="s">
        <v>205</v>
      </c>
      <c r="I2574" s="74" t="str">
        <f ca="1">IF(Table7[[#This Row],[Type]]="KILL",IF(_xlfn.NUMBERVALUE(RIGHT(Table7[[#This Row],[Min]],LEN(Table7[[#This Row],[Min]])-FIND("-",Table7[[#This Row],[Min]])))&gt;INDIRECT(ADDRESS(11+MATCH(LEFT(Table7[[#This Row],[Min]],FIND("-",Table7[[#This Row],[Min]])-1),Table1[Content Sku],0),16,1,1,"Entities")),"review","ok"),"ok")</f>
        <v>ok</v>
      </c>
    </row>
    <row r="2575" spans="5:9" x14ac:dyDescent="0.25">
      <c r="E2575" t="s">
        <v>315</v>
      </c>
      <c r="F2575">
        <v>0</v>
      </c>
      <c r="G2575">
        <v>20000</v>
      </c>
      <c r="H2575" t="s">
        <v>205</v>
      </c>
      <c r="I2575" s="74" t="str">
        <f ca="1">IF(Table7[[#This Row],[Type]]="KILL",IF(_xlfn.NUMBERVALUE(RIGHT(Table7[[#This Row],[Min]],LEN(Table7[[#This Row],[Min]])-FIND("-",Table7[[#This Row],[Min]])))&gt;INDIRECT(ADDRESS(11+MATCH(LEFT(Table7[[#This Row],[Min]],FIND("-",Table7[[#This Row],[Min]])-1),Table1[Content Sku],0),16,1,1,"Entities")),"review","ok"),"ok")</f>
        <v>ok</v>
      </c>
    </row>
    <row r="2576" spans="5:9" x14ac:dyDescent="0.25">
      <c r="E2576" t="s">
        <v>551</v>
      </c>
      <c r="F2576">
        <v>0</v>
      </c>
      <c r="G2576">
        <v>0</v>
      </c>
      <c r="H2576" t="s">
        <v>8</v>
      </c>
      <c r="I2576" s="74" t="str">
        <f ca="1">IF(Table7[[#This Row],[Type]]="KILL",IF(_xlfn.NUMBERVALUE(RIGHT(Table7[[#This Row],[Min]],LEN(Table7[[#This Row],[Min]])-FIND("-",Table7[[#This Row],[Min]])))&gt;INDIRECT(ADDRESS(11+MATCH(LEFT(Table7[[#This Row],[Min]],FIND("-",Table7[[#This Row],[Min]])-1),Table1[Content Sku],0),16,1,1,"Entities")),"review","ok"),"ok")</f>
        <v>ok</v>
      </c>
    </row>
    <row r="2577" spans="5:9" x14ac:dyDescent="0.25">
      <c r="E2577" t="s">
        <v>340</v>
      </c>
      <c r="F2577">
        <v>0</v>
      </c>
      <c r="G2577">
        <v>0</v>
      </c>
      <c r="H2577" t="s">
        <v>8</v>
      </c>
      <c r="I2577" s="74" t="str">
        <f ca="1">IF(Table7[[#This Row],[Type]]="KILL",IF(_xlfn.NUMBERVALUE(RIGHT(Table7[[#This Row],[Min]],LEN(Table7[[#This Row],[Min]])-FIND("-",Table7[[#This Row],[Min]])))&gt;INDIRECT(ADDRESS(11+MATCH(LEFT(Table7[[#This Row],[Min]],FIND("-",Table7[[#This Row],[Min]])-1),Table1[Content Sku],0),16,1,1,"Entities")),"review","ok"),"ok")</f>
        <v>ok</v>
      </c>
    </row>
    <row r="2578" spans="5:9" x14ac:dyDescent="0.25">
      <c r="E2578" t="s">
        <v>122</v>
      </c>
      <c r="F2578">
        <v>0</v>
      </c>
      <c r="G2578">
        <v>0</v>
      </c>
      <c r="H2578" t="s">
        <v>8</v>
      </c>
      <c r="I2578" s="74" t="str">
        <f ca="1">IF(Table7[[#This Row],[Type]]="KILL",IF(_xlfn.NUMBERVALUE(RIGHT(Table7[[#This Row],[Min]],LEN(Table7[[#This Row],[Min]])-FIND("-",Table7[[#This Row],[Min]])))&gt;INDIRECT(ADDRESS(11+MATCH(LEFT(Table7[[#This Row],[Min]],FIND("-",Table7[[#This Row],[Min]])-1),Table1[Content Sku],0),16,1,1,"Entities")),"review","ok"),"ok")</f>
        <v>ok</v>
      </c>
    </row>
    <row r="2579" spans="5:9" x14ac:dyDescent="0.25">
      <c r="E2579" t="s">
        <v>254</v>
      </c>
      <c r="F2579">
        <v>0</v>
      </c>
      <c r="G2579">
        <v>0</v>
      </c>
      <c r="H2579" t="s">
        <v>8</v>
      </c>
      <c r="I2579" s="74" t="str">
        <f ca="1">IF(Table7[[#This Row],[Type]]="KILL",IF(_xlfn.NUMBERVALUE(RIGHT(Table7[[#This Row],[Min]],LEN(Table7[[#This Row],[Min]])-FIND("-",Table7[[#This Row],[Min]])))&gt;INDIRECT(ADDRESS(11+MATCH(LEFT(Table7[[#This Row],[Min]],FIND("-",Table7[[#This Row],[Min]])-1),Table1[Content Sku],0),16,1,1,"Entities")),"review","ok"),"ok")</f>
        <v>ok</v>
      </c>
    </row>
    <row r="2580" spans="5:9" x14ac:dyDescent="0.25">
      <c r="E2580" t="s">
        <v>2748</v>
      </c>
      <c r="F2580">
        <v>0</v>
      </c>
      <c r="G2580">
        <v>0</v>
      </c>
      <c r="H2580" t="s">
        <v>8</v>
      </c>
      <c r="I2580" s="74" t="str">
        <f ca="1">IF(Table7[[#This Row],[Type]]="KILL",IF(_xlfn.NUMBERVALUE(RIGHT(Table7[[#This Row],[Min]],LEN(Table7[[#This Row],[Min]])-FIND("-",Table7[[#This Row],[Min]])))&gt;INDIRECT(ADDRESS(11+MATCH(LEFT(Table7[[#This Row],[Min]],FIND("-",Table7[[#This Row],[Min]])-1),Table1[Content Sku],0),16,1,1,"Entities")),"review","ok"),"ok")</f>
        <v>ok</v>
      </c>
    </row>
    <row r="2581" spans="5:9" x14ac:dyDescent="0.25">
      <c r="E2581" t="s">
        <v>123</v>
      </c>
      <c r="F2581">
        <v>0</v>
      </c>
      <c r="G2581">
        <v>0</v>
      </c>
      <c r="H2581" t="s">
        <v>8</v>
      </c>
      <c r="I2581" s="74" t="str">
        <f ca="1">IF(Table7[[#This Row],[Type]]="KILL",IF(_xlfn.NUMBERVALUE(RIGHT(Table7[[#This Row],[Min]],LEN(Table7[[#This Row],[Min]])-FIND("-",Table7[[#This Row],[Min]])))&gt;INDIRECT(ADDRESS(11+MATCH(LEFT(Table7[[#This Row],[Min]],FIND("-",Table7[[#This Row],[Min]])-1),Table1[Content Sku],0),16,1,1,"Entities")),"review","ok"),"ok")</f>
        <v>ok</v>
      </c>
    </row>
    <row r="2582" spans="5:9" x14ac:dyDescent="0.25">
      <c r="E2582" t="s">
        <v>393</v>
      </c>
      <c r="F2582">
        <v>0</v>
      </c>
      <c r="G2582">
        <v>8000</v>
      </c>
      <c r="H2582" t="s">
        <v>205</v>
      </c>
      <c r="I2582" s="74" t="str">
        <f ca="1">IF(Table7[[#This Row],[Type]]="KILL",IF(_xlfn.NUMBERVALUE(RIGHT(Table7[[#This Row],[Min]],LEN(Table7[[#This Row],[Min]])-FIND("-",Table7[[#This Row],[Min]])))&gt;INDIRECT(ADDRESS(11+MATCH(LEFT(Table7[[#This Row],[Min]],FIND("-",Table7[[#This Row],[Min]])-1),Table1[Content Sku],0),16,1,1,"Entities")),"review","ok"),"ok")</f>
        <v>ok</v>
      </c>
    </row>
    <row r="2583" spans="5:9" x14ac:dyDescent="0.25">
      <c r="E2583" t="s">
        <v>306</v>
      </c>
      <c r="F2583">
        <v>0</v>
      </c>
      <c r="G2583">
        <v>0</v>
      </c>
      <c r="H2583" t="s">
        <v>8</v>
      </c>
      <c r="I2583" s="74" t="str">
        <f ca="1">IF(Table7[[#This Row],[Type]]="KILL",IF(_xlfn.NUMBERVALUE(RIGHT(Table7[[#This Row],[Min]],LEN(Table7[[#This Row],[Min]])-FIND("-",Table7[[#This Row],[Min]])))&gt;INDIRECT(ADDRESS(11+MATCH(LEFT(Table7[[#This Row],[Min]],FIND("-",Table7[[#This Row],[Min]])-1),Table1[Content Sku],0),16,1,1,"Entities")),"review","ok"),"ok")</f>
        <v>ok</v>
      </c>
    </row>
    <row r="2584" spans="5:9" x14ac:dyDescent="0.25">
      <c r="E2584" t="s">
        <v>122</v>
      </c>
      <c r="F2584">
        <v>18000</v>
      </c>
      <c r="G2584">
        <v>0</v>
      </c>
      <c r="H2584" t="s">
        <v>205</v>
      </c>
      <c r="I2584" s="74" t="str">
        <f ca="1">IF(Table7[[#This Row],[Type]]="KILL",IF(_xlfn.NUMBERVALUE(RIGHT(Table7[[#This Row],[Min]],LEN(Table7[[#This Row],[Min]])-FIND("-",Table7[[#This Row],[Min]])))&gt;INDIRECT(ADDRESS(11+MATCH(LEFT(Table7[[#This Row],[Min]],FIND("-",Table7[[#This Row],[Min]])-1),Table1[Content Sku],0),16,1,1,"Entities")),"review","ok"),"ok")</f>
        <v>ok</v>
      </c>
    </row>
    <row r="2585" spans="5:9" x14ac:dyDescent="0.25">
      <c r="E2585" t="s">
        <v>392</v>
      </c>
      <c r="F2585">
        <v>0</v>
      </c>
      <c r="G2585">
        <v>0</v>
      </c>
      <c r="H2585" t="s">
        <v>8</v>
      </c>
      <c r="I2585" s="74" t="str">
        <f ca="1">IF(Table7[[#This Row],[Type]]="KILL",IF(_xlfn.NUMBERVALUE(RIGHT(Table7[[#This Row],[Min]],LEN(Table7[[#This Row],[Min]])-FIND("-",Table7[[#This Row],[Min]])))&gt;INDIRECT(ADDRESS(11+MATCH(LEFT(Table7[[#This Row],[Min]],FIND("-",Table7[[#This Row],[Min]])-1),Table1[Content Sku],0),16,1,1,"Entities")),"review","ok"),"ok")</f>
        <v>ok</v>
      </c>
    </row>
    <row r="2586" spans="5:9" x14ac:dyDescent="0.25">
      <c r="E2586" t="s">
        <v>254</v>
      </c>
      <c r="F2586">
        <v>0</v>
      </c>
      <c r="G2586">
        <v>0</v>
      </c>
      <c r="H2586" t="s">
        <v>8</v>
      </c>
      <c r="I2586" s="74" t="str">
        <f ca="1">IF(Table7[[#This Row],[Type]]="KILL",IF(_xlfn.NUMBERVALUE(RIGHT(Table7[[#This Row],[Min]],LEN(Table7[[#This Row],[Min]])-FIND("-",Table7[[#This Row],[Min]])))&gt;INDIRECT(ADDRESS(11+MATCH(LEFT(Table7[[#This Row],[Min]],FIND("-",Table7[[#This Row],[Min]])-1),Table1[Content Sku],0),16,1,1,"Entities")),"review","ok"),"ok")</f>
        <v>ok</v>
      </c>
    </row>
    <row r="2587" spans="5:9" x14ac:dyDescent="0.25">
      <c r="E2587" t="s">
        <v>311</v>
      </c>
      <c r="F2587">
        <v>0</v>
      </c>
      <c r="G2587">
        <v>0</v>
      </c>
      <c r="H2587" t="s">
        <v>8</v>
      </c>
      <c r="I2587" s="74" t="str">
        <f ca="1">IF(Table7[[#This Row],[Type]]="KILL",IF(_xlfn.NUMBERVALUE(RIGHT(Table7[[#This Row],[Min]],LEN(Table7[[#This Row],[Min]])-FIND("-",Table7[[#This Row],[Min]])))&gt;INDIRECT(ADDRESS(11+MATCH(LEFT(Table7[[#This Row],[Min]],FIND("-",Table7[[#This Row],[Min]])-1),Table1[Content Sku],0),16,1,1,"Entities")),"review","ok"),"ok")</f>
        <v>ok</v>
      </c>
    </row>
    <row r="2588" spans="5:9" x14ac:dyDescent="0.25">
      <c r="E2588" t="s">
        <v>551</v>
      </c>
      <c r="F2588">
        <v>0</v>
      </c>
      <c r="G2588">
        <v>0</v>
      </c>
      <c r="H2588" t="s">
        <v>8</v>
      </c>
      <c r="I2588" s="74" t="str">
        <f ca="1">IF(Table7[[#This Row],[Type]]="KILL",IF(_xlfn.NUMBERVALUE(RIGHT(Table7[[#This Row],[Min]],LEN(Table7[[#This Row],[Min]])-FIND("-",Table7[[#This Row],[Min]])))&gt;INDIRECT(ADDRESS(11+MATCH(LEFT(Table7[[#This Row],[Min]],FIND("-",Table7[[#This Row],[Min]])-1),Table1[Content Sku],0),16,1,1,"Entities")),"review","ok"),"ok")</f>
        <v>ok</v>
      </c>
    </row>
    <row r="2589" spans="5:9" x14ac:dyDescent="0.25">
      <c r="E2589" t="s">
        <v>137</v>
      </c>
      <c r="F2589">
        <v>0</v>
      </c>
      <c r="G2589">
        <v>0</v>
      </c>
      <c r="H2589" t="s">
        <v>8</v>
      </c>
      <c r="I2589" s="74" t="str">
        <f ca="1">IF(Table7[[#This Row],[Type]]="KILL",IF(_xlfn.NUMBERVALUE(RIGHT(Table7[[#This Row],[Min]],LEN(Table7[[#This Row],[Min]])-FIND("-",Table7[[#This Row],[Min]])))&gt;INDIRECT(ADDRESS(11+MATCH(LEFT(Table7[[#This Row],[Min]],FIND("-",Table7[[#This Row],[Min]])-1),Table1[Content Sku],0),16,1,1,"Entities")),"review","ok"),"ok")</f>
        <v>ok</v>
      </c>
    </row>
    <row r="2590" spans="5:9" x14ac:dyDescent="0.25">
      <c r="E2590" t="s">
        <v>123</v>
      </c>
      <c r="F2590">
        <v>0</v>
      </c>
      <c r="G2590">
        <v>6500</v>
      </c>
      <c r="H2590" t="s">
        <v>205</v>
      </c>
      <c r="I2590" s="74" t="str">
        <f ca="1">IF(Table7[[#This Row],[Type]]="KILL",IF(_xlfn.NUMBERVALUE(RIGHT(Table7[[#This Row],[Min]],LEN(Table7[[#This Row],[Min]])-FIND("-",Table7[[#This Row],[Min]])))&gt;INDIRECT(ADDRESS(11+MATCH(LEFT(Table7[[#This Row],[Min]],FIND("-",Table7[[#This Row],[Min]])-1),Table1[Content Sku],0),16,1,1,"Entities")),"review","ok"),"ok")</f>
        <v>ok</v>
      </c>
    </row>
    <row r="2591" spans="5:9" x14ac:dyDescent="0.25">
      <c r="E2591" t="s">
        <v>313</v>
      </c>
      <c r="F2591">
        <v>7000</v>
      </c>
      <c r="G2591">
        <v>0</v>
      </c>
      <c r="H2591" t="s">
        <v>205</v>
      </c>
      <c r="I2591" s="74" t="str">
        <f ca="1">IF(Table7[[#This Row],[Type]]="KILL",IF(_xlfn.NUMBERVALUE(RIGHT(Table7[[#This Row],[Min]],LEN(Table7[[#This Row],[Min]])-FIND("-",Table7[[#This Row],[Min]])))&gt;INDIRECT(ADDRESS(11+MATCH(LEFT(Table7[[#This Row],[Min]],FIND("-",Table7[[#This Row],[Min]])-1),Table1[Content Sku],0),16,1,1,"Entities")),"review","ok"),"ok")</f>
        <v>ok</v>
      </c>
    </row>
    <row r="2592" spans="5:9" x14ac:dyDescent="0.25">
      <c r="E2592" t="s">
        <v>37</v>
      </c>
      <c r="F2592">
        <v>0</v>
      </c>
      <c r="G2592">
        <v>0</v>
      </c>
      <c r="H2592" t="s">
        <v>8</v>
      </c>
      <c r="I2592" s="74" t="str">
        <f ca="1">IF(Table7[[#This Row],[Type]]="KILL",IF(_xlfn.NUMBERVALUE(RIGHT(Table7[[#This Row],[Min]],LEN(Table7[[#This Row],[Min]])-FIND("-",Table7[[#This Row],[Min]])))&gt;INDIRECT(ADDRESS(11+MATCH(LEFT(Table7[[#This Row],[Min]],FIND("-",Table7[[#This Row],[Min]])-1),Table1[Content Sku],0),16,1,1,"Entities")),"review","ok"),"ok")</f>
        <v>ok</v>
      </c>
    </row>
    <row r="2593" spans="5:9" x14ac:dyDescent="0.25">
      <c r="E2593" t="s">
        <v>91</v>
      </c>
      <c r="F2593">
        <v>3600</v>
      </c>
      <c r="G2593">
        <v>0</v>
      </c>
      <c r="H2593" t="s">
        <v>205</v>
      </c>
      <c r="I2593" s="74" t="str">
        <f ca="1">IF(Table7[[#This Row],[Type]]="KILL",IF(_xlfn.NUMBERVALUE(RIGHT(Table7[[#This Row],[Min]],LEN(Table7[[#This Row],[Min]])-FIND("-",Table7[[#This Row],[Min]])))&gt;INDIRECT(ADDRESS(11+MATCH(LEFT(Table7[[#This Row],[Min]],FIND("-",Table7[[#This Row],[Min]])-1),Table1[Content Sku],0),16,1,1,"Entities")),"review","ok"),"ok")</f>
        <v>ok</v>
      </c>
    </row>
    <row r="2594" spans="5:9" x14ac:dyDescent="0.25">
      <c r="E2594" t="s">
        <v>39</v>
      </c>
      <c r="F2594">
        <v>0</v>
      </c>
      <c r="G2594">
        <v>0</v>
      </c>
      <c r="H2594" t="s">
        <v>8</v>
      </c>
      <c r="I2594" s="74" t="str">
        <f ca="1">IF(Table7[[#This Row],[Type]]="KILL",IF(_xlfn.NUMBERVALUE(RIGHT(Table7[[#This Row],[Min]],LEN(Table7[[#This Row],[Min]])-FIND("-",Table7[[#This Row],[Min]])))&gt;INDIRECT(ADDRESS(11+MATCH(LEFT(Table7[[#This Row],[Min]],FIND("-",Table7[[#This Row],[Min]])-1),Table1[Content Sku],0),16,1,1,"Entities")),"review","ok"),"ok")</f>
        <v>ok</v>
      </c>
    </row>
    <row r="2595" spans="5:9" x14ac:dyDescent="0.25">
      <c r="E2595" t="s">
        <v>551</v>
      </c>
      <c r="F2595">
        <v>0</v>
      </c>
      <c r="G2595">
        <v>0</v>
      </c>
      <c r="H2595" t="s">
        <v>8</v>
      </c>
      <c r="I2595" s="74" t="str">
        <f ca="1">IF(Table7[[#This Row],[Type]]="KILL",IF(_xlfn.NUMBERVALUE(RIGHT(Table7[[#This Row],[Min]],LEN(Table7[[#This Row],[Min]])-FIND("-",Table7[[#This Row],[Min]])))&gt;INDIRECT(ADDRESS(11+MATCH(LEFT(Table7[[#This Row],[Min]],FIND("-",Table7[[#This Row],[Min]])-1),Table1[Content Sku],0),16,1,1,"Entities")),"review","ok"),"ok")</f>
        <v>ok</v>
      </c>
    </row>
    <row r="2596" spans="5:9" x14ac:dyDescent="0.25">
      <c r="E2596" t="s">
        <v>95</v>
      </c>
      <c r="F2596">
        <v>0</v>
      </c>
      <c r="G2596">
        <v>0</v>
      </c>
      <c r="H2596" t="s">
        <v>8</v>
      </c>
      <c r="I2596" s="74" t="str">
        <f ca="1">IF(Table7[[#This Row],[Type]]="KILL",IF(_xlfn.NUMBERVALUE(RIGHT(Table7[[#This Row],[Min]],LEN(Table7[[#This Row],[Min]])-FIND("-",Table7[[#This Row],[Min]])))&gt;INDIRECT(ADDRESS(11+MATCH(LEFT(Table7[[#This Row],[Min]],FIND("-",Table7[[#This Row],[Min]])-1),Table1[Content Sku],0),16,1,1,"Entities")),"review","ok"),"ok")</f>
        <v>ok</v>
      </c>
    </row>
    <row r="2597" spans="5:9" x14ac:dyDescent="0.25">
      <c r="E2597" t="s">
        <v>315</v>
      </c>
      <c r="F2597">
        <v>0</v>
      </c>
      <c r="G2597">
        <v>0</v>
      </c>
      <c r="H2597" t="s">
        <v>8</v>
      </c>
      <c r="I2597" s="74" t="str">
        <f ca="1">IF(Table7[[#This Row],[Type]]="KILL",IF(_xlfn.NUMBERVALUE(RIGHT(Table7[[#This Row],[Min]],LEN(Table7[[#This Row],[Min]])-FIND("-",Table7[[#This Row],[Min]])))&gt;INDIRECT(ADDRESS(11+MATCH(LEFT(Table7[[#This Row],[Min]],FIND("-",Table7[[#This Row],[Min]])-1),Table1[Content Sku],0),16,1,1,"Entities")),"review","ok"),"ok")</f>
        <v>ok</v>
      </c>
    </row>
    <row r="2598" spans="5:9" x14ac:dyDescent="0.25">
      <c r="E2598" t="s">
        <v>40</v>
      </c>
      <c r="F2598">
        <v>0</v>
      </c>
      <c r="G2598">
        <v>0</v>
      </c>
      <c r="H2598" t="s">
        <v>8</v>
      </c>
      <c r="I2598" s="74" t="str">
        <f ca="1">IF(Table7[[#This Row],[Type]]="KILL",IF(_xlfn.NUMBERVALUE(RIGHT(Table7[[#This Row],[Min]],LEN(Table7[[#This Row],[Min]])-FIND("-",Table7[[#This Row],[Min]])))&gt;INDIRECT(ADDRESS(11+MATCH(LEFT(Table7[[#This Row],[Min]],FIND("-",Table7[[#This Row],[Min]])-1),Table1[Content Sku],0),16,1,1,"Entities")),"review","ok"),"ok")</f>
        <v>ok</v>
      </c>
    </row>
    <row r="2599" spans="5:9" x14ac:dyDescent="0.25">
      <c r="E2599" t="s">
        <v>40</v>
      </c>
      <c r="F2599">
        <v>21000</v>
      </c>
      <c r="G2599">
        <v>0</v>
      </c>
      <c r="H2599" t="s">
        <v>205</v>
      </c>
      <c r="I2599" s="74" t="str">
        <f ca="1">IF(Table7[[#This Row],[Type]]="KILL",IF(_xlfn.NUMBERVALUE(RIGHT(Table7[[#This Row],[Min]],LEN(Table7[[#This Row],[Min]])-FIND("-",Table7[[#This Row],[Min]])))&gt;INDIRECT(ADDRESS(11+MATCH(LEFT(Table7[[#This Row],[Min]],FIND("-",Table7[[#This Row],[Min]])-1),Table1[Content Sku],0),16,1,1,"Entities")),"review","ok"),"ok")</f>
        <v>ok</v>
      </c>
    </row>
    <row r="2600" spans="5:9" x14ac:dyDescent="0.25">
      <c r="E2600" t="s">
        <v>401</v>
      </c>
      <c r="F2600">
        <v>0</v>
      </c>
      <c r="G2600">
        <v>0</v>
      </c>
      <c r="H2600" t="s">
        <v>8</v>
      </c>
      <c r="I2600" s="74" t="str">
        <f ca="1">IF(Table7[[#This Row],[Type]]="KILL",IF(_xlfn.NUMBERVALUE(RIGHT(Table7[[#This Row],[Min]],LEN(Table7[[#This Row],[Min]])-FIND("-",Table7[[#This Row],[Min]])))&gt;INDIRECT(ADDRESS(11+MATCH(LEFT(Table7[[#This Row],[Min]],FIND("-",Table7[[#This Row],[Min]])-1),Table1[Content Sku],0),16,1,1,"Entities")),"review","ok"),"ok")</f>
        <v>ok</v>
      </c>
    </row>
    <row r="2601" spans="5:9" x14ac:dyDescent="0.25">
      <c r="E2601" t="s">
        <v>257</v>
      </c>
      <c r="F2601">
        <v>28000</v>
      </c>
      <c r="G2601">
        <v>0</v>
      </c>
      <c r="H2601" t="s">
        <v>205</v>
      </c>
      <c r="I2601" s="74" t="str">
        <f ca="1">IF(Table7[[#This Row],[Type]]="KILL",IF(_xlfn.NUMBERVALUE(RIGHT(Table7[[#This Row],[Min]],LEN(Table7[[#This Row],[Min]])-FIND("-",Table7[[#This Row],[Min]])))&gt;INDIRECT(ADDRESS(11+MATCH(LEFT(Table7[[#This Row],[Min]],FIND("-",Table7[[#This Row],[Min]])-1),Table1[Content Sku],0),16,1,1,"Entities")),"review","ok"),"ok")</f>
        <v>ok</v>
      </c>
    </row>
    <row r="2602" spans="5:9" x14ac:dyDescent="0.25">
      <c r="E2602" t="s">
        <v>280</v>
      </c>
      <c r="F2602">
        <v>0</v>
      </c>
      <c r="G2602">
        <v>0</v>
      </c>
      <c r="H2602" t="s">
        <v>8</v>
      </c>
      <c r="I2602" s="74" t="str">
        <f ca="1">IF(Table7[[#This Row],[Type]]="KILL",IF(_xlfn.NUMBERVALUE(RIGHT(Table7[[#This Row],[Min]],LEN(Table7[[#This Row],[Min]])-FIND("-",Table7[[#This Row],[Min]])))&gt;INDIRECT(ADDRESS(11+MATCH(LEFT(Table7[[#This Row],[Min]],FIND("-",Table7[[#This Row],[Min]])-1),Table1[Content Sku],0),16,1,1,"Entities")),"review","ok"),"ok")</f>
        <v>ok</v>
      </c>
    </row>
    <row r="2603" spans="5:9" x14ac:dyDescent="0.25">
      <c r="E2603" t="s">
        <v>286</v>
      </c>
      <c r="F2603">
        <v>12000</v>
      </c>
      <c r="G2603">
        <v>0</v>
      </c>
      <c r="H2603" t="s">
        <v>205</v>
      </c>
      <c r="I2603" s="74" t="str">
        <f ca="1">IF(Table7[[#This Row],[Type]]="KILL",IF(_xlfn.NUMBERVALUE(RIGHT(Table7[[#This Row],[Min]],LEN(Table7[[#This Row],[Min]])-FIND("-",Table7[[#This Row],[Min]])))&gt;INDIRECT(ADDRESS(11+MATCH(LEFT(Table7[[#This Row],[Min]],FIND("-",Table7[[#This Row],[Min]])-1),Table1[Content Sku],0),16,1,1,"Entities")),"review","ok"),"ok")</f>
        <v>ok</v>
      </c>
    </row>
    <row r="2604" spans="5:9" x14ac:dyDescent="0.25">
      <c r="E2604" t="s">
        <v>311</v>
      </c>
      <c r="F2604">
        <v>0</v>
      </c>
      <c r="G2604">
        <v>0</v>
      </c>
      <c r="H2604" t="s">
        <v>8</v>
      </c>
      <c r="I2604" s="74" t="str">
        <f ca="1">IF(Table7[[#This Row],[Type]]="KILL",IF(_xlfn.NUMBERVALUE(RIGHT(Table7[[#This Row],[Min]],LEN(Table7[[#This Row],[Min]])-FIND("-",Table7[[#This Row],[Min]])))&gt;INDIRECT(ADDRESS(11+MATCH(LEFT(Table7[[#This Row],[Min]],FIND("-",Table7[[#This Row],[Min]])-1),Table1[Content Sku],0),16,1,1,"Entities")),"review","ok"),"ok")</f>
        <v>ok</v>
      </c>
    </row>
    <row r="2605" spans="5:9" x14ac:dyDescent="0.25">
      <c r="E2605" t="s">
        <v>4437</v>
      </c>
      <c r="F2605">
        <v>0</v>
      </c>
      <c r="G2605">
        <v>0</v>
      </c>
      <c r="H2605" t="s">
        <v>8</v>
      </c>
      <c r="I2605" s="74" t="str">
        <f ca="1">IF(Table7[[#This Row],[Type]]="KILL",IF(_xlfn.NUMBERVALUE(RIGHT(Table7[[#This Row],[Min]],LEN(Table7[[#This Row],[Min]])-FIND("-",Table7[[#This Row],[Min]])))&gt;INDIRECT(ADDRESS(11+MATCH(LEFT(Table7[[#This Row],[Min]],FIND("-",Table7[[#This Row],[Min]])-1),Table1[Content Sku],0),16,1,1,"Entities")),"review","ok"),"ok")</f>
        <v>ok</v>
      </c>
    </row>
    <row r="2606" spans="5:9" x14ac:dyDescent="0.25">
      <c r="E2606" t="s">
        <v>392</v>
      </c>
      <c r="F2606">
        <v>0</v>
      </c>
      <c r="G2606">
        <v>0</v>
      </c>
      <c r="H2606" t="s">
        <v>8</v>
      </c>
      <c r="I2606" s="74" t="str">
        <f ca="1">IF(Table7[[#This Row],[Type]]="KILL",IF(_xlfn.NUMBERVALUE(RIGHT(Table7[[#This Row],[Min]],LEN(Table7[[#This Row],[Min]])-FIND("-",Table7[[#This Row],[Min]])))&gt;INDIRECT(ADDRESS(11+MATCH(LEFT(Table7[[#This Row],[Min]],FIND("-",Table7[[#This Row],[Min]])-1),Table1[Content Sku],0),16,1,1,"Entities")),"review","ok"),"ok")</f>
        <v>ok</v>
      </c>
    </row>
    <row r="2607" spans="5:9" x14ac:dyDescent="0.25">
      <c r="E2607" t="s">
        <v>394</v>
      </c>
      <c r="F2607">
        <v>0</v>
      </c>
      <c r="G2607">
        <v>0</v>
      </c>
      <c r="H2607" t="s">
        <v>8</v>
      </c>
      <c r="I2607" s="74" t="str">
        <f ca="1">IF(Table7[[#This Row],[Type]]="KILL",IF(_xlfn.NUMBERVALUE(RIGHT(Table7[[#This Row],[Min]],LEN(Table7[[#This Row],[Min]])-FIND("-",Table7[[#This Row],[Min]])))&gt;INDIRECT(ADDRESS(11+MATCH(LEFT(Table7[[#This Row],[Min]],FIND("-",Table7[[#This Row],[Min]])-1),Table1[Content Sku],0),16,1,1,"Entities")),"review","ok"),"ok")</f>
        <v>ok</v>
      </c>
    </row>
    <row r="2608" spans="5:9" x14ac:dyDescent="0.25">
      <c r="E2608" t="s">
        <v>258</v>
      </c>
      <c r="F2608">
        <v>38000</v>
      </c>
      <c r="G2608">
        <v>0</v>
      </c>
      <c r="H2608" t="s">
        <v>205</v>
      </c>
      <c r="I2608" s="74" t="str">
        <f ca="1">IF(Table7[[#This Row],[Type]]="KILL",IF(_xlfn.NUMBERVALUE(RIGHT(Table7[[#This Row],[Min]],LEN(Table7[[#This Row],[Min]])-FIND("-",Table7[[#This Row],[Min]])))&gt;INDIRECT(ADDRESS(11+MATCH(LEFT(Table7[[#This Row],[Min]],FIND("-",Table7[[#This Row],[Min]])-1),Table1[Content Sku],0),16,1,1,"Entities")),"review","ok"),"ok")</f>
        <v>ok</v>
      </c>
    </row>
    <row r="2609" spans="5:9" x14ac:dyDescent="0.25">
      <c r="E2609" t="s">
        <v>318</v>
      </c>
      <c r="F2609">
        <v>0</v>
      </c>
      <c r="G2609">
        <v>0</v>
      </c>
      <c r="H2609" t="s">
        <v>8</v>
      </c>
      <c r="I2609" s="74" t="str">
        <f ca="1">IF(Table7[[#This Row],[Type]]="KILL",IF(_xlfn.NUMBERVALUE(RIGHT(Table7[[#This Row],[Min]],LEN(Table7[[#This Row],[Min]])-FIND("-",Table7[[#This Row],[Min]])))&gt;INDIRECT(ADDRESS(11+MATCH(LEFT(Table7[[#This Row],[Min]],FIND("-",Table7[[#This Row],[Min]])-1),Table1[Content Sku],0),16,1,1,"Entities")),"review","ok"),"ok")</f>
        <v>ok</v>
      </c>
    </row>
    <row r="2610" spans="5:9" x14ac:dyDescent="0.25">
      <c r="E2610" t="s">
        <v>253</v>
      </c>
      <c r="F2610">
        <v>0</v>
      </c>
      <c r="G2610">
        <v>0</v>
      </c>
      <c r="H2610" t="s">
        <v>8</v>
      </c>
      <c r="I2610" s="74" t="str">
        <f ca="1">IF(Table7[[#This Row],[Type]]="KILL",IF(_xlfn.NUMBERVALUE(RIGHT(Table7[[#This Row],[Min]],LEN(Table7[[#This Row],[Min]])-FIND("-",Table7[[#This Row],[Min]])))&gt;INDIRECT(ADDRESS(11+MATCH(LEFT(Table7[[#This Row],[Min]],FIND("-",Table7[[#This Row],[Min]])-1),Table1[Content Sku],0),16,1,1,"Entities")),"review","ok"),"ok")</f>
        <v>ok</v>
      </c>
    </row>
    <row r="2611" spans="5:9" x14ac:dyDescent="0.25">
      <c r="E2611" t="s">
        <v>90</v>
      </c>
      <c r="F2611">
        <v>0</v>
      </c>
      <c r="G2611">
        <v>0</v>
      </c>
      <c r="H2611" t="s">
        <v>8</v>
      </c>
      <c r="I2611" s="74" t="str">
        <f ca="1">IF(Table7[[#This Row],[Type]]="KILL",IF(_xlfn.NUMBERVALUE(RIGHT(Table7[[#This Row],[Min]],LEN(Table7[[#This Row],[Min]])-FIND("-",Table7[[#This Row],[Min]])))&gt;INDIRECT(ADDRESS(11+MATCH(LEFT(Table7[[#This Row],[Min]],FIND("-",Table7[[#This Row],[Min]])-1),Table1[Content Sku],0),16,1,1,"Entities")),"review","ok"),"ok")</f>
        <v>ok</v>
      </c>
    </row>
    <row r="2612" spans="5:9" x14ac:dyDescent="0.25">
      <c r="E2612" t="s">
        <v>313</v>
      </c>
      <c r="F2612">
        <v>0</v>
      </c>
      <c r="G2612">
        <v>0</v>
      </c>
      <c r="H2612" t="s">
        <v>8</v>
      </c>
      <c r="I2612" s="74" t="str">
        <f ca="1">IF(Table7[[#This Row],[Type]]="KILL",IF(_xlfn.NUMBERVALUE(RIGHT(Table7[[#This Row],[Min]],LEN(Table7[[#This Row],[Min]])-FIND("-",Table7[[#This Row],[Min]])))&gt;INDIRECT(ADDRESS(11+MATCH(LEFT(Table7[[#This Row],[Min]],FIND("-",Table7[[#This Row],[Min]])-1),Table1[Content Sku],0),16,1,1,"Entities")),"review","ok"),"ok")</f>
        <v>ok</v>
      </c>
    </row>
    <row r="2613" spans="5:9" x14ac:dyDescent="0.25">
      <c r="E2613" t="s">
        <v>313</v>
      </c>
      <c r="F2613">
        <v>0</v>
      </c>
      <c r="G2613">
        <v>16000</v>
      </c>
      <c r="H2613" t="s">
        <v>205</v>
      </c>
      <c r="I2613" s="74" t="str">
        <f ca="1">IF(Table7[[#This Row],[Type]]="KILL",IF(_xlfn.NUMBERVALUE(RIGHT(Table7[[#This Row],[Min]],LEN(Table7[[#This Row],[Min]])-FIND("-",Table7[[#This Row],[Min]])))&gt;INDIRECT(ADDRESS(11+MATCH(LEFT(Table7[[#This Row],[Min]],FIND("-",Table7[[#This Row],[Min]])-1),Table1[Content Sku],0),16,1,1,"Entities")),"review","ok"),"ok")</f>
        <v>ok</v>
      </c>
    </row>
    <row r="2614" spans="5:9" x14ac:dyDescent="0.25">
      <c r="E2614" t="s">
        <v>397</v>
      </c>
      <c r="F2614">
        <v>0</v>
      </c>
      <c r="G2614">
        <v>0</v>
      </c>
      <c r="H2614" t="s">
        <v>8</v>
      </c>
      <c r="I2614" s="74" t="str">
        <f ca="1">IF(Table7[[#This Row],[Type]]="KILL",IF(_xlfn.NUMBERVALUE(RIGHT(Table7[[#This Row],[Min]],LEN(Table7[[#This Row],[Min]])-FIND("-",Table7[[#This Row],[Min]])))&gt;INDIRECT(ADDRESS(11+MATCH(LEFT(Table7[[#This Row],[Min]],FIND("-",Table7[[#This Row],[Min]])-1),Table1[Content Sku],0),16,1,1,"Entities")),"review","ok"),"ok")</f>
        <v>ok</v>
      </c>
    </row>
    <row r="2615" spans="5:9" x14ac:dyDescent="0.25">
      <c r="E2615" t="s">
        <v>313</v>
      </c>
      <c r="F2615">
        <v>0</v>
      </c>
      <c r="G2615">
        <v>0</v>
      </c>
      <c r="H2615" t="s">
        <v>8</v>
      </c>
      <c r="I2615" s="74" t="str">
        <f ca="1">IF(Table7[[#This Row],[Type]]="KILL",IF(_xlfn.NUMBERVALUE(RIGHT(Table7[[#This Row],[Min]],LEN(Table7[[#This Row],[Min]])-FIND("-",Table7[[#This Row],[Min]])))&gt;INDIRECT(ADDRESS(11+MATCH(LEFT(Table7[[#This Row],[Min]],FIND("-",Table7[[#This Row],[Min]])-1),Table1[Content Sku],0),16,1,1,"Entities")),"review","ok"),"ok")</f>
        <v>ok</v>
      </c>
    </row>
    <row r="2616" spans="5:9" x14ac:dyDescent="0.25">
      <c r="E2616" t="s">
        <v>318</v>
      </c>
      <c r="F2616">
        <v>0</v>
      </c>
      <c r="G2616">
        <v>24000</v>
      </c>
      <c r="H2616" t="s">
        <v>205</v>
      </c>
      <c r="I2616" s="74" t="str">
        <f ca="1">IF(Table7[[#This Row],[Type]]="KILL",IF(_xlfn.NUMBERVALUE(RIGHT(Table7[[#This Row],[Min]],LEN(Table7[[#This Row],[Min]])-FIND("-",Table7[[#This Row],[Min]])))&gt;INDIRECT(ADDRESS(11+MATCH(LEFT(Table7[[#This Row],[Min]],FIND("-",Table7[[#This Row],[Min]])-1),Table1[Content Sku],0),16,1,1,"Entities")),"review","ok"),"ok")</f>
        <v>ok</v>
      </c>
    </row>
    <row r="2617" spans="5:9" x14ac:dyDescent="0.25">
      <c r="E2617" t="s">
        <v>313</v>
      </c>
      <c r="F2617">
        <v>0</v>
      </c>
      <c r="G2617">
        <v>0</v>
      </c>
      <c r="H2617" t="s">
        <v>8</v>
      </c>
      <c r="I2617" s="74" t="str">
        <f ca="1">IF(Table7[[#This Row],[Type]]="KILL",IF(_xlfn.NUMBERVALUE(RIGHT(Table7[[#This Row],[Min]],LEN(Table7[[#This Row],[Min]])-FIND("-",Table7[[#This Row],[Min]])))&gt;INDIRECT(ADDRESS(11+MATCH(LEFT(Table7[[#This Row],[Min]],FIND("-",Table7[[#This Row],[Min]])-1),Table1[Content Sku],0),16,1,1,"Entities")),"review","ok"),"ok")</f>
        <v>ok</v>
      </c>
    </row>
    <row r="2618" spans="5:9" x14ac:dyDescent="0.25">
      <c r="E2618" t="s">
        <v>313</v>
      </c>
      <c r="F2618">
        <v>0</v>
      </c>
      <c r="G2618">
        <v>0</v>
      </c>
      <c r="H2618" t="s">
        <v>8</v>
      </c>
      <c r="I2618" s="74" t="str">
        <f ca="1">IF(Table7[[#This Row],[Type]]="KILL",IF(_xlfn.NUMBERVALUE(RIGHT(Table7[[#This Row],[Min]],LEN(Table7[[#This Row],[Min]])-FIND("-",Table7[[#This Row],[Min]])))&gt;INDIRECT(ADDRESS(11+MATCH(LEFT(Table7[[#This Row],[Min]],FIND("-",Table7[[#This Row],[Min]])-1),Table1[Content Sku],0),16,1,1,"Entities")),"review","ok"),"ok")</f>
        <v>ok</v>
      </c>
    </row>
    <row r="2619" spans="5:9" x14ac:dyDescent="0.25">
      <c r="E2619" t="s">
        <v>95</v>
      </c>
      <c r="F2619">
        <v>0</v>
      </c>
      <c r="G2619">
        <v>0</v>
      </c>
      <c r="H2619" t="s">
        <v>8</v>
      </c>
      <c r="I2619" s="74" t="str">
        <f ca="1">IF(Table7[[#This Row],[Type]]="KILL",IF(_xlfn.NUMBERVALUE(RIGHT(Table7[[#This Row],[Min]],LEN(Table7[[#This Row],[Min]])-FIND("-",Table7[[#This Row],[Min]])))&gt;INDIRECT(ADDRESS(11+MATCH(LEFT(Table7[[#This Row],[Min]],FIND("-",Table7[[#This Row],[Min]])-1),Table1[Content Sku],0),16,1,1,"Entities")),"review","ok"),"ok")</f>
        <v>ok</v>
      </c>
    </row>
    <row r="2620" spans="5:9" x14ac:dyDescent="0.25">
      <c r="E2620" t="s">
        <v>313</v>
      </c>
      <c r="F2620">
        <v>0</v>
      </c>
      <c r="G2620">
        <v>0</v>
      </c>
      <c r="H2620" t="s">
        <v>8</v>
      </c>
      <c r="I2620" s="74" t="str">
        <f ca="1">IF(Table7[[#This Row],[Type]]="KILL",IF(_xlfn.NUMBERVALUE(RIGHT(Table7[[#This Row],[Min]],LEN(Table7[[#This Row],[Min]])-FIND("-",Table7[[#This Row],[Min]])))&gt;INDIRECT(ADDRESS(11+MATCH(LEFT(Table7[[#This Row],[Min]],FIND("-",Table7[[#This Row],[Min]])-1),Table1[Content Sku],0),16,1,1,"Entities")),"review","ok"),"ok")</f>
        <v>ok</v>
      </c>
    </row>
    <row r="2621" spans="5:9" x14ac:dyDescent="0.25">
      <c r="E2621" t="s">
        <v>91</v>
      </c>
      <c r="F2621">
        <v>0</v>
      </c>
      <c r="G2621">
        <v>16000</v>
      </c>
      <c r="H2621" t="s">
        <v>205</v>
      </c>
      <c r="I2621" s="74" t="str">
        <f ca="1">IF(Table7[[#This Row],[Type]]="KILL",IF(_xlfn.NUMBERVALUE(RIGHT(Table7[[#This Row],[Min]],LEN(Table7[[#This Row],[Min]])-FIND("-",Table7[[#This Row],[Min]])))&gt;INDIRECT(ADDRESS(11+MATCH(LEFT(Table7[[#This Row],[Min]],FIND("-",Table7[[#This Row],[Min]])-1),Table1[Content Sku],0),16,1,1,"Entities")),"review","ok"),"ok")</f>
        <v>ok</v>
      </c>
    </row>
    <row r="2622" spans="5:9" x14ac:dyDescent="0.25">
      <c r="E2622" t="s">
        <v>313</v>
      </c>
      <c r="F2622">
        <v>0</v>
      </c>
      <c r="G2622">
        <v>0</v>
      </c>
      <c r="H2622" t="s">
        <v>8</v>
      </c>
      <c r="I2622" s="74" t="str">
        <f ca="1">IF(Table7[[#This Row],[Type]]="KILL",IF(_xlfn.NUMBERVALUE(RIGHT(Table7[[#This Row],[Min]],LEN(Table7[[#This Row],[Min]])-FIND("-",Table7[[#This Row],[Min]])))&gt;INDIRECT(ADDRESS(11+MATCH(LEFT(Table7[[#This Row],[Min]],FIND("-",Table7[[#This Row],[Min]])-1),Table1[Content Sku],0),16,1,1,"Entities")),"review","ok"),"ok")</f>
        <v>ok</v>
      </c>
    </row>
    <row r="2623" spans="5:9" x14ac:dyDescent="0.25">
      <c r="E2623" t="s">
        <v>273</v>
      </c>
      <c r="F2623">
        <v>0</v>
      </c>
      <c r="G2623">
        <v>0</v>
      </c>
      <c r="H2623" t="s">
        <v>8</v>
      </c>
      <c r="I2623" s="74" t="str">
        <f ca="1">IF(Table7[[#This Row],[Type]]="KILL",IF(_xlfn.NUMBERVALUE(RIGHT(Table7[[#This Row],[Min]],LEN(Table7[[#This Row],[Min]])-FIND("-",Table7[[#This Row],[Min]])))&gt;INDIRECT(ADDRESS(11+MATCH(LEFT(Table7[[#This Row],[Min]],FIND("-",Table7[[#This Row],[Min]])-1),Table1[Content Sku],0),16,1,1,"Entities")),"review","ok"),"ok")</f>
        <v>ok</v>
      </c>
    </row>
    <row r="2624" spans="5:9" x14ac:dyDescent="0.25">
      <c r="E2624" t="s">
        <v>95</v>
      </c>
      <c r="F2624">
        <v>28000</v>
      </c>
      <c r="G2624">
        <v>0</v>
      </c>
      <c r="H2624" t="s">
        <v>205</v>
      </c>
      <c r="I2624" s="74" t="str">
        <f ca="1">IF(Table7[[#This Row],[Type]]="KILL",IF(_xlfn.NUMBERVALUE(RIGHT(Table7[[#This Row],[Min]],LEN(Table7[[#This Row],[Min]])-FIND("-",Table7[[#This Row],[Min]])))&gt;INDIRECT(ADDRESS(11+MATCH(LEFT(Table7[[#This Row],[Min]],FIND("-",Table7[[#This Row],[Min]])-1),Table1[Content Sku],0),16,1,1,"Entities")),"review","ok"),"ok")</f>
        <v>ok</v>
      </c>
    </row>
    <row r="2625" spans="5:9" x14ac:dyDescent="0.25">
      <c r="E2625" t="s">
        <v>2730</v>
      </c>
      <c r="F2625">
        <v>0</v>
      </c>
      <c r="G2625">
        <v>0</v>
      </c>
      <c r="H2625" t="s">
        <v>8</v>
      </c>
      <c r="I2625" s="74" t="str">
        <f ca="1">IF(Table7[[#This Row],[Type]]="KILL",IF(_xlfn.NUMBERVALUE(RIGHT(Table7[[#This Row],[Min]],LEN(Table7[[#This Row],[Min]])-FIND("-",Table7[[#This Row],[Min]])))&gt;INDIRECT(ADDRESS(11+MATCH(LEFT(Table7[[#This Row],[Min]],FIND("-",Table7[[#This Row],[Min]])-1),Table1[Content Sku],0),16,1,1,"Entities")),"review","ok"),"ok")</f>
        <v>ok</v>
      </c>
    </row>
    <row r="2626" spans="5:9" x14ac:dyDescent="0.25">
      <c r="E2626" t="s">
        <v>278</v>
      </c>
      <c r="F2626">
        <v>0</v>
      </c>
      <c r="G2626">
        <v>7000</v>
      </c>
      <c r="H2626" t="s">
        <v>205</v>
      </c>
      <c r="I2626" s="74" t="str">
        <f ca="1">IF(Table7[[#This Row],[Type]]="KILL",IF(_xlfn.NUMBERVALUE(RIGHT(Table7[[#This Row],[Min]],LEN(Table7[[#This Row],[Min]])-FIND("-",Table7[[#This Row],[Min]])))&gt;INDIRECT(ADDRESS(11+MATCH(LEFT(Table7[[#This Row],[Min]],FIND("-",Table7[[#This Row],[Min]])-1),Table1[Content Sku],0),16,1,1,"Entities")),"review","ok"),"ok")</f>
        <v>ok</v>
      </c>
    </row>
    <row r="2627" spans="5:9" x14ac:dyDescent="0.25">
      <c r="E2627" t="s">
        <v>4437</v>
      </c>
      <c r="F2627">
        <v>0</v>
      </c>
      <c r="G2627">
        <v>0</v>
      </c>
      <c r="H2627" t="s">
        <v>8</v>
      </c>
      <c r="I2627" s="74" t="str">
        <f ca="1">IF(Table7[[#This Row],[Type]]="KILL",IF(_xlfn.NUMBERVALUE(RIGHT(Table7[[#This Row],[Min]],LEN(Table7[[#This Row],[Min]])-FIND("-",Table7[[#This Row],[Min]])))&gt;INDIRECT(ADDRESS(11+MATCH(LEFT(Table7[[#This Row],[Min]],FIND("-",Table7[[#This Row],[Min]])-1),Table1[Content Sku],0),16,1,1,"Entities")),"review","ok"),"ok")</f>
        <v>ok</v>
      </c>
    </row>
    <row r="2628" spans="5:9" x14ac:dyDescent="0.25">
      <c r="E2628" t="s">
        <v>42</v>
      </c>
      <c r="F2628">
        <v>25500</v>
      </c>
      <c r="G2628">
        <v>0</v>
      </c>
      <c r="H2628" t="s">
        <v>205</v>
      </c>
      <c r="I2628" s="74" t="str">
        <f ca="1">IF(Table7[[#This Row],[Type]]="KILL",IF(_xlfn.NUMBERVALUE(RIGHT(Table7[[#This Row],[Min]],LEN(Table7[[#This Row],[Min]])-FIND("-",Table7[[#This Row],[Min]])))&gt;INDIRECT(ADDRESS(11+MATCH(LEFT(Table7[[#This Row],[Min]],FIND("-",Table7[[#This Row],[Min]])-1),Table1[Content Sku],0),16,1,1,"Entities")),"review","ok"),"ok")</f>
        <v>ok</v>
      </c>
    </row>
    <row r="2629" spans="5:9" x14ac:dyDescent="0.25">
      <c r="E2629" t="s">
        <v>313</v>
      </c>
      <c r="F2629">
        <v>0</v>
      </c>
      <c r="G2629">
        <v>27000</v>
      </c>
      <c r="H2629" t="s">
        <v>205</v>
      </c>
      <c r="I2629" s="74" t="str">
        <f ca="1">IF(Table7[[#This Row],[Type]]="KILL",IF(_xlfn.NUMBERVALUE(RIGHT(Table7[[#This Row],[Min]],LEN(Table7[[#This Row],[Min]])-FIND("-",Table7[[#This Row],[Min]])))&gt;INDIRECT(ADDRESS(11+MATCH(LEFT(Table7[[#This Row],[Min]],FIND("-",Table7[[#This Row],[Min]])-1),Table1[Content Sku],0),16,1,1,"Entities")),"review","ok"),"ok")</f>
        <v>ok</v>
      </c>
    </row>
    <row r="2630" spans="5:9" x14ac:dyDescent="0.25">
      <c r="E2630" t="s">
        <v>50</v>
      </c>
      <c r="F2630">
        <v>37000</v>
      </c>
      <c r="G2630">
        <v>0</v>
      </c>
      <c r="H2630" t="s">
        <v>205</v>
      </c>
      <c r="I2630" s="74" t="str">
        <f ca="1">IF(Table7[[#This Row],[Type]]="KILL",IF(_xlfn.NUMBERVALUE(RIGHT(Table7[[#This Row],[Min]],LEN(Table7[[#This Row],[Min]])-FIND("-",Table7[[#This Row],[Min]])))&gt;INDIRECT(ADDRESS(11+MATCH(LEFT(Table7[[#This Row],[Min]],FIND("-",Table7[[#This Row],[Min]])-1),Table1[Content Sku],0),16,1,1,"Entities")),"review","ok"),"ok")</f>
        <v>ok</v>
      </c>
    </row>
    <row r="2631" spans="5:9" x14ac:dyDescent="0.25">
      <c r="E2631" t="s">
        <v>394</v>
      </c>
      <c r="F2631">
        <v>0</v>
      </c>
      <c r="G2631">
        <v>0</v>
      </c>
      <c r="H2631" t="s">
        <v>8</v>
      </c>
      <c r="I2631" s="74" t="str">
        <f ca="1">IF(Table7[[#This Row],[Type]]="KILL",IF(_xlfn.NUMBERVALUE(RIGHT(Table7[[#This Row],[Min]],LEN(Table7[[#This Row],[Min]])-FIND("-",Table7[[#This Row],[Min]])))&gt;INDIRECT(ADDRESS(11+MATCH(LEFT(Table7[[#This Row],[Min]],FIND("-",Table7[[#This Row],[Min]])-1),Table1[Content Sku],0),16,1,1,"Entities")),"review","ok"),"ok")</f>
        <v>ok</v>
      </c>
    </row>
    <row r="2632" spans="5:9" x14ac:dyDescent="0.25">
      <c r="E2632" t="s">
        <v>276</v>
      </c>
      <c r="F2632">
        <v>0</v>
      </c>
      <c r="G2632">
        <v>5000</v>
      </c>
      <c r="H2632" t="s">
        <v>205</v>
      </c>
      <c r="I2632" s="74" t="str">
        <f ca="1">IF(Table7[[#This Row],[Type]]="KILL",IF(_xlfn.NUMBERVALUE(RIGHT(Table7[[#This Row],[Min]],LEN(Table7[[#This Row],[Min]])-FIND("-",Table7[[#This Row],[Min]])))&gt;INDIRECT(ADDRESS(11+MATCH(LEFT(Table7[[#This Row],[Min]],FIND("-",Table7[[#This Row],[Min]])-1),Table1[Content Sku],0),16,1,1,"Entities")),"review","ok"),"ok")</f>
        <v>ok</v>
      </c>
    </row>
    <row r="2633" spans="5:9" x14ac:dyDescent="0.25">
      <c r="E2633" t="s">
        <v>37</v>
      </c>
      <c r="F2633">
        <v>0</v>
      </c>
      <c r="G2633">
        <v>0</v>
      </c>
      <c r="H2633" t="s">
        <v>8</v>
      </c>
      <c r="I2633" s="74" t="str">
        <f ca="1">IF(Table7[[#This Row],[Type]]="KILL",IF(_xlfn.NUMBERVALUE(RIGHT(Table7[[#This Row],[Min]],LEN(Table7[[#This Row],[Min]])-FIND("-",Table7[[#This Row],[Min]])))&gt;INDIRECT(ADDRESS(11+MATCH(LEFT(Table7[[#This Row],[Min]],FIND("-",Table7[[#This Row],[Min]])-1),Table1[Content Sku],0),16,1,1,"Entities")),"review","ok"),"ok")</f>
        <v>ok</v>
      </c>
    </row>
    <row r="2634" spans="5:9" x14ac:dyDescent="0.25">
      <c r="E2634" t="s">
        <v>401</v>
      </c>
      <c r="F2634">
        <v>0</v>
      </c>
      <c r="G2634">
        <v>0</v>
      </c>
      <c r="H2634" t="s">
        <v>8</v>
      </c>
      <c r="I2634" s="74" t="str">
        <f ca="1">IF(Table7[[#This Row],[Type]]="KILL",IF(_xlfn.NUMBERVALUE(RIGHT(Table7[[#This Row],[Min]],LEN(Table7[[#This Row],[Min]])-FIND("-",Table7[[#This Row],[Min]])))&gt;INDIRECT(ADDRESS(11+MATCH(LEFT(Table7[[#This Row],[Min]],FIND("-",Table7[[#This Row],[Min]])-1),Table1[Content Sku],0),16,1,1,"Entities")),"review","ok"),"ok")</f>
        <v>ok</v>
      </c>
    </row>
    <row r="2635" spans="5:9" x14ac:dyDescent="0.25">
      <c r="E2635" t="s">
        <v>313</v>
      </c>
      <c r="F2635">
        <v>0</v>
      </c>
      <c r="G2635">
        <v>0</v>
      </c>
      <c r="H2635" t="s">
        <v>8</v>
      </c>
      <c r="I2635" s="74" t="str">
        <f ca="1">IF(Table7[[#This Row],[Type]]="KILL",IF(_xlfn.NUMBERVALUE(RIGHT(Table7[[#This Row],[Min]],LEN(Table7[[#This Row],[Min]])-FIND("-",Table7[[#This Row],[Min]])))&gt;INDIRECT(ADDRESS(11+MATCH(LEFT(Table7[[#This Row],[Min]],FIND("-",Table7[[#This Row],[Min]])-1),Table1[Content Sku],0),16,1,1,"Entities")),"review","ok"),"ok")</f>
        <v>ok</v>
      </c>
    </row>
    <row r="2636" spans="5:9" x14ac:dyDescent="0.25">
      <c r="E2636" t="s">
        <v>2748</v>
      </c>
      <c r="F2636">
        <v>0</v>
      </c>
      <c r="G2636">
        <v>0</v>
      </c>
      <c r="H2636" t="s">
        <v>8</v>
      </c>
      <c r="I2636" s="74" t="str">
        <f ca="1">IF(Table7[[#This Row],[Type]]="KILL",IF(_xlfn.NUMBERVALUE(RIGHT(Table7[[#This Row],[Min]],LEN(Table7[[#This Row],[Min]])-FIND("-",Table7[[#This Row],[Min]])))&gt;INDIRECT(ADDRESS(11+MATCH(LEFT(Table7[[#This Row],[Min]],FIND("-",Table7[[#This Row],[Min]])-1),Table1[Content Sku],0),16,1,1,"Entities")),"review","ok"),"ok")</f>
        <v>ok</v>
      </c>
    </row>
    <row r="2637" spans="5:9" x14ac:dyDescent="0.25">
      <c r="E2637" t="s">
        <v>43</v>
      </c>
      <c r="F2637">
        <v>16000</v>
      </c>
      <c r="G2637">
        <v>0</v>
      </c>
      <c r="H2637" t="s">
        <v>205</v>
      </c>
      <c r="I2637" s="74" t="str">
        <f ca="1">IF(Table7[[#This Row],[Type]]="KILL",IF(_xlfn.NUMBERVALUE(RIGHT(Table7[[#This Row],[Min]],LEN(Table7[[#This Row],[Min]])-FIND("-",Table7[[#This Row],[Min]])))&gt;INDIRECT(ADDRESS(11+MATCH(LEFT(Table7[[#This Row],[Min]],FIND("-",Table7[[#This Row],[Min]])-1),Table1[Content Sku],0),16,1,1,"Entities")),"review","ok"),"ok")</f>
        <v>ok</v>
      </c>
    </row>
    <row r="2638" spans="5:9" x14ac:dyDescent="0.25">
      <c r="E2638" t="s">
        <v>92</v>
      </c>
      <c r="F2638">
        <v>0</v>
      </c>
      <c r="G2638">
        <v>0</v>
      </c>
      <c r="H2638" t="s">
        <v>8</v>
      </c>
      <c r="I2638" s="74" t="str">
        <f ca="1">IF(Table7[[#This Row],[Type]]="KILL",IF(_xlfn.NUMBERVALUE(RIGHT(Table7[[#This Row],[Min]],LEN(Table7[[#This Row],[Min]])-FIND("-",Table7[[#This Row],[Min]])))&gt;INDIRECT(ADDRESS(11+MATCH(LEFT(Table7[[#This Row],[Min]],FIND("-",Table7[[#This Row],[Min]])-1),Table1[Content Sku],0),16,1,1,"Entities")),"review","ok"),"ok")</f>
        <v>ok</v>
      </c>
    </row>
    <row r="2639" spans="5:9" x14ac:dyDescent="0.25">
      <c r="E2639" t="s">
        <v>50</v>
      </c>
      <c r="F2639">
        <v>26000</v>
      </c>
      <c r="G2639">
        <v>0</v>
      </c>
      <c r="H2639" t="s">
        <v>205</v>
      </c>
      <c r="I2639" s="74" t="str">
        <f ca="1">IF(Table7[[#This Row],[Type]]="KILL",IF(_xlfn.NUMBERVALUE(RIGHT(Table7[[#This Row],[Min]],LEN(Table7[[#This Row],[Min]])-FIND("-",Table7[[#This Row],[Min]])))&gt;INDIRECT(ADDRESS(11+MATCH(LEFT(Table7[[#This Row],[Min]],FIND("-",Table7[[#This Row],[Min]])-1),Table1[Content Sku],0),16,1,1,"Entities")),"review","ok"),"ok")</f>
        <v>ok</v>
      </c>
    </row>
    <row r="2640" spans="5:9" x14ac:dyDescent="0.25">
      <c r="E2640" t="s">
        <v>313</v>
      </c>
      <c r="F2640">
        <v>0</v>
      </c>
      <c r="G2640">
        <v>12000</v>
      </c>
      <c r="H2640" t="s">
        <v>205</v>
      </c>
      <c r="I2640" s="74" t="str">
        <f ca="1">IF(Table7[[#This Row],[Type]]="KILL",IF(_xlfn.NUMBERVALUE(RIGHT(Table7[[#This Row],[Min]],LEN(Table7[[#This Row],[Min]])-FIND("-",Table7[[#This Row],[Min]])))&gt;INDIRECT(ADDRESS(11+MATCH(LEFT(Table7[[#This Row],[Min]],FIND("-",Table7[[#This Row],[Min]])-1),Table1[Content Sku],0),16,1,1,"Entities")),"review","ok"),"ok")</f>
        <v>ok</v>
      </c>
    </row>
    <row r="2641" spans="5:9" x14ac:dyDescent="0.25">
      <c r="E2641" t="s">
        <v>394</v>
      </c>
      <c r="F2641">
        <v>0</v>
      </c>
      <c r="G2641">
        <v>0</v>
      </c>
      <c r="H2641" t="s">
        <v>8</v>
      </c>
      <c r="I2641" s="74" t="str">
        <f ca="1">IF(Table7[[#This Row],[Type]]="KILL",IF(_xlfn.NUMBERVALUE(RIGHT(Table7[[#This Row],[Min]],LEN(Table7[[#This Row],[Min]])-FIND("-",Table7[[#This Row],[Min]])))&gt;INDIRECT(ADDRESS(11+MATCH(LEFT(Table7[[#This Row],[Min]],FIND("-",Table7[[#This Row],[Min]])-1),Table1[Content Sku],0),16,1,1,"Entities")),"review","ok"),"ok")</f>
        <v>ok</v>
      </c>
    </row>
    <row r="2642" spans="5:9" x14ac:dyDescent="0.25">
      <c r="E2642" t="s">
        <v>313</v>
      </c>
      <c r="F2642">
        <v>0</v>
      </c>
      <c r="G2642">
        <v>0</v>
      </c>
      <c r="H2642" t="s">
        <v>8</v>
      </c>
      <c r="I2642" s="74" t="str">
        <f ca="1">IF(Table7[[#This Row],[Type]]="KILL",IF(_xlfn.NUMBERVALUE(RIGHT(Table7[[#This Row],[Min]],LEN(Table7[[#This Row],[Min]])-FIND("-",Table7[[#This Row],[Min]])))&gt;INDIRECT(ADDRESS(11+MATCH(LEFT(Table7[[#This Row],[Min]],FIND("-",Table7[[#This Row],[Min]])-1),Table1[Content Sku],0),16,1,1,"Entities")),"review","ok"),"ok")</f>
        <v>ok</v>
      </c>
    </row>
    <row r="2643" spans="5:9" x14ac:dyDescent="0.25">
      <c r="E2643" t="s">
        <v>2748</v>
      </c>
      <c r="F2643">
        <v>0</v>
      </c>
      <c r="G2643">
        <v>0</v>
      </c>
      <c r="H2643" t="s">
        <v>8</v>
      </c>
      <c r="I2643" s="74" t="str">
        <f ca="1">IF(Table7[[#This Row],[Type]]="KILL",IF(_xlfn.NUMBERVALUE(RIGHT(Table7[[#This Row],[Min]],LEN(Table7[[#This Row],[Min]])-FIND("-",Table7[[#This Row],[Min]])))&gt;INDIRECT(ADDRESS(11+MATCH(LEFT(Table7[[#This Row],[Min]],FIND("-",Table7[[#This Row],[Min]])-1),Table1[Content Sku],0),16,1,1,"Entities")),"review","ok"),"ok")</f>
        <v>ok</v>
      </c>
    </row>
    <row r="2644" spans="5:9" x14ac:dyDescent="0.25">
      <c r="E2644" t="s">
        <v>254</v>
      </c>
      <c r="F2644">
        <v>0</v>
      </c>
      <c r="G2644">
        <v>0</v>
      </c>
      <c r="H2644" t="s">
        <v>8</v>
      </c>
      <c r="I2644" s="74" t="str">
        <f ca="1">IF(Table7[[#This Row],[Type]]="KILL",IF(_xlfn.NUMBERVALUE(RIGHT(Table7[[#This Row],[Min]],LEN(Table7[[#This Row],[Min]])-FIND("-",Table7[[#This Row],[Min]])))&gt;INDIRECT(ADDRESS(11+MATCH(LEFT(Table7[[#This Row],[Min]],FIND("-",Table7[[#This Row],[Min]])-1),Table1[Content Sku],0),16,1,1,"Entities")),"review","ok"),"ok")</f>
        <v>ok</v>
      </c>
    </row>
    <row r="2645" spans="5:9" x14ac:dyDescent="0.25">
      <c r="E2645" t="s">
        <v>4437</v>
      </c>
      <c r="F2645">
        <v>0</v>
      </c>
      <c r="G2645">
        <v>0</v>
      </c>
      <c r="H2645" t="s">
        <v>8</v>
      </c>
      <c r="I2645" s="74" t="str">
        <f ca="1">IF(Table7[[#This Row],[Type]]="KILL",IF(_xlfn.NUMBERVALUE(RIGHT(Table7[[#This Row],[Min]],LEN(Table7[[#This Row],[Min]])-FIND("-",Table7[[#This Row],[Min]])))&gt;INDIRECT(ADDRESS(11+MATCH(LEFT(Table7[[#This Row],[Min]],FIND("-",Table7[[#This Row],[Min]])-1),Table1[Content Sku],0),16,1,1,"Entities")),"review","ok"),"ok")</f>
        <v>ok</v>
      </c>
    </row>
    <row r="2646" spans="5:9" x14ac:dyDescent="0.25">
      <c r="E2646" t="s">
        <v>137</v>
      </c>
      <c r="F2646">
        <v>0</v>
      </c>
      <c r="G2646">
        <v>0</v>
      </c>
      <c r="H2646" t="s">
        <v>8</v>
      </c>
      <c r="I2646" s="74" t="str">
        <f ca="1">IF(Table7[[#This Row],[Type]]="KILL",IF(_xlfn.NUMBERVALUE(RIGHT(Table7[[#This Row],[Min]],LEN(Table7[[#This Row],[Min]])-FIND("-",Table7[[#This Row],[Min]])))&gt;INDIRECT(ADDRESS(11+MATCH(LEFT(Table7[[#This Row],[Min]],FIND("-",Table7[[#This Row],[Min]])-1),Table1[Content Sku],0),16,1,1,"Entities")),"review","ok"),"ok")</f>
        <v>ok</v>
      </c>
    </row>
    <row r="2647" spans="5:9" x14ac:dyDescent="0.25">
      <c r="E2647" t="s">
        <v>63</v>
      </c>
      <c r="F2647">
        <v>0</v>
      </c>
      <c r="G2647">
        <v>0</v>
      </c>
      <c r="H2647" t="s">
        <v>8</v>
      </c>
      <c r="I2647" s="74" t="str">
        <f ca="1">IF(Table7[[#This Row],[Type]]="KILL",IF(_xlfn.NUMBERVALUE(RIGHT(Table7[[#This Row],[Min]],LEN(Table7[[#This Row],[Min]])-FIND("-",Table7[[#This Row],[Min]])))&gt;INDIRECT(ADDRESS(11+MATCH(LEFT(Table7[[#This Row],[Min]],FIND("-",Table7[[#This Row],[Min]])-1),Table1[Content Sku],0),16,1,1,"Entities")),"review","ok"),"ok")</f>
        <v>ok</v>
      </c>
    </row>
    <row r="2648" spans="5:9" x14ac:dyDescent="0.25">
      <c r="E2648" t="s">
        <v>46</v>
      </c>
      <c r="F2648">
        <v>0</v>
      </c>
      <c r="G2648">
        <v>0</v>
      </c>
      <c r="H2648" t="s">
        <v>8</v>
      </c>
      <c r="I2648" s="74" t="str">
        <f ca="1">IF(Table7[[#This Row],[Type]]="KILL",IF(_xlfn.NUMBERVALUE(RIGHT(Table7[[#This Row],[Min]],LEN(Table7[[#This Row],[Min]])-FIND("-",Table7[[#This Row],[Min]])))&gt;INDIRECT(ADDRESS(11+MATCH(LEFT(Table7[[#This Row],[Min]],FIND("-",Table7[[#This Row],[Min]])-1),Table1[Content Sku],0),16,1,1,"Entities")),"review","ok"),"ok")</f>
        <v>ok</v>
      </c>
    </row>
    <row r="2649" spans="5:9" x14ac:dyDescent="0.25">
      <c r="E2649" t="s">
        <v>313</v>
      </c>
      <c r="F2649">
        <v>0</v>
      </c>
      <c r="G2649">
        <v>0</v>
      </c>
      <c r="H2649" t="s">
        <v>8</v>
      </c>
      <c r="I2649" s="74" t="str">
        <f ca="1">IF(Table7[[#This Row],[Type]]="KILL",IF(_xlfn.NUMBERVALUE(RIGHT(Table7[[#This Row],[Min]],LEN(Table7[[#This Row],[Min]])-FIND("-",Table7[[#This Row],[Min]])))&gt;INDIRECT(ADDRESS(11+MATCH(LEFT(Table7[[#This Row],[Min]],FIND("-",Table7[[#This Row],[Min]])-1),Table1[Content Sku],0),16,1,1,"Entities")),"review","ok"),"ok")</f>
        <v>ok</v>
      </c>
    </row>
    <row r="2650" spans="5:9" x14ac:dyDescent="0.25">
      <c r="E2650" t="s">
        <v>91</v>
      </c>
      <c r="F2650">
        <v>8000</v>
      </c>
      <c r="G2650">
        <v>0</v>
      </c>
      <c r="H2650" t="s">
        <v>205</v>
      </c>
      <c r="I2650" s="74" t="str">
        <f ca="1">IF(Table7[[#This Row],[Type]]="KILL",IF(_xlfn.NUMBERVALUE(RIGHT(Table7[[#This Row],[Min]],LEN(Table7[[#This Row],[Min]])-FIND("-",Table7[[#This Row],[Min]])))&gt;INDIRECT(ADDRESS(11+MATCH(LEFT(Table7[[#This Row],[Min]],FIND("-",Table7[[#This Row],[Min]])-1),Table1[Content Sku],0),16,1,1,"Entities")),"review","ok"),"ok")</f>
        <v>ok</v>
      </c>
    </row>
    <row r="2651" spans="5:9" x14ac:dyDescent="0.25">
      <c r="E2651" t="s">
        <v>91</v>
      </c>
      <c r="F2651">
        <v>29000</v>
      </c>
      <c r="G2651">
        <v>39000</v>
      </c>
      <c r="H2651" t="s">
        <v>205</v>
      </c>
      <c r="I2651" s="74" t="str">
        <f ca="1">IF(Table7[[#This Row],[Type]]="KILL",IF(_xlfn.NUMBERVALUE(RIGHT(Table7[[#This Row],[Min]],LEN(Table7[[#This Row],[Min]])-FIND("-",Table7[[#This Row],[Min]])))&gt;INDIRECT(ADDRESS(11+MATCH(LEFT(Table7[[#This Row],[Min]],FIND("-",Table7[[#This Row],[Min]])-1),Table1[Content Sku],0),16,1,1,"Entities")),"review","ok"),"ok")</f>
        <v>ok</v>
      </c>
    </row>
    <row r="2652" spans="5:9" x14ac:dyDescent="0.25">
      <c r="E2652" t="s">
        <v>313</v>
      </c>
      <c r="F2652">
        <v>0</v>
      </c>
      <c r="G2652">
        <v>0</v>
      </c>
      <c r="H2652" t="s">
        <v>8</v>
      </c>
      <c r="I2652" s="74" t="str">
        <f ca="1">IF(Table7[[#This Row],[Type]]="KILL",IF(_xlfn.NUMBERVALUE(RIGHT(Table7[[#This Row],[Min]],LEN(Table7[[#This Row],[Min]])-FIND("-",Table7[[#This Row],[Min]])))&gt;INDIRECT(ADDRESS(11+MATCH(LEFT(Table7[[#This Row],[Min]],FIND("-",Table7[[#This Row],[Min]])-1),Table1[Content Sku],0),16,1,1,"Entities")),"review","ok"),"ok")</f>
        <v>ok</v>
      </c>
    </row>
    <row r="2653" spans="5:9" x14ac:dyDescent="0.25">
      <c r="E2653" t="s">
        <v>313</v>
      </c>
      <c r="F2653">
        <v>0</v>
      </c>
      <c r="G2653">
        <v>17000</v>
      </c>
      <c r="H2653" t="s">
        <v>205</v>
      </c>
      <c r="I2653" s="74" t="str">
        <f ca="1">IF(Table7[[#This Row],[Type]]="KILL",IF(_xlfn.NUMBERVALUE(RIGHT(Table7[[#This Row],[Min]],LEN(Table7[[#This Row],[Min]])-FIND("-",Table7[[#This Row],[Min]])))&gt;INDIRECT(ADDRESS(11+MATCH(LEFT(Table7[[#This Row],[Min]],FIND("-",Table7[[#This Row],[Min]])-1),Table1[Content Sku],0),16,1,1,"Entities")),"review","ok"),"ok")</f>
        <v>ok</v>
      </c>
    </row>
    <row r="2654" spans="5:9" x14ac:dyDescent="0.25">
      <c r="E2654" t="s">
        <v>548</v>
      </c>
      <c r="F2654">
        <v>0</v>
      </c>
      <c r="G2654">
        <v>0</v>
      </c>
      <c r="H2654" t="s">
        <v>8</v>
      </c>
      <c r="I2654" s="74" t="str">
        <f ca="1">IF(Table7[[#This Row],[Type]]="KILL",IF(_xlfn.NUMBERVALUE(RIGHT(Table7[[#This Row],[Min]],LEN(Table7[[#This Row],[Min]])-FIND("-",Table7[[#This Row],[Min]])))&gt;INDIRECT(ADDRESS(11+MATCH(LEFT(Table7[[#This Row],[Min]],FIND("-",Table7[[#This Row],[Min]])-1),Table1[Content Sku],0),16,1,1,"Entities")),"review","ok"),"ok")</f>
        <v>ok</v>
      </c>
    </row>
    <row r="2655" spans="5:9" x14ac:dyDescent="0.25">
      <c r="E2655" t="s">
        <v>253</v>
      </c>
      <c r="F2655">
        <v>4000</v>
      </c>
      <c r="G2655">
        <v>0</v>
      </c>
      <c r="H2655" t="s">
        <v>205</v>
      </c>
      <c r="I2655" s="74" t="str">
        <f ca="1">IF(Table7[[#This Row],[Type]]="KILL",IF(_xlfn.NUMBERVALUE(RIGHT(Table7[[#This Row],[Min]],LEN(Table7[[#This Row],[Min]])-FIND("-",Table7[[#This Row],[Min]])))&gt;INDIRECT(ADDRESS(11+MATCH(LEFT(Table7[[#This Row],[Min]],FIND("-",Table7[[#This Row],[Min]])-1),Table1[Content Sku],0),16,1,1,"Entities")),"review","ok"),"ok")</f>
        <v>ok</v>
      </c>
    </row>
    <row r="2656" spans="5:9" x14ac:dyDescent="0.25">
      <c r="E2656" t="s">
        <v>90</v>
      </c>
      <c r="F2656">
        <v>0</v>
      </c>
      <c r="G2656">
        <v>0</v>
      </c>
      <c r="H2656" t="s">
        <v>8</v>
      </c>
      <c r="I2656" s="74" t="str">
        <f ca="1">IF(Table7[[#This Row],[Type]]="KILL",IF(_xlfn.NUMBERVALUE(RIGHT(Table7[[#This Row],[Min]],LEN(Table7[[#This Row],[Min]])-FIND("-",Table7[[#This Row],[Min]])))&gt;INDIRECT(ADDRESS(11+MATCH(LEFT(Table7[[#This Row],[Min]],FIND("-",Table7[[#This Row],[Min]])-1),Table1[Content Sku],0),16,1,1,"Entities")),"review","ok"),"ok")</f>
        <v>ok</v>
      </c>
    </row>
    <row r="2657" spans="5:9" x14ac:dyDescent="0.25">
      <c r="E2657" t="s">
        <v>2739</v>
      </c>
      <c r="F2657">
        <v>0</v>
      </c>
      <c r="G2657">
        <v>0</v>
      </c>
      <c r="H2657" t="s">
        <v>8</v>
      </c>
      <c r="I2657" s="74" t="str">
        <f ca="1">IF(Table7[[#This Row],[Type]]="KILL",IF(_xlfn.NUMBERVALUE(RIGHT(Table7[[#This Row],[Min]],LEN(Table7[[#This Row],[Min]])-FIND("-",Table7[[#This Row],[Min]])))&gt;INDIRECT(ADDRESS(11+MATCH(LEFT(Table7[[#This Row],[Min]],FIND("-",Table7[[#This Row],[Min]])-1),Table1[Content Sku],0),16,1,1,"Entities")),"review","ok"),"ok")</f>
        <v>ok</v>
      </c>
    </row>
    <row r="2658" spans="5:9" x14ac:dyDescent="0.25">
      <c r="E2658" t="s">
        <v>257</v>
      </c>
      <c r="F2658">
        <v>0</v>
      </c>
      <c r="G2658">
        <v>0</v>
      </c>
      <c r="H2658" t="s">
        <v>8</v>
      </c>
      <c r="I2658" s="74" t="str">
        <f ca="1">IF(Table7[[#This Row],[Type]]="KILL",IF(_xlfn.NUMBERVALUE(RIGHT(Table7[[#This Row],[Min]],LEN(Table7[[#This Row],[Min]])-FIND("-",Table7[[#This Row],[Min]])))&gt;INDIRECT(ADDRESS(11+MATCH(LEFT(Table7[[#This Row],[Min]],FIND("-",Table7[[#This Row],[Min]])-1),Table1[Content Sku],0),16,1,1,"Entities")),"review","ok"),"ok")</f>
        <v>ok</v>
      </c>
    </row>
    <row r="2659" spans="5:9" x14ac:dyDescent="0.25">
      <c r="E2659" t="s">
        <v>253</v>
      </c>
      <c r="F2659">
        <v>0</v>
      </c>
      <c r="G2659">
        <v>10000</v>
      </c>
      <c r="H2659" t="s">
        <v>205</v>
      </c>
      <c r="I2659" s="74" t="str">
        <f ca="1">IF(Table7[[#This Row],[Type]]="KILL",IF(_xlfn.NUMBERVALUE(RIGHT(Table7[[#This Row],[Min]],LEN(Table7[[#This Row],[Min]])-FIND("-",Table7[[#This Row],[Min]])))&gt;INDIRECT(ADDRESS(11+MATCH(LEFT(Table7[[#This Row],[Min]],FIND("-",Table7[[#This Row],[Min]])-1),Table1[Content Sku],0),16,1,1,"Entities")),"review","ok"),"ok")</f>
        <v>ok</v>
      </c>
    </row>
    <row r="2660" spans="5:9" x14ac:dyDescent="0.25">
      <c r="E2660" t="s">
        <v>90</v>
      </c>
      <c r="F2660">
        <v>0</v>
      </c>
      <c r="G2660">
        <v>0</v>
      </c>
      <c r="H2660" t="s">
        <v>8</v>
      </c>
      <c r="I2660" s="74" t="str">
        <f ca="1">IF(Table7[[#This Row],[Type]]="KILL",IF(_xlfn.NUMBERVALUE(RIGHT(Table7[[#This Row],[Min]],LEN(Table7[[#This Row],[Min]])-FIND("-",Table7[[#This Row],[Min]])))&gt;INDIRECT(ADDRESS(11+MATCH(LEFT(Table7[[#This Row],[Min]],FIND("-",Table7[[#This Row],[Min]])-1),Table1[Content Sku],0),16,1,1,"Entities")),"review","ok"),"ok")</f>
        <v>ok</v>
      </c>
    </row>
    <row r="2661" spans="5:9" x14ac:dyDescent="0.25">
      <c r="E2661" t="s">
        <v>289</v>
      </c>
      <c r="F2661">
        <v>0</v>
      </c>
      <c r="G2661">
        <v>0</v>
      </c>
      <c r="H2661" t="s">
        <v>8</v>
      </c>
      <c r="I2661" s="74" t="str">
        <f ca="1">IF(Table7[[#This Row],[Type]]="KILL",IF(_xlfn.NUMBERVALUE(RIGHT(Table7[[#This Row],[Min]],LEN(Table7[[#This Row],[Min]])-FIND("-",Table7[[#This Row],[Min]])))&gt;INDIRECT(ADDRESS(11+MATCH(LEFT(Table7[[#This Row],[Min]],FIND("-",Table7[[#This Row],[Min]])-1),Table1[Content Sku],0),16,1,1,"Entities")),"review","ok"),"ok")</f>
        <v>ok</v>
      </c>
    </row>
    <row r="2662" spans="5:9" x14ac:dyDescent="0.25">
      <c r="E2662" t="s">
        <v>313</v>
      </c>
      <c r="F2662">
        <v>0</v>
      </c>
      <c r="G2662">
        <v>12000</v>
      </c>
      <c r="H2662" t="s">
        <v>205</v>
      </c>
      <c r="I2662" s="74" t="str">
        <f ca="1">IF(Table7[[#This Row],[Type]]="KILL",IF(_xlfn.NUMBERVALUE(RIGHT(Table7[[#This Row],[Min]],LEN(Table7[[#This Row],[Min]])-FIND("-",Table7[[#This Row],[Min]])))&gt;INDIRECT(ADDRESS(11+MATCH(LEFT(Table7[[#This Row],[Min]],FIND("-",Table7[[#This Row],[Min]])-1),Table1[Content Sku],0),16,1,1,"Entities")),"review","ok"),"ok")</f>
        <v>ok</v>
      </c>
    </row>
    <row r="2663" spans="5:9" x14ac:dyDescent="0.25">
      <c r="E2663" t="s">
        <v>46</v>
      </c>
      <c r="F2663">
        <v>0</v>
      </c>
      <c r="G2663">
        <v>0</v>
      </c>
      <c r="H2663" t="s">
        <v>8</v>
      </c>
      <c r="I2663" s="74" t="str">
        <f ca="1">IF(Table7[[#This Row],[Type]]="KILL",IF(_xlfn.NUMBERVALUE(RIGHT(Table7[[#This Row],[Min]],LEN(Table7[[#This Row],[Min]])-FIND("-",Table7[[#This Row],[Min]])))&gt;INDIRECT(ADDRESS(11+MATCH(LEFT(Table7[[#This Row],[Min]],FIND("-",Table7[[#This Row],[Min]])-1),Table1[Content Sku],0),16,1,1,"Entities")),"review","ok"),"ok")</f>
        <v>ok</v>
      </c>
    </row>
    <row r="2664" spans="5:9" x14ac:dyDescent="0.25">
      <c r="E2664" t="s">
        <v>4437</v>
      </c>
      <c r="F2664">
        <v>0</v>
      </c>
      <c r="G2664">
        <v>0</v>
      </c>
      <c r="H2664" t="s">
        <v>8</v>
      </c>
      <c r="I2664" s="74" t="str">
        <f ca="1">IF(Table7[[#This Row],[Type]]="KILL",IF(_xlfn.NUMBERVALUE(RIGHT(Table7[[#This Row],[Min]],LEN(Table7[[#This Row],[Min]])-FIND("-",Table7[[#This Row],[Min]])))&gt;INDIRECT(ADDRESS(11+MATCH(LEFT(Table7[[#This Row],[Min]],FIND("-",Table7[[#This Row],[Min]])-1),Table1[Content Sku],0),16,1,1,"Entities")),"review","ok"),"ok")</f>
        <v>ok</v>
      </c>
    </row>
    <row r="2665" spans="5:9" x14ac:dyDescent="0.25">
      <c r="E2665" t="s">
        <v>21</v>
      </c>
      <c r="F2665">
        <v>0</v>
      </c>
      <c r="G2665">
        <v>0</v>
      </c>
      <c r="H2665" t="s">
        <v>8</v>
      </c>
      <c r="I2665" s="74" t="str">
        <f ca="1">IF(Table7[[#This Row],[Type]]="KILL",IF(_xlfn.NUMBERVALUE(RIGHT(Table7[[#This Row],[Min]],LEN(Table7[[#This Row],[Min]])-FIND("-",Table7[[#This Row],[Min]])))&gt;INDIRECT(ADDRESS(11+MATCH(LEFT(Table7[[#This Row],[Min]],FIND("-",Table7[[#This Row],[Min]])-1),Table1[Content Sku],0),16,1,1,"Entities")),"review","ok"),"ok")</f>
        <v>ok</v>
      </c>
    </row>
    <row r="2666" spans="5:9" x14ac:dyDescent="0.25">
      <c r="E2666" t="s">
        <v>2748</v>
      </c>
      <c r="F2666">
        <v>0</v>
      </c>
      <c r="G2666">
        <v>0</v>
      </c>
      <c r="H2666" t="s">
        <v>8</v>
      </c>
      <c r="I2666" s="74" t="str">
        <f ca="1">IF(Table7[[#This Row],[Type]]="KILL",IF(_xlfn.NUMBERVALUE(RIGHT(Table7[[#This Row],[Min]],LEN(Table7[[#This Row],[Min]])-FIND("-",Table7[[#This Row],[Min]])))&gt;INDIRECT(ADDRESS(11+MATCH(LEFT(Table7[[#This Row],[Min]],FIND("-",Table7[[#This Row],[Min]])-1),Table1[Content Sku],0),16,1,1,"Entities")),"review","ok"),"ok")</f>
        <v>ok</v>
      </c>
    </row>
    <row r="2667" spans="5:9" x14ac:dyDescent="0.25">
      <c r="E2667" t="s">
        <v>404</v>
      </c>
      <c r="F2667">
        <v>0</v>
      </c>
      <c r="G2667">
        <v>0</v>
      </c>
      <c r="H2667" t="s">
        <v>8</v>
      </c>
      <c r="I2667" s="74" t="str">
        <f ca="1">IF(Table7[[#This Row],[Type]]="KILL",IF(_xlfn.NUMBERVALUE(RIGHT(Table7[[#This Row],[Min]],LEN(Table7[[#This Row],[Min]])-FIND("-",Table7[[#This Row],[Min]])))&gt;INDIRECT(ADDRESS(11+MATCH(LEFT(Table7[[#This Row],[Min]],FIND("-",Table7[[#This Row],[Min]])-1),Table1[Content Sku],0),16,1,1,"Entities")),"review","ok"),"ok")</f>
        <v>ok</v>
      </c>
    </row>
    <row r="2668" spans="5:9" x14ac:dyDescent="0.25">
      <c r="E2668" t="s">
        <v>346</v>
      </c>
      <c r="F2668">
        <v>0</v>
      </c>
      <c r="G2668">
        <v>15000</v>
      </c>
      <c r="H2668" t="s">
        <v>205</v>
      </c>
      <c r="I2668" s="74" t="str">
        <f ca="1">IF(Table7[[#This Row],[Type]]="KILL",IF(_xlfn.NUMBERVALUE(RIGHT(Table7[[#This Row],[Min]],LEN(Table7[[#This Row],[Min]])-FIND("-",Table7[[#This Row],[Min]])))&gt;INDIRECT(ADDRESS(11+MATCH(LEFT(Table7[[#This Row],[Min]],FIND("-",Table7[[#This Row],[Min]])-1),Table1[Content Sku],0),16,1,1,"Entities")),"review","ok"),"ok")</f>
        <v>ok</v>
      </c>
    </row>
    <row r="2669" spans="5:9" x14ac:dyDescent="0.25">
      <c r="E2669" t="s">
        <v>318</v>
      </c>
      <c r="F2669">
        <v>0</v>
      </c>
      <c r="G2669">
        <v>0</v>
      </c>
      <c r="H2669" t="s">
        <v>8</v>
      </c>
      <c r="I2669" s="74" t="str">
        <f ca="1">IF(Table7[[#This Row],[Type]]="KILL",IF(_xlfn.NUMBERVALUE(RIGHT(Table7[[#This Row],[Min]],LEN(Table7[[#This Row],[Min]])-FIND("-",Table7[[#This Row],[Min]])))&gt;INDIRECT(ADDRESS(11+MATCH(LEFT(Table7[[#This Row],[Min]],FIND("-",Table7[[#This Row],[Min]])-1),Table1[Content Sku],0),16,1,1,"Entities")),"review","ok"),"ok")</f>
        <v>ok</v>
      </c>
    </row>
    <row r="2670" spans="5:9" x14ac:dyDescent="0.25">
      <c r="E2670" t="s">
        <v>295</v>
      </c>
      <c r="F2670">
        <v>0</v>
      </c>
      <c r="G2670">
        <v>0</v>
      </c>
      <c r="H2670" t="s">
        <v>8</v>
      </c>
      <c r="I2670" s="74" t="str">
        <f ca="1">IF(Table7[[#This Row],[Type]]="KILL",IF(_xlfn.NUMBERVALUE(RIGHT(Table7[[#This Row],[Min]],LEN(Table7[[#This Row],[Min]])-FIND("-",Table7[[#This Row],[Min]])))&gt;INDIRECT(ADDRESS(11+MATCH(LEFT(Table7[[#This Row],[Min]],FIND("-",Table7[[#This Row],[Min]])-1),Table1[Content Sku],0),16,1,1,"Entities")),"review","ok"),"ok")</f>
        <v>ok</v>
      </c>
    </row>
    <row r="2671" spans="5:9" x14ac:dyDescent="0.25">
      <c r="E2671" t="s">
        <v>43</v>
      </c>
      <c r="F2671">
        <v>500</v>
      </c>
      <c r="G2671">
        <v>0</v>
      </c>
      <c r="H2671" t="s">
        <v>4438</v>
      </c>
      <c r="I2671" s="74" t="str">
        <f ca="1">IF(Table7[[#This Row],[Type]]="KILL",IF(_xlfn.NUMBERVALUE(RIGHT(Table7[[#This Row],[Min]],LEN(Table7[[#This Row],[Min]])-FIND("-",Table7[[#This Row],[Min]])))&gt;INDIRECT(ADDRESS(11+MATCH(LEFT(Table7[[#This Row],[Min]],FIND("-",Table7[[#This Row],[Min]])-1),Table1[Content Sku],0),16,1,1,"Entities")),"review","ok"),"ok")</f>
        <v>ok</v>
      </c>
    </row>
    <row r="2672" spans="5:9" x14ac:dyDescent="0.25">
      <c r="E2672" t="s">
        <v>47</v>
      </c>
      <c r="F2672">
        <v>4000</v>
      </c>
      <c r="G2672">
        <v>0</v>
      </c>
      <c r="H2672" t="s">
        <v>205</v>
      </c>
      <c r="I2672" s="74" t="str">
        <f ca="1">IF(Table7[[#This Row],[Type]]="KILL",IF(_xlfn.NUMBERVALUE(RIGHT(Table7[[#This Row],[Min]],LEN(Table7[[#This Row],[Min]])-FIND("-",Table7[[#This Row],[Min]])))&gt;INDIRECT(ADDRESS(11+MATCH(LEFT(Table7[[#This Row],[Min]],FIND("-",Table7[[#This Row],[Min]])-1),Table1[Content Sku],0),16,1,1,"Entities")),"review","ok"),"ok")</f>
        <v>ok</v>
      </c>
    </row>
    <row r="2673" spans="5:9" x14ac:dyDescent="0.25">
      <c r="E2673" t="s">
        <v>39</v>
      </c>
      <c r="F2673">
        <v>0</v>
      </c>
      <c r="G2673">
        <v>0</v>
      </c>
      <c r="H2673" t="s">
        <v>8</v>
      </c>
      <c r="I2673" s="74" t="str">
        <f ca="1">IF(Table7[[#This Row],[Type]]="KILL",IF(_xlfn.NUMBERVALUE(RIGHT(Table7[[#This Row],[Min]],LEN(Table7[[#This Row],[Min]])-FIND("-",Table7[[#This Row],[Min]])))&gt;INDIRECT(ADDRESS(11+MATCH(LEFT(Table7[[#This Row],[Min]],FIND("-",Table7[[#This Row],[Min]])-1),Table1[Content Sku],0),16,1,1,"Entities")),"review","ok"),"ok")</f>
        <v>ok</v>
      </c>
    </row>
    <row r="2674" spans="5:9" x14ac:dyDescent="0.25">
      <c r="E2674" t="s">
        <v>254</v>
      </c>
      <c r="F2674">
        <v>0</v>
      </c>
      <c r="G2674">
        <v>0</v>
      </c>
      <c r="H2674" t="s">
        <v>8</v>
      </c>
      <c r="I2674" s="74" t="str">
        <f ca="1">IF(Table7[[#This Row],[Type]]="KILL",IF(_xlfn.NUMBERVALUE(RIGHT(Table7[[#This Row],[Min]],LEN(Table7[[#This Row],[Min]])-FIND("-",Table7[[#This Row],[Min]])))&gt;INDIRECT(ADDRESS(11+MATCH(LEFT(Table7[[#This Row],[Min]],FIND("-",Table7[[#This Row],[Min]])-1),Table1[Content Sku],0),16,1,1,"Entities")),"review","ok"),"ok")</f>
        <v>ok</v>
      </c>
    </row>
    <row r="2675" spans="5:9" x14ac:dyDescent="0.25">
      <c r="E2675" t="s">
        <v>2748</v>
      </c>
      <c r="F2675">
        <v>0</v>
      </c>
      <c r="G2675">
        <v>0</v>
      </c>
      <c r="H2675" t="s">
        <v>8</v>
      </c>
      <c r="I2675" s="74" t="str">
        <f ca="1">IF(Table7[[#This Row],[Type]]="KILL",IF(_xlfn.NUMBERVALUE(RIGHT(Table7[[#This Row],[Min]],LEN(Table7[[#This Row],[Min]])-FIND("-",Table7[[#This Row],[Min]])))&gt;INDIRECT(ADDRESS(11+MATCH(LEFT(Table7[[#This Row],[Min]],FIND("-",Table7[[#This Row],[Min]])-1),Table1[Content Sku],0),16,1,1,"Entities")),"review","ok"),"ok")</f>
        <v>ok</v>
      </c>
    </row>
    <row r="2676" spans="5:9" x14ac:dyDescent="0.25">
      <c r="E2676" t="s">
        <v>254</v>
      </c>
      <c r="F2676">
        <v>0</v>
      </c>
      <c r="G2676">
        <v>0</v>
      </c>
      <c r="H2676" t="s">
        <v>8</v>
      </c>
      <c r="I2676" s="74" t="str">
        <f ca="1">IF(Table7[[#This Row],[Type]]="KILL",IF(_xlfn.NUMBERVALUE(RIGHT(Table7[[#This Row],[Min]],LEN(Table7[[#This Row],[Min]])-FIND("-",Table7[[#This Row],[Min]])))&gt;INDIRECT(ADDRESS(11+MATCH(LEFT(Table7[[#This Row],[Min]],FIND("-",Table7[[#This Row],[Min]])-1),Table1[Content Sku],0),16,1,1,"Entities")),"review","ok"),"ok")</f>
        <v>ok</v>
      </c>
    </row>
    <row r="2677" spans="5:9" x14ac:dyDescent="0.25">
      <c r="E2677" t="s">
        <v>315</v>
      </c>
      <c r="F2677">
        <v>0</v>
      </c>
      <c r="G2677">
        <v>0</v>
      </c>
      <c r="H2677" t="s">
        <v>8</v>
      </c>
      <c r="I2677" s="74" t="str">
        <f ca="1">IF(Table7[[#This Row],[Type]]="KILL",IF(_xlfn.NUMBERVALUE(RIGHT(Table7[[#This Row],[Min]],LEN(Table7[[#This Row],[Min]])-FIND("-",Table7[[#This Row],[Min]])))&gt;INDIRECT(ADDRESS(11+MATCH(LEFT(Table7[[#This Row],[Min]],FIND("-",Table7[[#This Row],[Min]])-1),Table1[Content Sku],0),16,1,1,"Entities")),"review","ok"),"ok")</f>
        <v>ok</v>
      </c>
    </row>
    <row r="2678" spans="5:9" x14ac:dyDescent="0.25">
      <c r="E2678" t="s">
        <v>551</v>
      </c>
      <c r="F2678">
        <v>0</v>
      </c>
      <c r="G2678">
        <v>0</v>
      </c>
      <c r="H2678" t="s">
        <v>8</v>
      </c>
      <c r="I2678" s="74" t="str">
        <f ca="1">IF(Table7[[#This Row],[Type]]="KILL",IF(_xlfn.NUMBERVALUE(RIGHT(Table7[[#This Row],[Min]],LEN(Table7[[#This Row],[Min]])-FIND("-",Table7[[#This Row],[Min]])))&gt;INDIRECT(ADDRESS(11+MATCH(LEFT(Table7[[#This Row],[Min]],FIND("-",Table7[[#This Row],[Min]])-1),Table1[Content Sku],0),16,1,1,"Entities")),"review","ok"),"ok")</f>
        <v>ok</v>
      </c>
    </row>
    <row r="2679" spans="5:9" x14ac:dyDescent="0.25">
      <c r="E2679" t="s">
        <v>315</v>
      </c>
      <c r="F2679">
        <v>0</v>
      </c>
      <c r="G2679">
        <v>0</v>
      </c>
      <c r="H2679" t="s">
        <v>8</v>
      </c>
      <c r="I2679" s="74" t="str">
        <f ca="1">IF(Table7[[#This Row],[Type]]="KILL",IF(_xlfn.NUMBERVALUE(RIGHT(Table7[[#This Row],[Min]],LEN(Table7[[#This Row],[Min]])-FIND("-",Table7[[#This Row],[Min]])))&gt;INDIRECT(ADDRESS(11+MATCH(LEFT(Table7[[#This Row],[Min]],FIND("-",Table7[[#This Row],[Min]])-1),Table1[Content Sku],0),16,1,1,"Entities")),"review","ok"),"ok")</f>
        <v>ok</v>
      </c>
    </row>
    <row r="2680" spans="5:9" x14ac:dyDescent="0.25">
      <c r="E2680" t="s">
        <v>419</v>
      </c>
      <c r="F2680">
        <v>0</v>
      </c>
      <c r="G2680">
        <v>0</v>
      </c>
      <c r="H2680" t="s">
        <v>8</v>
      </c>
      <c r="I2680" s="74" t="str">
        <f ca="1">IF(Table7[[#This Row],[Type]]="KILL",IF(_xlfn.NUMBERVALUE(RIGHT(Table7[[#This Row],[Min]],LEN(Table7[[#This Row],[Min]])-FIND("-",Table7[[#This Row],[Min]])))&gt;INDIRECT(ADDRESS(11+MATCH(LEFT(Table7[[#This Row],[Min]],FIND("-",Table7[[#This Row],[Min]])-1),Table1[Content Sku],0),16,1,1,"Entities")),"review","ok"),"ok")</f>
        <v>ok</v>
      </c>
    </row>
    <row r="2681" spans="5:9" x14ac:dyDescent="0.25">
      <c r="E2681" t="s">
        <v>276</v>
      </c>
      <c r="F2681">
        <v>0</v>
      </c>
      <c r="G2681">
        <v>0</v>
      </c>
      <c r="H2681" t="s">
        <v>8</v>
      </c>
      <c r="I2681" s="74" t="str">
        <f ca="1">IF(Table7[[#This Row],[Type]]="KILL",IF(_xlfn.NUMBERVALUE(RIGHT(Table7[[#This Row],[Min]],LEN(Table7[[#This Row],[Min]])-FIND("-",Table7[[#This Row],[Min]])))&gt;INDIRECT(ADDRESS(11+MATCH(LEFT(Table7[[#This Row],[Min]],FIND("-",Table7[[#This Row],[Min]])-1),Table1[Content Sku],0),16,1,1,"Entities")),"review","ok"),"ok")</f>
        <v>ok</v>
      </c>
    </row>
    <row r="2682" spans="5:9" x14ac:dyDescent="0.25">
      <c r="E2682" t="s">
        <v>0</v>
      </c>
      <c r="F2682">
        <v>0</v>
      </c>
      <c r="G2682">
        <v>0</v>
      </c>
      <c r="H2682" t="s">
        <v>8</v>
      </c>
      <c r="I2682" s="74" t="str">
        <f ca="1">IF(Table7[[#This Row],[Type]]="KILL",IF(_xlfn.NUMBERVALUE(RIGHT(Table7[[#This Row],[Min]],LEN(Table7[[#This Row],[Min]])-FIND("-",Table7[[#This Row],[Min]])))&gt;INDIRECT(ADDRESS(11+MATCH(LEFT(Table7[[#This Row],[Min]],FIND("-",Table7[[#This Row],[Min]])-1),Table1[Content Sku],0),16,1,1,"Entities")),"review","ok"),"ok")</f>
        <v>ok</v>
      </c>
    </row>
    <row r="2683" spans="5:9" x14ac:dyDescent="0.25">
      <c r="E2683" t="s">
        <v>289</v>
      </c>
      <c r="F2683">
        <v>0</v>
      </c>
      <c r="G2683">
        <v>24000</v>
      </c>
      <c r="H2683" t="s">
        <v>205</v>
      </c>
      <c r="I2683" s="74" t="str">
        <f ca="1">IF(Table7[[#This Row],[Type]]="KILL",IF(_xlfn.NUMBERVALUE(RIGHT(Table7[[#This Row],[Min]],LEN(Table7[[#This Row],[Min]])-FIND("-",Table7[[#This Row],[Min]])))&gt;INDIRECT(ADDRESS(11+MATCH(LEFT(Table7[[#This Row],[Min]],FIND("-",Table7[[#This Row],[Min]])-1),Table1[Content Sku],0),16,1,1,"Entities")),"review","ok"),"ok")</f>
        <v>ok</v>
      </c>
    </row>
    <row r="2684" spans="5:9" x14ac:dyDescent="0.25">
      <c r="E2684" t="s">
        <v>45</v>
      </c>
      <c r="F2684">
        <v>0</v>
      </c>
      <c r="G2684">
        <v>0</v>
      </c>
      <c r="H2684" t="s">
        <v>8</v>
      </c>
      <c r="I2684" s="74" t="str">
        <f ca="1">IF(Table7[[#This Row],[Type]]="KILL",IF(_xlfn.NUMBERVALUE(RIGHT(Table7[[#This Row],[Min]],LEN(Table7[[#This Row],[Min]])-FIND("-",Table7[[#This Row],[Min]])))&gt;INDIRECT(ADDRESS(11+MATCH(LEFT(Table7[[#This Row],[Min]],FIND("-",Table7[[#This Row],[Min]])-1),Table1[Content Sku],0),16,1,1,"Entities")),"review","ok"),"ok")</f>
        <v>ok</v>
      </c>
    </row>
    <row r="2685" spans="5:9" x14ac:dyDescent="0.25">
      <c r="E2685" t="s">
        <v>2748</v>
      </c>
      <c r="F2685">
        <v>0</v>
      </c>
      <c r="G2685">
        <v>0</v>
      </c>
      <c r="H2685" t="s">
        <v>8</v>
      </c>
      <c r="I2685" s="74" t="str">
        <f ca="1">IF(Table7[[#This Row],[Type]]="KILL",IF(_xlfn.NUMBERVALUE(RIGHT(Table7[[#This Row],[Min]],LEN(Table7[[#This Row],[Min]])-FIND("-",Table7[[#This Row],[Min]])))&gt;INDIRECT(ADDRESS(11+MATCH(LEFT(Table7[[#This Row],[Min]],FIND("-",Table7[[#This Row],[Min]])-1),Table1[Content Sku],0),16,1,1,"Entities")),"review","ok"),"ok")</f>
        <v>ok</v>
      </c>
    </row>
    <row r="2686" spans="5:9" x14ac:dyDescent="0.25">
      <c r="E2686" t="s">
        <v>346</v>
      </c>
      <c r="F2686">
        <v>0</v>
      </c>
      <c r="G2686">
        <v>0</v>
      </c>
      <c r="H2686" t="s">
        <v>8</v>
      </c>
      <c r="I2686" s="74" t="str">
        <f ca="1">IF(Table7[[#This Row],[Type]]="KILL",IF(_xlfn.NUMBERVALUE(RIGHT(Table7[[#This Row],[Min]],LEN(Table7[[#This Row],[Min]])-FIND("-",Table7[[#This Row],[Min]])))&gt;INDIRECT(ADDRESS(11+MATCH(LEFT(Table7[[#This Row],[Min]],FIND("-",Table7[[#This Row],[Min]])-1),Table1[Content Sku],0),16,1,1,"Entities")),"review","ok"),"ok")</f>
        <v>ok</v>
      </c>
    </row>
    <row r="2687" spans="5:9" x14ac:dyDescent="0.25">
      <c r="E2687" t="s">
        <v>45</v>
      </c>
      <c r="F2687">
        <v>0</v>
      </c>
      <c r="G2687">
        <v>0</v>
      </c>
      <c r="H2687" t="s">
        <v>8</v>
      </c>
      <c r="I2687" s="74" t="str">
        <f ca="1">IF(Table7[[#This Row],[Type]]="KILL",IF(_xlfn.NUMBERVALUE(RIGHT(Table7[[#This Row],[Min]],LEN(Table7[[#This Row],[Min]])-FIND("-",Table7[[#This Row],[Min]])))&gt;INDIRECT(ADDRESS(11+MATCH(LEFT(Table7[[#This Row],[Min]],FIND("-",Table7[[#This Row],[Min]])-1),Table1[Content Sku],0),16,1,1,"Entities")),"review","ok"),"ok")</f>
        <v>ok</v>
      </c>
    </row>
    <row r="2688" spans="5:9" x14ac:dyDescent="0.25">
      <c r="E2688" t="s">
        <v>95</v>
      </c>
      <c r="F2688">
        <v>0</v>
      </c>
      <c r="G2688">
        <v>0</v>
      </c>
      <c r="H2688" t="s">
        <v>8</v>
      </c>
      <c r="I2688" s="74" t="str">
        <f ca="1">IF(Table7[[#This Row],[Type]]="KILL",IF(_xlfn.NUMBERVALUE(RIGHT(Table7[[#This Row],[Min]],LEN(Table7[[#This Row],[Min]])-FIND("-",Table7[[#This Row],[Min]])))&gt;INDIRECT(ADDRESS(11+MATCH(LEFT(Table7[[#This Row],[Min]],FIND("-",Table7[[#This Row],[Min]])-1),Table1[Content Sku],0),16,1,1,"Entities")),"review","ok"),"ok")</f>
        <v>ok</v>
      </c>
    </row>
    <row r="2689" spans="5:9" x14ac:dyDescent="0.25">
      <c r="E2689" t="s">
        <v>295</v>
      </c>
      <c r="F2689">
        <v>0</v>
      </c>
      <c r="G2689">
        <v>0</v>
      </c>
      <c r="H2689" t="s">
        <v>8</v>
      </c>
      <c r="I2689" s="74" t="str">
        <f ca="1">IF(Table7[[#This Row],[Type]]="KILL",IF(_xlfn.NUMBERVALUE(RIGHT(Table7[[#This Row],[Min]],LEN(Table7[[#This Row],[Min]])-FIND("-",Table7[[#This Row],[Min]])))&gt;INDIRECT(ADDRESS(11+MATCH(LEFT(Table7[[#This Row],[Min]],FIND("-",Table7[[#This Row],[Min]])-1),Table1[Content Sku],0),16,1,1,"Entities")),"review","ok"),"ok")</f>
        <v>ok</v>
      </c>
    </row>
    <row r="2690" spans="5:9" x14ac:dyDescent="0.25">
      <c r="E2690" t="s">
        <v>254</v>
      </c>
      <c r="F2690">
        <v>0</v>
      </c>
      <c r="G2690">
        <v>0</v>
      </c>
      <c r="H2690" t="s">
        <v>8</v>
      </c>
      <c r="I2690" s="74" t="str">
        <f ca="1">IF(Table7[[#This Row],[Type]]="KILL",IF(_xlfn.NUMBERVALUE(RIGHT(Table7[[#This Row],[Min]],LEN(Table7[[#This Row],[Min]])-FIND("-",Table7[[#This Row],[Min]])))&gt;INDIRECT(ADDRESS(11+MATCH(LEFT(Table7[[#This Row],[Min]],FIND("-",Table7[[#This Row],[Min]])-1),Table1[Content Sku],0),16,1,1,"Entities")),"review","ok"),"ok")</f>
        <v>ok</v>
      </c>
    </row>
    <row r="2691" spans="5:9" x14ac:dyDescent="0.25">
      <c r="E2691" t="s">
        <v>548</v>
      </c>
      <c r="F2691">
        <v>0</v>
      </c>
      <c r="G2691">
        <v>0</v>
      </c>
      <c r="H2691" t="s">
        <v>8</v>
      </c>
      <c r="I2691" s="74" t="str">
        <f ca="1">IF(Table7[[#This Row],[Type]]="KILL",IF(_xlfn.NUMBERVALUE(RIGHT(Table7[[#This Row],[Min]],LEN(Table7[[#This Row],[Min]])-FIND("-",Table7[[#This Row],[Min]])))&gt;INDIRECT(ADDRESS(11+MATCH(LEFT(Table7[[#This Row],[Min]],FIND("-",Table7[[#This Row],[Min]])-1),Table1[Content Sku],0),16,1,1,"Entities")),"review","ok"),"ok")</f>
        <v>ok</v>
      </c>
    </row>
    <row r="2692" spans="5:9" x14ac:dyDescent="0.25">
      <c r="E2692" t="s">
        <v>254</v>
      </c>
      <c r="F2692">
        <v>0</v>
      </c>
      <c r="G2692">
        <v>0</v>
      </c>
      <c r="H2692" t="s">
        <v>8</v>
      </c>
      <c r="I2692" s="74" t="str">
        <f ca="1">IF(Table7[[#This Row],[Type]]="KILL",IF(_xlfn.NUMBERVALUE(RIGHT(Table7[[#This Row],[Min]],LEN(Table7[[#This Row],[Min]])-FIND("-",Table7[[#This Row],[Min]])))&gt;INDIRECT(ADDRESS(11+MATCH(LEFT(Table7[[#This Row],[Min]],FIND("-",Table7[[#This Row],[Min]])-1),Table1[Content Sku],0),16,1,1,"Entities")),"review","ok"),"ok")</f>
        <v>ok</v>
      </c>
    </row>
    <row r="2693" spans="5:9" x14ac:dyDescent="0.25">
      <c r="E2693" t="s">
        <v>313</v>
      </c>
      <c r="F2693">
        <v>0</v>
      </c>
      <c r="G2693">
        <v>0</v>
      </c>
      <c r="H2693" t="s">
        <v>8</v>
      </c>
      <c r="I2693" s="74" t="str">
        <f ca="1">IF(Table7[[#This Row],[Type]]="KILL",IF(_xlfn.NUMBERVALUE(RIGHT(Table7[[#This Row],[Min]],LEN(Table7[[#This Row],[Min]])-FIND("-",Table7[[#This Row],[Min]])))&gt;INDIRECT(ADDRESS(11+MATCH(LEFT(Table7[[#This Row],[Min]],FIND("-",Table7[[#This Row],[Min]])-1),Table1[Content Sku],0),16,1,1,"Entities")),"review","ok"),"ok")</f>
        <v>ok</v>
      </c>
    </row>
    <row r="2694" spans="5:9" x14ac:dyDescent="0.25">
      <c r="E2694" t="s">
        <v>407</v>
      </c>
      <c r="F2694">
        <v>0</v>
      </c>
      <c r="G2694">
        <v>0</v>
      </c>
      <c r="H2694" t="s">
        <v>8</v>
      </c>
      <c r="I2694" s="74" t="str">
        <f ca="1">IF(Table7[[#This Row],[Type]]="KILL",IF(_xlfn.NUMBERVALUE(RIGHT(Table7[[#This Row],[Min]],LEN(Table7[[#This Row],[Min]])-FIND("-",Table7[[#This Row],[Min]])))&gt;INDIRECT(ADDRESS(11+MATCH(LEFT(Table7[[#This Row],[Min]],FIND("-",Table7[[#This Row],[Min]])-1),Table1[Content Sku],0),16,1,1,"Entities")),"review","ok"),"ok")</f>
        <v>ok</v>
      </c>
    </row>
    <row r="2695" spans="5:9" x14ac:dyDescent="0.25">
      <c r="E2695" t="s">
        <v>123</v>
      </c>
      <c r="F2695">
        <v>4000</v>
      </c>
      <c r="G2695">
        <v>12000</v>
      </c>
      <c r="H2695" t="s">
        <v>205</v>
      </c>
      <c r="I2695" s="74" t="str">
        <f ca="1">IF(Table7[[#This Row],[Type]]="KILL",IF(_xlfn.NUMBERVALUE(RIGHT(Table7[[#This Row],[Min]],LEN(Table7[[#This Row],[Min]])-FIND("-",Table7[[#This Row],[Min]])))&gt;INDIRECT(ADDRESS(11+MATCH(LEFT(Table7[[#This Row],[Min]],FIND("-",Table7[[#This Row],[Min]])-1),Table1[Content Sku],0),16,1,1,"Entities")),"review","ok"),"ok")</f>
        <v>ok</v>
      </c>
    </row>
    <row r="2696" spans="5:9" x14ac:dyDescent="0.25">
      <c r="E2696" t="s">
        <v>313</v>
      </c>
      <c r="F2696">
        <v>0</v>
      </c>
      <c r="G2696">
        <v>0</v>
      </c>
      <c r="H2696" t="s">
        <v>8</v>
      </c>
      <c r="I2696" s="74" t="str">
        <f ca="1">IF(Table7[[#This Row],[Type]]="KILL",IF(_xlfn.NUMBERVALUE(RIGHT(Table7[[#This Row],[Min]],LEN(Table7[[#This Row],[Min]])-FIND("-",Table7[[#This Row],[Min]])))&gt;INDIRECT(ADDRESS(11+MATCH(LEFT(Table7[[#This Row],[Min]],FIND("-",Table7[[#This Row],[Min]])-1),Table1[Content Sku],0),16,1,1,"Entities")),"review","ok"),"ok")</f>
        <v>ok</v>
      </c>
    </row>
    <row r="2697" spans="5:9" x14ac:dyDescent="0.25">
      <c r="E2697" t="s">
        <v>2748</v>
      </c>
      <c r="F2697">
        <v>0</v>
      </c>
      <c r="G2697">
        <v>0</v>
      </c>
      <c r="H2697" t="s">
        <v>8</v>
      </c>
      <c r="I2697" s="74" t="str">
        <f ca="1">IF(Table7[[#This Row],[Type]]="KILL",IF(_xlfn.NUMBERVALUE(RIGHT(Table7[[#This Row],[Min]],LEN(Table7[[#This Row],[Min]])-FIND("-",Table7[[#This Row],[Min]])))&gt;INDIRECT(ADDRESS(11+MATCH(LEFT(Table7[[#This Row],[Min]],FIND("-",Table7[[#This Row],[Min]])-1),Table1[Content Sku],0),16,1,1,"Entities")),"review","ok"),"ok")</f>
        <v>ok</v>
      </c>
    </row>
    <row r="2698" spans="5:9" x14ac:dyDescent="0.25">
      <c r="E2698" t="s">
        <v>2739</v>
      </c>
      <c r="F2698">
        <v>0</v>
      </c>
      <c r="G2698">
        <v>0</v>
      </c>
      <c r="H2698" t="s">
        <v>8</v>
      </c>
      <c r="I2698" s="74" t="str">
        <f ca="1">IF(Table7[[#This Row],[Type]]="KILL",IF(_xlfn.NUMBERVALUE(RIGHT(Table7[[#This Row],[Min]],LEN(Table7[[#This Row],[Min]])-FIND("-",Table7[[#This Row],[Min]])))&gt;INDIRECT(ADDRESS(11+MATCH(LEFT(Table7[[#This Row],[Min]],FIND("-",Table7[[#This Row],[Min]])-1),Table1[Content Sku],0),16,1,1,"Entities")),"review","ok"),"ok")</f>
        <v>ok</v>
      </c>
    </row>
    <row r="2699" spans="5:9" x14ac:dyDescent="0.25">
      <c r="E2699" t="s">
        <v>313</v>
      </c>
      <c r="F2699">
        <v>0</v>
      </c>
      <c r="G2699">
        <v>0</v>
      </c>
      <c r="H2699" t="s">
        <v>8</v>
      </c>
      <c r="I2699" s="74" t="str">
        <f ca="1">IF(Table7[[#This Row],[Type]]="KILL",IF(_xlfn.NUMBERVALUE(RIGHT(Table7[[#This Row],[Min]],LEN(Table7[[#This Row],[Min]])-FIND("-",Table7[[#This Row],[Min]])))&gt;INDIRECT(ADDRESS(11+MATCH(LEFT(Table7[[#This Row],[Min]],FIND("-",Table7[[#This Row],[Min]])-1),Table1[Content Sku],0),16,1,1,"Entities")),"review","ok"),"ok")</f>
        <v>ok</v>
      </c>
    </row>
    <row r="2700" spans="5:9" x14ac:dyDescent="0.25">
      <c r="E2700" t="s">
        <v>8116</v>
      </c>
      <c r="F2700">
        <v>50000</v>
      </c>
      <c r="G2700">
        <v>0</v>
      </c>
      <c r="H2700" t="s">
        <v>205</v>
      </c>
      <c r="I2700" s="74" t="str">
        <f ca="1">IF(Table7[[#This Row],[Type]]="KILL",IF(_xlfn.NUMBERVALUE(RIGHT(Table7[[#This Row],[Min]],LEN(Table7[[#This Row],[Min]])-FIND("-",Table7[[#This Row],[Min]])))&gt;INDIRECT(ADDRESS(11+MATCH(LEFT(Table7[[#This Row],[Min]],FIND("-",Table7[[#This Row],[Min]])-1),Table1[Content Sku],0),16,1,1,"Entities")),"review","ok"),"ok")</f>
        <v>ok</v>
      </c>
    </row>
    <row r="2701" spans="5:9" x14ac:dyDescent="0.25">
      <c r="E2701" t="s">
        <v>2743</v>
      </c>
      <c r="F2701">
        <v>0</v>
      </c>
      <c r="G2701">
        <v>0</v>
      </c>
      <c r="H2701" t="s">
        <v>8</v>
      </c>
      <c r="I2701" s="74" t="str">
        <f ca="1">IF(Table7[[#This Row],[Type]]="KILL",IF(_xlfn.NUMBERVALUE(RIGHT(Table7[[#This Row],[Min]],LEN(Table7[[#This Row],[Min]])-FIND("-",Table7[[#This Row],[Min]])))&gt;INDIRECT(ADDRESS(11+MATCH(LEFT(Table7[[#This Row],[Min]],FIND("-",Table7[[#This Row],[Min]])-1),Table1[Content Sku],0),16,1,1,"Entities")),"review","ok"),"ok")</f>
        <v>ok</v>
      </c>
    </row>
    <row r="2702" spans="5:9" x14ac:dyDescent="0.25">
      <c r="E2702" t="s">
        <v>256</v>
      </c>
      <c r="F2702">
        <v>17000</v>
      </c>
      <c r="G2702">
        <v>0</v>
      </c>
      <c r="H2702" t="s">
        <v>205</v>
      </c>
      <c r="I2702" s="74" t="str">
        <f ca="1">IF(Table7[[#This Row],[Type]]="KILL",IF(_xlfn.NUMBERVALUE(RIGHT(Table7[[#This Row],[Min]],LEN(Table7[[#This Row],[Min]])-FIND("-",Table7[[#This Row],[Min]])))&gt;INDIRECT(ADDRESS(11+MATCH(LEFT(Table7[[#This Row],[Min]],FIND("-",Table7[[#This Row],[Min]])-1),Table1[Content Sku],0),16,1,1,"Entities")),"review","ok"),"ok")</f>
        <v>ok</v>
      </c>
    </row>
    <row r="2703" spans="5:9" x14ac:dyDescent="0.25">
      <c r="E2703" t="s">
        <v>254</v>
      </c>
      <c r="F2703">
        <v>0</v>
      </c>
      <c r="G2703">
        <v>0</v>
      </c>
      <c r="H2703" t="s">
        <v>8</v>
      </c>
      <c r="I2703" s="74" t="str">
        <f ca="1">IF(Table7[[#This Row],[Type]]="KILL",IF(_xlfn.NUMBERVALUE(RIGHT(Table7[[#This Row],[Min]],LEN(Table7[[#This Row],[Min]])-FIND("-",Table7[[#This Row],[Min]])))&gt;INDIRECT(ADDRESS(11+MATCH(LEFT(Table7[[#This Row],[Min]],FIND("-",Table7[[#This Row],[Min]])-1),Table1[Content Sku],0),16,1,1,"Entities")),"review","ok"),"ok")</f>
        <v>ok</v>
      </c>
    </row>
    <row r="2704" spans="5:9" x14ac:dyDescent="0.25">
      <c r="E2704" t="s">
        <v>306</v>
      </c>
      <c r="F2704">
        <v>0</v>
      </c>
      <c r="G2704">
        <v>0</v>
      </c>
      <c r="H2704" t="s">
        <v>8</v>
      </c>
      <c r="I2704" s="74" t="str">
        <f ca="1">IF(Table7[[#This Row],[Type]]="KILL",IF(_xlfn.NUMBERVALUE(RIGHT(Table7[[#This Row],[Min]],LEN(Table7[[#This Row],[Min]])-FIND("-",Table7[[#This Row],[Min]])))&gt;INDIRECT(ADDRESS(11+MATCH(LEFT(Table7[[#This Row],[Min]],FIND("-",Table7[[#This Row],[Min]])-1),Table1[Content Sku],0),16,1,1,"Entities")),"review","ok"),"ok")</f>
        <v>ok</v>
      </c>
    </row>
    <row r="2705" spans="5:9" x14ac:dyDescent="0.25">
      <c r="E2705" t="s">
        <v>313</v>
      </c>
      <c r="F2705">
        <v>0</v>
      </c>
      <c r="G2705">
        <v>0</v>
      </c>
      <c r="H2705" t="s">
        <v>8</v>
      </c>
      <c r="I2705" s="74" t="str">
        <f ca="1">IF(Table7[[#This Row],[Type]]="KILL",IF(_xlfn.NUMBERVALUE(RIGHT(Table7[[#This Row],[Min]],LEN(Table7[[#This Row],[Min]])-FIND("-",Table7[[#This Row],[Min]])))&gt;INDIRECT(ADDRESS(11+MATCH(LEFT(Table7[[#This Row],[Min]],FIND("-",Table7[[#This Row],[Min]])-1),Table1[Content Sku],0),16,1,1,"Entities")),"review","ok"),"ok")</f>
        <v>ok</v>
      </c>
    </row>
    <row r="2706" spans="5:9" x14ac:dyDescent="0.25">
      <c r="E2706" t="s">
        <v>39</v>
      </c>
      <c r="F2706">
        <v>12000</v>
      </c>
      <c r="G2706">
        <v>0</v>
      </c>
      <c r="H2706" t="s">
        <v>205</v>
      </c>
      <c r="I2706" s="74" t="str">
        <f ca="1">IF(Table7[[#This Row],[Type]]="KILL",IF(_xlfn.NUMBERVALUE(RIGHT(Table7[[#This Row],[Min]],LEN(Table7[[#This Row],[Min]])-FIND("-",Table7[[#This Row],[Min]])))&gt;INDIRECT(ADDRESS(11+MATCH(LEFT(Table7[[#This Row],[Min]],FIND("-",Table7[[#This Row],[Min]])-1),Table1[Content Sku],0),16,1,1,"Entities")),"review","ok"),"ok")</f>
        <v>ok</v>
      </c>
    </row>
    <row r="2707" spans="5:9" x14ac:dyDescent="0.25">
      <c r="E2707" t="s">
        <v>313</v>
      </c>
      <c r="F2707">
        <v>0</v>
      </c>
      <c r="G2707">
        <v>0</v>
      </c>
      <c r="H2707" t="s">
        <v>8</v>
      </c>
      <c r="I2707" s="74" t="str">
        <f ca="1">IF(Table7[[#This Row],[Type]]="KILL",IF(_xlfn.NUMBERVALUE(RIGHT(Table7[[#This Row],[Min]],LEN(Table7[[#This Row],[Min]])-FIND("-",Table7[[#This Row],[Min]])))&gt;INDIRECT(ADDRESS(11+MATCH(LEFT(Table7[[#This Row],[Min]],FIND("-",Table7[[#This Row],[Min]])-1),Table1[Content Sku],0),16,1,1,"Entities")),"review","ok"),"ok")</f>
        <v>ok</v>
      </c>
    </row>
    <row r="2708" spans="5:9" x14ac:dyDescent="0.25">
      <c r="E2708" t="s">
        <v>254</v>
      </c>
      <c r="F2708">
        <v>0</v>
      </c>
      <c r="G2708">
        <v>0</v>
      </c>
      <c r="H2708" t="s">
        <v>8</v>
      </c>
      <c r="I2708" s="74" t="str">
        <f ca="1">IF(Table7[[#This Row],[Type]]="KILL",IF(_xlfn.NUMBERVALUE(RIGHT(Table7[[#This Row],[Min]],LEN(Table7[[#This Row],[Min]])-FIND("-",Table7[[#This Row],[Min]])))&gt;INDIRECT(ADDRESS(11+MATCH(LEFT(Table7[[#This Row],[Min]],FIND("-",Table7[[#This Row],[Min]])-1),Table1[Content Sku],0),16,1,1,"Entities")),"review","ok"),"ok")</f>
        <v>ok</v>
      </c>
    </row>
    <row r="2709" spans="5:9" x14ac:dyDescent="0.25">
      <c r="E2709" t="s">
        <v>313</v>
      </c>
      <c r="F2709">
        <v>0</v>
      </c>
      <c r="G2709">
        <v>0</v>
      </c>
      <c r="H2709" t="s">
        <v>8</v>
      </c>
      <c r="I2709" s="74" t="str">
        <f ca="1">IF(Table7[[#This Row],[Type]]="KILL",IF(_xlfn.NUMBERVALUE(RIGHT(Table7[[#This Row],[Min]],LEN(Table7[[#This Row],[Min]])-FIND("-",Table7[[#This Row],[Min]])))&gt;INDIRECT(ADDRESS(11+MATCH(LEFT(Table7[[#This Row],[Min]],FIND("-",Table7[[#This Row],[Min]])-1),Table1[Content Sku],0),16,1,1,"Entities")),"review","ok"),"ok")</f>
        <v>ok</v>
      </c>
    </row>
    <row r="2710" spans="5:9" x14ac:dyDescent="0.25">
      <c r="E2710" t="s">
        <v>338</v>
      </c>
      <c r="F2710">
        <v>0</v>
      </c>
      <c r="G2710">
        <v>0</v>
      </c>
      <c r="H2710" t="s">
        <v>8</v>
      </c>
      <c r="I2710" s="74" t="str">
        <f ca="1">IF(Table7[[#This Row],[Type]]="KILL",IF(_xlfn.NUMBERVALUE(RIGHT(Table7[[#This Row],[Min]],LEN(Table7[[#This Row],[Min]])-FIND("-",Table7[[#This Row],[Min]])))&gt;INDIRECT(ADDRESS(11+MATCH(LEFT(Table7[[#This Row],[Min]],FIND("-",Table7[[#This Row],[Min]])-1),Table1[Content Sku],0),16,1,1,"Entities")),"review","ok"),"ok")</f>
        <v>ok</v>
      </c>
    </row>
    <row r="2711" spans="5:9" x14ac:dyDescent="0.25">
      <c r="E2711" t="s">
        <v>2730</v>
      </c>
      <c r="F2711">
        <v>0</v>
      </c>
      <c r="G2711">
        <v>0</v>
      </c>
      <c r="H2711" t="s">
        <v>8</v>
      </c>
      <c r="I2711" s="74" t="str">
        <f ca="1">IF(Table7[[#This Row],[Type]]="KILL",IF(_xlfn.NUMBERVALUE(RIGHT(Table7[[#This Row],[Min]],LEN(Table7[[#This Row],[Min]])-FIND("-",Table7[[#This Row],[Min]])))&gt;INDIRECT(ADDRESS(11+MATCH(LEFT(Table7[[#This Row],[Min]],FIND("-",Table7[[#This Row],[Min]])-1),Table1[Content Sku],0),16,1,1,"Entities")),"review","ok"),"ok")</f>
        <v>ok</v>
      </c>
    </row>
    <row r="2712" spans="5:9" x14ac:dyDescent="0.25">
      <c r="E2712" t="s">
        <v>256</v>
      </c>
      <c r="F2712">
        <v>0</v>
      </c>
      <c r="G2712">
        <v>0</v>
      </c>
      <c r="H2712" t="s">
        <v>8</v>
      </c>
      <c r="I2712" s="74" t="str">
        <f ca="1">IF(Table7[[#This Row],[Type]]="KILL",IF(_xlfn.NUMBERVALUE(RIGHT(Table7[[#This Row],[Min]],LEN(Table7[[#This Row],[Min]])-FIND("-",Table7[[#This Row],[Min]])))&gt;INDIRECT(ADDRESS(11+MATCH(LEFT(Table7[[#This Row],[Min]],FIND("-",Table7[[#This Row],[Min]])-1),Table1[Content Sku],0),16,1,1,"Entities")),"review","ok"),"ok")</f>
        <v>ok</v>
      </c>
    </row>
    <row r="2713" spans="5:9" x14ac:dyDescent="0.25">
      <c r="E2713" t="s">
        <v>257</v>
      </c>
      <c r="F2713">
        <v>25000</v>
      </c>
      <c r="G2713">
        <v>0</v>
      </c>
      <c r="H2713" t="s">
        <v>205</v>
      </c>
      <c r="I2713" s="74" t="str">
        <f ca="1">IF(Table7[[#This Row],[Type]]="KILL",IF(_xlfn.NUMBERVALUE(RIGHT(Table7[[#This Row],[Min]],LEN(Table7[[#This Row],[Min]])-FIND("-",Table7[[#This Row],[Min]])))&gt;INDIRECT(ADDRESS(11+MATCH(LEFT(Table7[[#This Row],[Min]],FIND("-",Table7[[#This Row],[Min]])-1),Table1[Content Sku],0),16,1,1,"Entities")),"review","ok"),"ok")</f>
        <v>ok</v>
      </c>
    </row>
    <row r="2714" spans="5:9" x14ac:dyDescent="0.25">
      <c r="E2714" t="s">
        <v>254</v>
      </c>
      <c r="F2714">
        <v>8000</v>
      </c>
      <c r="G2714">
        <v>0</v>
      </c>
      <c r="H2714" t="s">
        <v>205</v>
      </c>
      <c r="I2714" s="74" t="str">
        <f ca="1">IF(Table7[[#This Row],[Type]]="KILL",IF(_xlfn.NUMBERVALUE(RIGHT(Table7[[#This Row],[Min]],LEN(Table7[[#This Row],[Min]])-FIND("-",Table7[[#This Row],[Min]])))&gt;INDIRECT(ADDRESS(11+MATCH(LEFT(Table7[[#This Row],[Min]],FIND("-",Table7[[#This Row],[Min]])-1),Table1[Content Sku],0),16,1,1,"Entities")),"review","ok"),"ok")</f>
        <v>ok</v>
      </c>
    </row>
    <row r="2715" spans="5:9" x14ac:dyDescent="0.25">
      <c r="E2715" t="s">
        <v>338</v>
      </c>
      <c r="F2715">
        <v>0</v>
      </c>
      <c r="G2715">
        <v>0</v>
      </c>
      <c r="H2715" t="s">
        <v>8</v>
      </c>
      <c r="I2715" s="74" t="str">
        <f ca="1">IF(Table7[[#This Row],[Type]]="KILL",IF(_xlfn.NUMBERVALUE(RIGHT(Table7[[#This Row],[Min]],LEN(Table7[[#This Row],[Min]])-FIND("-",Table7[[#This Row],[Min]])))&gt;INDIRECT(ADDRESS(11+MATCH(LEFT(Table7[[#This Row],[Min]],FIND("-",Table7[[#This Row],[Min]])-1),Table1[Content Sku],0),16,1,1,"Entities")),"review","ok"),"ok")</f>
        <v>ok</v>
      </c>
    </row>
    <row r="2716" spans="5:9" x14ac:dyDescent="0.25">
      <c r="E2716" t="s">
        <v>311</v>
      </c>
      <c r="F2716">
        <v>0</v>
      </c>
      <c r="G2716">
        <v>0</v>
      </c>
      <c r="H2716" t="s">
        <v>8</v>
      </c>
      <c r="I2716" s="74" t="str">
        <f ca="1">IF(Table7[[#This Row],[Type]]="KILL",IF(_xlfn.NUMBERVALUE(RIGHT(Table7[[#This Row],[Min]],LEN(Table7[[#This Row],[Min]])-FIND("-",Table7[[#This Row],[Min]])))&gt;INDIRECT(ADDRESS(11+MATCH(LEFT(Table7[[#This Row],[Min]],FIND("-",Table7[[#This Row],[Min]])-1),Table1[Content Sku],0),16,1,1,"Entities")),"review","ok"),"ok")</f>
        <v>ok</v>
      </c>
    </row>
    <row r="2717" spans="5:9" x14ac:dyDescent="0.25">
      <c r="E2717" t="s">
        <v>295</v>
      </c>
      <c r="F2717">
        <v>0</v>
      </c>
      <c r="G2717">
        <v>10000</v>
      </c>
      <c r="H2717" t="s">
        <v>205</v>
      </c>
      <c r="I2717" s="74" t="str">
        <f ca="1">IF(Table7[[#This Row],[Type]]="KILL",IF(_xlfn.NUMBERVALUE(RIGHT(Table7[[#This Row],[Min]],LEN(Table7[[#This Row],[Min]])-FIND("-",Table7[[#This Row],[Min]])))&gt;INDIRECT(ADDRESS(11+MATCH(LEFT(Table7[[#This Row],[Min]],FIND("-",Table7[[#This Row],[Min]])-1),Table1[Content Sku],0),16,1,1,"Entities")),"review","ok"),"ok")</f>
        <v>ok</v>
      </c>
    </row>
    <row r="2718" spans="5:9" x14ac:dyDescent="0.25">
      <c r="E2718" t="s">
        <v>548</v>
      </c>
      <c r="F2718">
        <v>0</v>
      </c>
      <c r="G2718">
        <v>0</v>
      </c>
      <c r="H2718" t="s">
        <v>8</v>
      </c>
      <c r="I2718" s="74" t="str">
        <f ca="1">IF(Table7[[#This Row],[Type]]="KILL",IF(_xlfn.NUMBERVALUE(RIGHT(Table7[[#This Row],[Min]],LEN(Table7[[#This Row],[Min]])-FIND("-",Table7[[#This Row],[Min]])))&gt;INDIRECT(ADDRESS(11+MATCH(LEFT(Table7[[#This Row],[Min]],FIND("-",Table7[[#This Row],[Min]])-1),Table1[Content Sku],0),16,1,1,"Entities")),"review","ok"),"ok")</f>
        <v>ok</v>
      </c>
    </row>
    <row r="2719" spans="5:9" x14ac:dyDescent="0.25">
      <c r="E2719" t="s">
        <v>313</v>
      </c>
      <c r="F2719">
        <v>0</v>
      </c>
      <c r="G2719">
        <v>0</v>
      </c>
      <c r="H2719" t="s">
        <v>8</v>
      </c>
      <c r="I2719" s="74" t="str">
        <f ca="1">IF(Table7[[#This Row],[Type]]="KILL",IF(_xlfn.NUMBERVALUE(RIGHT(Table7[[#This Row],[Min]],LEN(Table7[[#This Row],[Min]])-FIND("-",Table7[[#This Row],[Min]])))&gt;INDIRECT(ADDRESS(11+MATCH(LEFT(Table7[[#This Row],[Min]],FIND("-",Table7[[#This Row],[Min]])-1),Table1[Content Sku],0),16,1,1,"Entities")),"review","ok"),"ok")</f>
        <v>ok</v>
      </c>
    </row>
    <row r="2720" spans="5:9" x14ac:dyDescent="0.25">
      <c r="E2720" t="s">
        <v>44</v>
      </c>
      <c r="F2720">
        <v>0</v>
      </c>
      <c r="G2720">
        <v>0</v>
      </c>
      <c r="H2720" t="s">
        <v>8</v>
      </c>
      <c r="I2720" s="74" t="str">
        <f ca="1">IF(Table7[[#This Row],[Type]]="KILL",IF(_xlfn.NUMBERVALUE(RIGHT(Table7[[#This Row],[Min]],LEN(Table7[[#This Row],[Min]])-FIND("-",Table7[[#This Row],[Min]])))&gt;INDIRECT(ADDRESS(11+MATCH(LEFT(Table7[[#This Row],[Min]],FIND("-",Table7[[#This Row],[Min]])-1),Table1[Content Sku],0),16,1,1,"Entities")),"review","ok"),"ok")</f>
        <v>ok</v>
      </c>
    </row>
    <row r="2721" spans="5:9" x14ac:dyDescent="0.25">
      <c r="E2721" t="s">
        <v>90</v>
      </c>
      <c r="F2721">
        <v>0</v>
      </c>
      <c r="G2721">
        <v>0</v>
      </c>
      <c r="H2721" t="s">
        <v>8</v>
      </c>
      <c r="I2721" s="74" t="str">
        <f ca="1">IF(Table7[[#This Row],[Type]]="KILL",IF(_xlfn.NUMBERVALUE(RIGHT(Table7[[#This Row],[Min]],LEN(Table7[[#This Row],[Min]])-FIND("-",Table7[[#This Row],[Min]])))&gt;INDIRECT(ADDRESS(11+MATCH(LEFT(Table7[[#This Row],[Min]],FIND("-",Table7[[#This Row],[Min]])-1),Table1[Content Sku],0),16,1,1,"Entities")),"review","ok"),"ok")</f>
        <v>ok</v>
      </c>
    </row>
    <row r="2722" spans="5:9" x14ac:dyDescent="0.25">
      <c r="E2722" t="s">
        <v>397</v>
      </c>
      <c r="F2722">
        <v>0</v>
      </c>
      <c r="G2722">
        <v>0</v>
      </c>
      <c r="H2722" t="s">
        <v>8</v>
      </c>
      <c r="I2722" s="74" t="str">
        <f ca="1">IF(Table7[[#This Row],[Type]]="KILL",IF(_xlfn.NUMBERVALUE(RIGHT(Table7[[#This Row],[Min]],LEN(Table7[[#This Row],[Min]])-FIND("-",Table7[[#This Row],[Min]])))&gt;INDIRECT(ADDRESS(11+MATCH(LEFT(Table7[[#This Row],[Min]],FIND("-",Table7[[#This Row],[Min]])-1),Table1[Content Sku],0),16,1,1,"Entities")),"review","ok"),"ok")</f>
        <v>ok</v>
      </c>
    </row>
    <row r="2723" spans="5:9" x14ac:dyDescent="0.25">
      <c r="E2723" t="s">
        <v>63</v>
      </c>
      <c r="F2723">
        <v>0</v>
      </c>
      <c r="G2723">
        <v>0</v>
      </c>
      <c r="H2723" t="s">
        <v>8</v>
      </c>
      <c r="I2723" s="74" t="str">
        <f ca="1">IF(Table7[[#This Row],[Type]]="KILL",IF(_xlfn.NUMBERVALUE(RIGHT(Table7[[#This Row],[Min]],LEN(Table7[[#This Row],[Min]])-FIND("-",Table7[[#This Row],[Min]])))&gt;INDIRECT(ADDRESS(11+MATCH(LEFT(Table7[[#This Row],[Min]],FIND("-",Table7[[#This Row],[Min]])-1),Table1[Content Sku],0),16,1,1,"Entities")),"review","ok"),"ok")</f>
        <v>ok</v>
      </c>
    </row>
    <row r="2724" spans="5:9" x14ac:dyDescent="0.25">
      <c r="E2724" t="s">
        <v>397</v>
      </c>
      <c r="F2724">
        <v>20000</v>
      </c>
      <c r="G2724">
        <v>0</v>
      </c>
      <c r="H2724" t="s">
        <v>205</v>
      </c>
      <c r="I2724" s="74" t="str">
        <f ca="1">IF(Table7[[#This Row],[Type]]="KILL",IF(_xlfn.NUMBERVALUE(RIGHT(Table7[[#This Row],[Min]],LEN(Table7[[#This Row],[Min]])-FIND("-",Table7[[#This Row],[Min]])))&gt;INDIRECT(ADDRESS(11+MATCH(LEFT(Table7[[#This Row],[Min]],FIND("-",Table7[[#This Row],[Min]])-1),Table1[Content Sku],0),16,1,1,"Entities")),"review","ok"),"ok")</f>
        <v>ok</v>
      </c>
    </row>
    <row r="2725" spans="5:9" x14ac:dyDescent="0.25">
      <c r="E2725" t="s">
        <v>518</v>
      </c>
      <c r="F2725">
        <v>0</v>
      </c>
      <c r="G2725">
        <v>0</v>
      </c>
      <c r="H2725" t="s">
        <v>8</v>
      </c>
      <c r="I2725" s="74" t="str">
        <f ca="1">IF(Table7[[#This Row],[Type]]="KILL",IF(_xlfn.NUMBERVALUE(RIGHT(Table7[[#This Row],[Min]],LEN(Table7[[#This Row],[Min]])-FIND("-",Table7[[#This Row],[Min]])))&gt;INDIRECT(ADDRESS(11+MATCH(LEFT(Table7[[#This Row],[Min]],FIND("-",Table7[[#This Row],[Min]])-1),Table1[Content Sku],0),16,1,1,"Entities")),"review","ok"),"ok")</f>
        <v>ok</v>
      </c>
    </row>
    <row r="2726" spans="5:9" x14ac:dyDescent="0.25">
      <c r="E2726" t="s">
        <v>2748</v>
      </c>
      <c r="F2726">
        <v>0</v>
      </c>
      <c r="G2726">
        <v>0</v>
      </c>
      <c r="H2726" t="s">
        <v>8</v>
      </c>
      <c r="I2726" s="74" t="str">
        <f ca="1">IF(Table7[[#This Row],[Type]]="KILL",IF(_xlfn.NUMBERVALUE(RIGHT(Table7[[#This Row],[Min]],LEN(Table7[[#This Row],[Min]])-FIND("-",Table7[[#This Row],[Min]])))&gt;INDIRECT(ADDRESS(11+MATCH(LEFT(Table7[[#This Row],[Min]],FIND("-",Table7[[#This Row],[Min]])-1),Table1[Content Sku],0),16,1,1,"Entities")),"review","ok"),"ok")</f>
        <v>ok</v>
      </c>
    </row>
    <row r="2727" spans="5:9" x14ac:dyDescent="0.25">
      <c r="E2727" t="s">
        <v>311</v>
      </c>
      <c r="F2727">
        <v>4200</v>
      </c>
      <c r="G2727">
        <v>0</v>
      </c>
      <c r="H2727" t="s">
        <v>205</v>
      </c>
      <c r="I2727" s="74" t="str">
        <f ca="1">IF(Table7[[#This Row],[Type]]="KILL",IF(_xlfn.NUMBERVALUE(RIGHT(Table7[[#This Row],[Min]],LEN(Table7[[#This Row],[Min]])-FIND("-",Table7[[#This Row],[Min]])))&gt;INDIRECT(ADDRESS(11+MATCH(LEFT(Table7[[#This Row],[Min]],FIND("-",Table7[[#This Row],[Min]])-1),Table1[Content Sku],0),16,1,1,"Entities")),"review","ok"),"ok")</f>
        <v>ok</v>
      </c>
    </row>
    <row r="2728" spans="5:9" x14ac:dyDescent="0.25">
      <c r="E2728" t="s">
        <v>14</v>
      </c>
      <c r="F2728">
        <v>0</v>
      </c>
      <c r="G2728">
        <v>0</v>
      </c>
      <c r="H2728" t="s">
        <v>8</v>
      </c>
      <c r="I2728" s="74" t="str">
        <f ca="1">IF(Table7[[#This Row],[Type]]="KILL",IF(_xlfn.NUMBERVALUE(RIGHT(Table7[[#This Row],[Min]],LEN(Table7[[#This Row],[Min]])-FIND("-",Table7[[#This Row],[Min]])))&gt;INDIRECT(ADDRESS(11+MATCH(LEFT(Table7[[#This Row],[Min]],FIND("-",Table7[[#This Row],[Min]])-1),Table1[Content Sku],0),16,1,1,"Entities")),"review","ok"),"ok")</f>
        <v>ok</v>
      </c>
    </row>
    <row r="2729" spans="5:9" x14ac:dyDescent="0.25">
      <c r="E2729" t="s">
        <v>91</v>
      </c>
      <c r="F2729">
        <v>7000</v>
      </c>
      <c r="G2729">
        <v>0</v>
      </c>
      <c r="H2729" t="s">
        <v>205</v>
      </c>
      <c r="I2729" s="74" t="str">
        <f ca="1">IF(Table7[[#This Row],[Type]]="KILL",IF(_xlfn.NUMBERVALUE(RIGHT(Table7[[#This Row],[Min]],LEN(Table7[[#This Row],[Min]])-FIND("-",Table7[[#This Row],[Min]])))&gt;INDIRECT(ADDRESS(11+MATCH(LEFT(Table7[[#This Row],[Min]],FIND("-",Table7[[#This Row],[Min]])-1),Table1[Content Sku],0),16,1,1,"Entities")),"review","ok"),"ok")</f>
        <v>ok</v>
      </c>
    </row>
    <row r="2730" spans="5:9" x14ac:dyDescent="0.25">
      <c r="E2730" t="s">
        <v>254</v>
      </c>
      <c r="F2730">
        <v>0</v>
      </c>
      <c r="G2730">
        <v>0</v>
      </c>
      <c r="H2730" t="s">
        <v>8</v>
      </c>
      <c r="I2730" s="74" t="str">
        <f ca="1">IF(Table7[[#This Row],[Type]]="KILL",IF(_xlfn.NUMBERVALUE(RIGHT(Table7[[#This Row],[Min]],LEN(Table7[[#This Row],[Min]])-FIND("-",Table7[[#This Row],[Min]])))&gt;INDIRECT(ADDRESS(11+MATCH(LEFT(Table7[[#This Row],[Min]],FIND("-",Table7[[#This Row],[Min]])-1),Table1[Content Sku],0),16,1,1,"Entities")),"review","ok"),"ok")</f>
        <v>ok</v>
      </c>
    </row>
    <row r="2731" spans="5:9" x14ac:dyDescent="0.25">
      <c r="E2731" t="s">
        <v>278</v>
      </c>
      <c r="F2731">
        <v>0</v>
      </c>
      <c r="G2731">
        <v>0</v>
      </c>
      <c r="H2731" t="s">
        <v>8</v>
      </c>
      <c r="I2731" s="74" t="str">
        <f ca="1">IF(Table7[[#This Row],[Type]]="KILL",IF(_xlfn.NUMBERVALUE(RIGHT(Table7[[#This Row],[Min]],LEN(Table7[[#This Row],[Min]])-FIND("-",Table7[[#This Row],[Min]])))&gt;INDIRECT(ADDRESS(11+MATCH(LEFT(Table7[[#This Row],[Min]],FIND("-",Table7[[#This Row],[Min]])-1),Table1[Content Sku],0),16,1,1,"Entities")),"review","ok"),"ok")</f>
        <v>ok</v>
      </c>
    </row>
    <row r="2732" spans="5:9" x14ac:dyDescent="0.25">
      <c r="E2732" t="s">
        <v>2773</v>
      </c>
      <c r="F2732">
        <v>0</v>
      </c>
      <c r="G2732">
        <v>0</v>
      </c>
      <c r="H2732" t="s">
        <v>8</v>
      </c>
      <c r="I2732" s="74" t="str">
        <f ca="1">IF(Table7[[#This Row],[Type]]="KILL",IF(_xlfn.NUMBERVALUE(RIGHT(Table7[[#This Row],[Min]],LEN(Table7[[#This Row],[Min]])-FIND("-",Table7[[#This Row],[Min]])))&gt;INDIRECT(ADDRESS(11+MATCH(LEFT(Table7[[#This Row],[Min]],FIND("-",Table7[[#This Row],[Min]])-1),Table1[Content Sku],0),16,1,1,"Entities")),"review","ok"),"ok")</f>
        <v>ok</v>
      </c>
    </row>
    <row r="2733" spans="5:9" x14ac:dyDescent="0.25">
      <c r="E2733" t="s">
        <v>10</v>
      </c>
      <c r="F2733">
        <v>2250</v>
      </c>
      <c r="G2733">
        <v>0</v>
      </c>
      <c r="H2733" t="s">
        <v>205</v>
      </c>
      <c r="I2733" s="74" t="str">
        <f ca="1">IF(Table7[[#This Row],[Type]]="KILL",IF(_xlfn.NUMBERVALUE(RIGHT(Table7[[#This Row],[Min]],LEN(Table7[[#This Row],[Min]])-FIND("-",Table7[[#This Row],[Min]])))&gt;INDIRECT(ADDRESS(11+MATCH(LEFT(Table7[[#This Row],[Min]],FIND("-",Table7[[#This Row],[Min]])-1),Table1[Content Sku],0),16,1,1,"Entities")),"review","ok"),"ok")</f>
        <v>ok</v>
      </c>
    </row>
    <row r="2734" spans="5:9" x14ac:dyDescent="0.25">
      <c r="E2734" t="s">
        <v>394</v>
      </c>
      <c r="F2734">
        <v>0</v>
      </c>
      <c r="G2734">
        <v>0</v>
      </c>
      <c r="H2734" t="s">
        <v>8</v>
      </c>
      <c r="I2734" s="74" t="str">
        <f ca="1">IF(Table7[[#This Row],[Type]]="KILL",IF(_xlfn.NUMBERVALUE(RIGHT(Table7[[#This Row],[Min]],LEN(Table7[[#This Row],[Min]])-FIND("-",Table7[[#This Row],[Min]])))&gt;INDIRECT(ADDRESS(11+MATCH(LEFT(Table7[[#This Row],[Min]],FIND("-",Table7[[#This Row],[Min]])-1),Table1[Content Sku],0),16,1,1,"Entities")),"review","ok"),"ok")</f>
        <v>ok</v>
      </c>
    </row>
    <row r="2735" spans="5:9" x14ac:dyDescent="0.25">
      <c r="E2735" t="s">
        <v>286</v>
      </c>
      <c r="F2735">
        <v>4000</v>
      </c>
      <c r="G2735">
        <v>40000</v>
      </c>
      <c r="H2735" t="s">
        <v>205</v>
      </c>
      <c r="I2735" s="74" t="str">
        <f ca="1">IF(Table7[[#This Row],[Type]]="KILL",IF(_xlfn.NUMBERVALUE(RIGHT(Table7[[#This Row],[Min]],LEN(Table7[[#This Row],[Min]])-FIND("-",Table7[[#This Row],[Min]])))&gt;INDIRECT(ADDRESS(11+MATCH(LEFT(Table7[[#This Row],[Min]],FIND("-",Table7[[#This Row],[Min]])-1),Table1[Content Sku],0),16,1,1,"Entities")),"review","ok"),"ok")</f>
        <v>ok</v>
      </c>
    </row>
    <row r="2736" spans="5:9" x14ac:dyDescent="0.25">
      <c r="E2736" t="s">
        <v>41</v>
      </c>
      <c r="F2736">
        <v>10000</v>
      </c>
      <c r="G2736">
        <v>0</v>
      </c>
      <c r="H2736" t="s">
        <v>205</v>
      </c>
      <c r="I2736" s="74" t="str">
        <f ca="1">IF(Table7[[#This Row],[Type]]="KILL",IF(_xlfn.NUMBERVALUE(RIGHT(Table7[[#This Row],[Min]],LEN(Table7[[#This Row],[Min]])-FIND("-",Table7[[#This Row],[Min]])))&gt;INDIRECT(ADDRESS(11+MATCH(LEFT(Table7[[#This Row],[Min]],FIND("-",Table7[[#This Row],[Min]])-1),Table1[Content Sku],0),16,1,1,"Entities")),"review","ok"),"ok")</f>
        <v>ok</v>
      </c>
    </row>
    <row r="2737" spans="5:9" x14ac:dyDescent="0.25">
      <c r="E2737" t="s">
        <v>315</v>
      </c>
      <c r="F2737">
        <v>0</v>
      </c>
      <c r="G2737">
        <v>0</v>
      </c>
      <c r="H2737" t="s">
        <v>8</v>
      </c>
      <c r="I2737" s="74" t="str">
        <f ca="1">IF(Table7[[#This Row],[Type]]="KILL",IF(_xlfn.NUMBERVALUE(RIGHT(Table7[[#This Row],[Min]],LEN(Table7[[#This Row],[Min]])-FIND("-",Table7[[#This Row],[Min]])))&gt;INDIRECT(ADDRESS(11+MATCH(LEFT(Table7[[#This Row],[Min]],FIND("-",Table7[[#This Row],[Min]])-1),Table1[Content Sku],0),16,1,1,"Entities")),"review","ok"),"ok")</f>
        <v>ok</v>
      </c>
    </row>
    <row r="2738" spans="5:9" x14ac:dyDescent="0.25">
      <c r="E2738" t="s">
        <v>258</v>
      </c>
      <c r="F2738">
        <v>35000</v>
      </c>
      <c r="G2738">
        <v>0</v>
      </c>
      <c r="H2738" t="s">
        <v>205</v>
      </c>
      <c r="I2738" s="74" t="str">
        <f ca="1">IF(Table7[[#This Row],[Type]]="KILL",IF(_xlfn.NUMBERVALUE(RIGHT(Table7[[#This Row],[Min]],LEN(Table7[[#This Row],[Min]])-FIND("-",Table7[[#This Row],[Min]])))&gt;INDIRECT(ADDRESS(11+MATCH(LEFT(Table7[[#This Row],[Min]],FIND("-",Table7[[#This Row],[Min]])-1),Table1[Content Sku],0),16,1,1,"Entities")),"review","ok"),"ok")</f>
        <v>ok</v>
      </c>
    </row>
    <row r="2739" spans="5:9" x14ac:dyDescent="0.25">
      <c r="E2739" t="s">
        <v>392</v>
      </c>
      <c r="F2739">
        <v>0</v>
      </c>
      <c r="G2739">
        <v>0</v>
      </c>
      <c r="H2739" t="s">
        <v>8</v>
      </c>
      <c r="I2739" s="74" t="str">
        <f ca="1">IF(Table7[[#This Row],[Type]]="KILL",IF(_xlfn.NUMBERVALUE(RIGHT(Table7[[#This Row],[Min]],LEN(Table7[[#This Row],[Min]])-FIND("-",Table7[[#This Row],[Min]])))&gt;INDIRECT(ADDRESS(11+MATCH(LEFT(Table7[[#This Row],[Min]],FIND("-",Table7[[#This Row],[Min]])-1),Table1[Content Sku],0),16,1,1,"Entities")),"review","ok"),"ok")</f>
        <v>ok</v>
      </c>
    </row>
    <row r="2740" spans="5:9" x14ac:dyDescent="0.25">
      <c r="E2740" t="s">
        <v>41</v>
      </c>
      <c r="F2740">
        <v>8000</v>
      </c>
      <c r="G2740">
        <v>0</v>
      </c>
      <c r="H2740" t="s">
        <v>205</v>
      </c>
      <c r="I2740" s="74" t="str">
        <f ca="1">IF(Table7[[#This Row],[Type]]="KILL",IF(_xlfn.NUMBERVALUE(RIGHT(Table7[[#This Row],[Min]],LEN(Table7[[#This Row],[Min]])-FIND("-",Table7[[#This Row],[Min]])))&gt;INDIRECT(ADDRESS(11+MATCH(LEFT(Table7[[#This Row],[Min]],FIND("-",Table7[[#This Row],[Min]])-1),Table1[Content Sku],0),16,1,1,"Entities")),"review","ok"),"ok")</f>
        <v>ok</v>
      </c>
    </row>
    <row r="2741" spans="5:9" x14ac:dyDescent="0.25">
      <c r="E2741" t="s">
        <v>2748</v>
      </c>
      <c r="F2741">
        <v>0</v>
      </c>
      <c r="G2741">
        <v>0</v>
      </c>
      <c r="H2741" t="s">
        <v>8</v>
      </c>
      <c r="I2741" s="74" t="str">
        <f ca="1">IF(Table7[[#This Row],[Type]]="KILL",IF(_xlfn.NUMBERVALUE(RIGHT(Table7[[#This Row],[Min]],LEN(Table7[[#This Row],[Min]])-FIND("-",Table7[[#This Row],[Min]])))&gt;INDIRECT(ADDRESS(11+MATCH(LEFT(Table7[[#This Row],[Min]],FIND("-",Table7[[#This Row],[Min]])-1),Table1[Content Sku],0),16,1,1,"Entities")),"review","ok"),"ok")</f>
        <v>ok</v>
      </c>
    </row>
    <row r="2742" spans="5:9" x14ac:dyDescent="0.25">
      <c r="E2742" t="s">
        <v>90</v>
      </c>
      <c r="F2742">
        <v>0</v>
      </c>
      <c r="G2742">
        <v>27000</v>
      </c>
      <c r="H2742" t="s">
        <v>205</v>
      </c>
      <c r="I2742" s="74" t="str">
        <f ca="1">IF(Table7[[#This Row],[Type]]="KILL",IF(_xlfn.NUMBERVALUE(RIGHT(Table7[[#This Row],[Min]],LEN(Table7[[#This Row],[Min]])-FIND("-",Table7[[#This Row],[Min]])))&gt;INDIRECT(ADDRESS(11+MATCH(LEFT(Table7[[#This Row],[Min]],FIND("-",Table7[[#This Row],[Min]])-1),Table1[Content Sku],0),16,1,1,"Entities")),"review","ok"),"ok")</f>
        <v>ok</v>
      </c>
    </row>
    <row r="2743" spans="5:9" x14ac:dyDescent="0.25">
      <c r="E2743" t="s">
        <v>295</v>
      </c>
      <c r="F2743">
        <v>4200</v>
      </c>
      <c r="G2743">
        <v>0</v>
      </c>
      <c r="H2743" t="s">
        <v>205</v>
      </c>
      <c r="I2743" s="74" t="str">
        <f ca="1">IF(Table7[[#This Row],[Type]]="KILL",IF(_xlfn.NUMBERVALUE(RIGHT(Table7[[#This Row],[Min]],LEN(Table7[[#This Row],[Min]])-FIND("-",Table7[[#This Row],[Min]])))&gt;INDIRECT(ADDRESS(11+MATCH(LEFT(Table7[[#This Row],[Min]],FIND("-",Table7[[#This Row],[Min]])-1),Table1[Content Sku],0),16,1,1,"Entities")),"review","ok"),"ok")</f>
        <v>ok</v>
      </c>
    </row>
    <row r="2744" spans="5:9" x14ac:dyDescent="0.25">
      <c r="E2744" t="s">
        <v>311</v>
      </c>
      <c r="F2744">
        <v>0</v>
      </c>
      <c r="G2744">
        <v>0</v>
      </c>
      <c r="H2744" t="s">
        <v>8</v>
      </c>
      <c r="I2744" s="74" t="str">
        <f ca="1">IF(Table7[[#This Row],[Type]]="KILL",IF(_xlfn.NUMBERVALUE(RIGHT(Table7[[#This Row],[Min]],LEN(Table7[[#This Row],[Min]])-FIND("-",Table7[[#This Row],[Min]])))&gt;INDIRECT(ADDRESS(11+MATCH(LEFT(Table7[[#This Row],[Min]],FIND("-",Table7[[#This Row],[Min]])-1),Table1[Content Sku],0),16,1,1,"Entities")),"review","ok"),"ok")</f>
        <v>ok</v>
      </c>
    </row>
    <row r="2745" spans="5:9" x14ac:dyDescent="0.25">
      <c r="E2745" t="s">
        <v>254</v>
      </c>
      <c r="F2745">
        <v>0</v>
      </c>
      <c r="G2745">
        <v>19000</v>
      </c>
      <c r="H2745" t="s">
        <v>205</v>
      </c>
      <c r="I2745" s="74" t="str">
        <f ca="1">IF(Table7[[#This Row],[Type]]="KILL",IF(_xlfn.NUMBERVALUE(RIGHT(Table7[[#This Row],[Min]],LEN(Table7[[#This Row],[Min]])-FIND("-",Table7[[#This Row],[Min]])))&gt;INDIRECT(ADDRESS(11+MATCH(LEFT(Table7[[#This Row],[Min]],FIND("-",Table7[[#This Row],[Min]])-1),Table1[Content Sku],0),16,1,1,"Entities")),"review","ok"),"ok")</f>
        <v>ok</v>
      </c>
    </row>
    <row r="2746" spans="5:9" x14ac:dyDescent="0.25">
      <c r="E2746" t="s">
        <v>46</v>
      </c>
      <c r="F2746">
        <v>0</v>
      </c>
      <c r="G2746">
        <v>0</v>
      </c>
      <c r="H2746" t="s">
        <v>8</v>
      </c>
      <c r="I2746" s="74" t="str">
        <f ca="1">IF(Table7[[#This Row],[Type]]="KILL",IF(_xlfn.NUMBERVALUE(RIGHT(Table7[[#This Row],[Min]],LEN(Table7[[#This Row],[Min]])-FIND("-",Table7[[#This Row],[Min]])))&gt;INDIRECT(ADDRESS(11+MATCH(LEFT(Table7[[#This Row],[Min]],FIND("-",Table7[[#This Row],[Min]])-1),Table1[Content Sku],0),16,1,1,"Entities")),"review","ok"),"ok")</f>
        <v>ok</v>
      </c>
    </row>
    <row r="2747" spans="5:9" x14ac:dyDescent="0.25">
      <c r="E2747" t="s">
        <v>394</v>
      </c>
      <c r="F2747">
        <v>0</v>
      </c>
      <c r="G2747">
        <v>0</v>
      </c>
      <c r="H2747" t="s">
        <v>8</v>
      </c>
      <c r="I2747" s="74" t="str">
        <f ca="1">IF(Table7[[#This Row],[Type]]="KILL",IF(_xlfn.NUMBERVALUE(RIGHT(Table7[[#This Row],[Min]],LEN(Table7[[#This Row],[Min]])-FIND("-",Table7[[#This Row],[Min]])))&gt;INDIRECT(ADDRESS(11+MATCH(LEFT(Table7[[#This Row],[Min]],FIND("-",Table7[[#This Row],[Min]])-1),Table1[Content Sku],0),16,1,1,"Entities")),"review","ok"),"ok")</f>
        <v>ok</v>
      </c>
    </row>
    <row r="2748" spans="5:9" x14ac:dyDescent="0.25">
      <c r="E2748" t="s">
        <v>254</v>
      </c>
      <c r="F2748">
        <v>0</v>
      </c>
      <c r="G2748">
        <v>0</v>
      </c>
      <c r="H2748" t="s">
        <v>8</v>
      </c>
      <c r="I2748" s="74" t="str">
        <f ca="1">IF(Table7[[#This Row],[Type]]="KILL",IF(_xlfn.NUMBERVALUE(RIGHT(Table7[[#This Row],[Min]],LEN(Table7[[#This Row],[Min]])-FIND("-",Table7[[#This Row],[Min]])))&gt;INDIRECT(ADDRESS(11+MATCH(LEFT(Table7[[#This Row],[Min]],FIND("-",Table7[[#This Row],[Min]])-1),Table1[Content Sku],0),16,1,1,"Entities")),"review","ok"),"ok")</f>
        <v>ok</v>
      </c>
    </row>
    <row r="2749" spans="5:9" x14ac:dyDescent="0.25">
      <c r="E2749" t="s">
        <v>548</v>
      </c>
      <c r="F2749">
        <v>0</v>
      </c>
      <c r="G2749">
        <v>0</v>
      </c>
      <c r="H2749" t="s">
        <v>8</v>
      </c>
      <c r="I2749" s="74" t="str">
        <f ca="1">IF(Table7[[#This Row],[Type]]="KILL",IF(_xlfn.NUMBERVALUE(RIGHT(Table7[[#This Row],[Min]],LEN(Table7[[#This Row],[Min]])-FIND("-",Table7[[#This Row],[Min]])))&gt;INDIRECT(ADDRESS(11+MATCH(LEFT(Table7[[#This Row],[Min]],FIND("-",Table7[[#This Row],[Min]])-1),Table1[Content Sku],0),16,1,1,"Entities")),"review","ok"),"ok")</f>
        <v>ok</v>
      </c>
    </row>
    <row r="2750" spans="5:9" x14ac:dyDescent="0.25">
      <c r="E2750" t="s">
        <v>41</v>
      </c>
      <c r="F2750">
        <v>45000</v>
      </c>
      <c r="G2750">
        <v>0</v>
      </c>
      <c r="H2750" t="s">
        <v>205</v>
      </c>
      <c r="I2750" s="74" t="str">
        <f ca="1">IF(Table7[[#This Row],[Type]]="KILL",IF(_xlfn.NUMBERVALUE(RIGHT(Table7[[#This Row],[Min]],LEN(Table7[[#This Row],[Min]])-FIND("-",Table7[[#This Row],[Min]])))&gt;INDIRECT(ADDRESS(11+MATCH(LEFT(Table7[[#This Row],[Min]],FIND("-",Table7[[#This Row],[Min]])-1),Table1[Content Sku],0),16,1,1,"Entities")),"review","ok"),"ok")</f>
        <v>ok</v>
      </c>
    </row>
    <row r="2751" spans="5:9" x14ac:dyDescent="0.25">
      <c r="E2751" t="s">
        <v>91</v>
      </c>
      <c r="F2751">
        <v>0</v>
      </c>
      <c r="G2751">
        <v>0</v>
      </c>
      <c r="H2751" t="s">
        <v>8</v>
      </c>
      <c r="I2751" s="74" t="str">
        <f ca="1">IF(Table7[[#This Row],[Type]]="KILL",IF(_xlfn.NUMBERVALUE(RIGHT(Table7[[#This Row],[Min]],LEN(Table7[[#This Row],[Min]])-FIND("-",Table7[[#This Row],[Min]])))&gt;INDIRECT(ADDRESS(11+MATCH(LEFT(Table7[[#This Row],[Min]],FIND("-",Table7[[#This Row],[Min]])-1),Table1[Content Sku],0),16,1,1,"Entities")),"review","ok"),"ok")</f>
        <v>ok</v>
      </c>
    </row>
    <row r="2752" spans="5:9" x14ac:dyDescent="0.25">
      <c r="E2752" t="s">
        <v>336</v>
      </c>
      <c r="F2752">
        <v>0</v>
      </c>
      <c r="G2752">
        <v>0</v>
      </c>
      <c r="H2752" t="s">
        <v>8</v>
      </c>
      <c r="I2752" s="74" t="str">
        <f ca="1">IF(Table7[[#This Row],[Type]]="KILL",IF(_xlfn.NUMBERVALUE(RIGHT(Table7[[#This Row],[Min]],LEN(Table7[[#This Row],[Min]])-FIND("-",Table7[[#This Row],[Min]])))&gt;INDIRECT(ADDRESS(11+MATCH(LEFT(Table7[[#This Row],[Min]],FIND("-",Table7[[#This Row],[Min]])-1),Table1[Content Sku],0),16,1,1,"Entities")),"review","ok"),"ok")</f>
        <v>ok</v>
      </c>
    </row>
    <row r="2753" spans="5:9" x14ac:dyDescent="0.25">
      <c r="E2753" t="s">
        <v>394</v>
      </c>
      <c r="F2753">
        <v>0</v>
      </c>
      <c r="G2753">
        <v>0</v>
      </c>
      <c r="H2753" t="s">
        <v>8</v>
      </c>
      <c r="I2753" s="74" t="str">
        <f ca="1">IF(Table7[[#This Row],[Type]]="KILL",IF(_xlfn.NUMBERVALUE(RIGHT(Table7[[#This Row],[Min]],LEN(Table7[[#This Row],[Min]])-FIND("-",Table7[[#This Row],[Min]])))&gt;INDIRECT(ADDRESS(11+MATCH(LEFT(Table7[[#This Row],[Min]],FIND("-",Table7[[#This Row],[Min]])-1),Table1[Content Sku],0),16,1,1,"Entities")),"review","ok"),"ok")</f>
        <v>ok</v>
      </c>
    </row>
    <row r="2754" spans="5:9" x14ac:dyDescent="0.25">
      <c r="E2754" t="s">
        <v>90</v>
      </c>
      <c r="F2754">
        <v>0</v>
      </c>
      <c r="G2754">
        <v>0</v>
      </c>
      <c r="H2754" t="s">
        <v>8</v>
      </c>
      <c r="I2754" s="74" t="str">
        <f ca="1">IF(Table7[[#This Row],[Type]]="KILL",IF(_xlfn.NUMBERVALUE(RIGHT(Table7[[#This Row],[Min]],LEN(Table7[[#This Row],[Min]])-FIND("-",Table7[[#This Row],[Min]])))&gt;INDIRECT(ADDRESS(11+MATCH(LEFT(Table7[[#This Row],[Min]],FIND("-",Table7[[#This Row],[Min]])-1),Table1[Content Sku],0),16,1,1,"Entities")),"review","ok"),"ok")</f>
        <v>ok</v>
      </c>
    </row>
    <row r="2755" spans="5:9" x14ac:dyDescent="0.25">
      <c r="E2755" t="s">
        <v>551</v>
      </c>
      <c r="F2755">
        <v>0</v>
      </c>
      <c r="G2755">
        <v>0</v>
      </c>
      <c r="H2755" t="s">
        <v>8</v>
      </c>
      <c r="I2755" s="74" t="str">
        <f ca="1">IF(Table7[[#This Row],[Type]]="KILL",IF(_xlfn.NUMBERVALUE(RIGHT(Table7[[#This Row],[Min]],LEN(Table7[[#This Row],[Min]])-FIND("-",Table7[[#This Row],[Min]])))&gt;INDIRECT(ADDRESS(11+MATCH(LEFT(Table7[[#This Row],[Min]],FIND("-",Table7[[#This Row],[Min]])-1),Table1[Content Sku],0),16,1,1,"Entities")),"review","ok"),"ok")</f>
        <v>ok</v>
      </c>
    </row>
    <row r="2756" spans="5:9" x14ac:dyDescent="0.25">
      <c r="E2756" t="s">
        <v>394</v>
      </c>
      <c r="F2756">
        <v>0</v>
      </c>
      <c r="G2756">
        <v>0</v>
      </c>
      <c r="H2756" t="s">
        <v>8</v>
      </c>
      <c r="I2756" s="74" t="str">
        <f ca="1">IF(Table7[[#This Row],[Type]]="KILL",IF(_xlfn.NUMBERVALUE(RIGHT(Table7[[#This Row],[Min]],LEN(Table7[[#This Row],[Min]])-FIND("-",Table7[[#This Row],[Min]])))&gt;INDIRECT(ADDRESS(11+MATCH(LEFT(Table7[[#This Row],[Min]],FIND("-",Table7[[#This Row],[Min]])-1),Table1[Content Sku],0),16,1,1,"Entities")),"review","ok"),"ok")</f>
        <v>ok</v>
      </c>
    </row>
    <row r="2757" spans="5:9" x14ac:dyDescent="0.25">
      <c r="E2757" t="s">
        <v>280</v>
      </c>
      <c r="F2757">
        <v>0</v>
      </c>
      <c r="G2757">
        <v>0</v>
      </c>
      <c r="H2757" t="s">
        <v>8</v>
      </c>
      <c r="I2757" s="74" t="str">
        <f ca="1">IF(Table7[[#This Row],[Type]]="KILL",IF(_xlfn.NUMBERVALUE(RIGHT(Table7[[#This Row],[Min]],LEN(Table7[[#This Row],[Min]])-FIND("-",Table7[[#This Row],[Min]])))&gt;INDIRECT(ADDRESS(11+MATCH(LEFT(Table7[[#This Row],[Min]],FIND("-",Table7[[#This Row],[Min]])-1),Table1[Content Sku],0),16,1,1,"Entities")),"review","ok"),"ok")</f>
        <v>ok</v>
      </c>
    </row>
    <row r="2758" spans="5:9" x14ac:dyDescent="0.25">
      <c r="E2758" t="s">
        <v>257</v>
      </c>
      <c r="F2758">
        <v>10000</v>
      </c>
      <c r="G2758">
        <v>53000</v>
      </c>
      <c r="H2758" t="s">
        <v>205</v>
      </c>
      <c r="I2758" s="74" t="str">
        <f ca="1">IF(Table7[[#This Row],[Type]]="KILL",IF(_xlfn.NUMBERVALUE(RIGHT(Table7[[#This Row],[Min]],LEN(Table7[[#This Row],[Min]])-FIND("-",Table7[[#This Row],[Min]])))&gt;INDIRECT(ADDRESS(11+MATCH(LEFT(Table7[[#This Row],[Min]],FIND("-",Table7[[#This Row],[Min]])-1),Table1[Content Sku],0),16,1,1,"Entities")),"review","ok"),"ok")</f>
        <v>ok</v>
      </c>
    </row>
    <row r="2759" spans="5:9" x14ac:dyDescent="0.25">
      <c r="E2759" t="s">
        <v>2748</v>
      </c>
      <c r="F2759">
        <v>0</v>
      </c>
      <c r="G2759">
        <v>0</v>
      </c>
      <c r="H2759" t="s">
        <v>8</v>
      </c>
      <c r="I2759" s="74" t="str">
        <f ca="1">IF(Table7[[#This Row],[Type]]="KILL",IF(_xlfn.NUMBERVALUE(RIGHT(Table7[[#This Row],[Min]],LEN(Table7[[#This Row],[Min]])-FIND("-",Table7[[#This Row],[Min]])))&gt;INDIRECT(ADDRESS(11+MATCH(LEFT(Table7[[#This Row],[Min]],FIND("-",Table7[[#This Row],[Min]])-1),Table1[Content Sku],0),16,1,1,"Entities")),"review","ok"),"ok")</f>
        <v>ok</v>
      </c>
    </row>
    <row r="2760" spans="5:9" x14ac:dyDescent="0.25">
      <c r="E2760" t="s">
        <v>2748</v>
      </c>
      <c r="F2760">
        <v>0</v>
      </c>
      <c r="G2760">
        <v>0</v>
      </c>
      <c r="H2760" t="s">
        <v>8</v>
      </c>
      <c r="I2760" s="74" t="str">
        <f ca="1">IF(Table7[[#This Row],[Type]]="KILL",IF(_xlfn.NUMBERVALUE(RIGHT(Table7[[#This Row],[Min]],LEN(Table7[[#This Row],[Min]])-FIND("-",Table7[[#This Row],[Min]])))&gt;INDIRECT(ADDRESS(11+MATCH(LEFT(Table7[[#This Row],[Min]],FIND("-",Table7[[#This Row],[Min]])-1),Table1[Content Sku],0),16,1,1,"Entities")),"review","ok"),"ok")</f>
        <v>ok</v>
      </c>
    </row>
    <row r="2761" spans="5:9" x14ac:dyDescent="0.25">
      <c r="E2761" t="s">
        <v>2733</v>
      </c>
      <c r="F2761">
        <v>0</v>
      </c>
      <c r="G2761">
        <v>0</v>
      </c>
      <c r="H2761" t="s">
        <v>8</v>
      </c>
      <c r="I2761" s="74" t="str">
        <f ca="1">IF(Table7[[#This Row],[Type]]="KILL",IF(_xlfn.NUMBERVALUE(RIGHT(Table7[[#This Row],[Min]],LEN(Table7[[#This Row],[Min]])-FIND("-",Table7[[#This Row],[Min]])))&gt;INDIRECT(ADDRESS(11+MATCH(LEFT(Table7[[#This Row],[Min]],FIND("-",Table7[[#This Row],[Min]])-1),Table1[Content Sku],0),16,1,1,"Entities")),"review","ok"),"ok")</f>
        <v>ok</v>
      </c>
    </row>
    <row r="2762" spans="5:9" x14ac:dyDescent="0.25">
      <c r="E2762" t="s">
        <v>95</v>
      </c>
      <c r="F2762">
        <v>0</v>
      </c>
      <c r="G2762">
        <v>0</v>
      </c>
      <c r="H2762" t="s">
        <v>8</v>
      </c>
      <c r="I2762" s="74" t="str">
        <f ca="1">IF(Table7[[#This Row],[Type]]="KILL",IF(_xlfn.NUMBERVALUE(RIGHT(Table7[[#This Row],[Min]],LEN(Table7[[#This Row],[Min]])-FIND("-",Table7[[#This Row],[Min]])))&gt;INDIRECT(ADDRESS(11+MATCH(LEFT(Table7[[#This Row],[Min]],FIND("-",Table7[[#This Row],[Min]])-1),Table1[Content Sku],0),16,1,1,"Entities")),"review","ok"),"ok")</f>
        <v>ok</v>
      </c>
    </row>
    <row r="2763" spans="5:9" x14ac:dyDescent="0.25">
      <c r="E2763" t="s">
        <v>90</v>
      </c>
      <c r="F2763">
        <v>0</v>
      </c>
      <c r="G2763">
        <v>0</v>
      </c>
      <c r="H2763" t="s">
        <v>8</v>
      </c>
      <c r="I2763" s="74" t="str">
        <f ca="1">IF(Table7[[#This Row],[Type]]="KILL",IF(_xlfn.NUMBERVALUE(RIGHT(Table7[[#This Row],[Min]],LEN(Table7[[#This Row],[Min]])-FIND("-",Table7[[#This Row],[Min]])))&gt;INDIRECT(ADDRESS(11+MATCH(LEFT(Table7[[#This Row],[Min]],FIND("-",Table7[[#This Row],[Min]])-1),Table1[Content Sku],0),16,1,1,"Entities")),"review","ok"),"ok")</f>
        <v>ok</v>
      </c>
    </row>
    <row r="2764" spans="5:9" x14ac:dyDescent="0.25">
      <c r="E2764" t="s">
        <v>37</v>
      </c>
      <c r="F2764">
        <v>0</v>
      </c>
      <c r="G2764">
        <v>16000</v>
      </c>
      <c r="H2764" t="s">
        <v>205</v>
      </c>
      <c r="I2764" s="74" t="str">
        <f ca="1">IF(Table7[[#This Row],[Type]]="KILL",IF(_xlfn.NUMBERVALUE(RIGHT(Table7[[#This Row],[Min]],LEN(Table7[[#This Row],[Min]])-FIND("-",Table7[[#This Row],[Min]])))&gt;INDIRECT(ADDRESS(11+MATCH(LEFT(Table7[[#This Row],[Min]],FIND("-",Table7[[#This Row],[Min]])-1),Table1[Content Sku],0),16,1,1,"Entities")),"review","ok"),"ok")</f>
        <v>ok</v>
      </c>
    </row>
    <row r="2765" spans="5:9" x14ac:dyDescent="0.25">
      <c r="E2765" t="s">
        <v>313</v>
      </c>
      <c r="F2765">
        <v>0</v>
      </c>
      <c r="G2765">
        <v>0</v>
      </c>
      <c r="H2765" t="s">
        <v>8</v>
      </c>
      <c r="I2765" s="74" t="str">
        <f ca="1">IF(Table7[[#This Row],[Type]]="KILL",IF(_xlfn.NUMBERVALUE(RIGHT(Table7[[#This Row],[Min]],LEN(Table7[[#This Row],[Min]])-FIND("-",Table7[[#This Row],[Min]])))&gt;INDIRECT(ADDRESS(11+MATCH(LEFT(Table7[[#This Row],[Min]],FIND("-",Table7[[#This Row],[Min]])-1),Table1[Content Sku],0),16,1,1,"Entities")),"review","ok"),"ok")</f>
        <v>ok</v>
      </c>
    </row>
    <row r="2766" spans="5:9" x14ac:dyDescent="0.25">
      <c r="E2766" t="s">
        <v>313</v>
      </c>
      <c r="F2766">
        <v>0</v>
      </c>
      <c r="G2766">
        <v>0</v>
      </c>
      <c r="H2766" t="s">
        <v>8</v>
      </c>
      <c r="I2766" s="74" t="str">
        <f ca="1">IF(Table7[[#This Row],[Type]]="KILL",IF(_xlfn.NUMBERVALUE(RIGHT(Table7[[#This Row],[Min]],LEN(Table7[[#This Row],[Min]])-FIND("-",Table7[[#This Row],[Min]])))&gt;INDIRECT(ADDRESS(11+MATCH(LEFT(Table7[[#This Row],[Min]],FIND("-",Table7[[#This Row],[Min]])-1),Table1[Content Sku],0),16,1,1,"Entities")),"review","ok"),"ok")</f>
        <v>ok</v>
      </c>
    </row>
    <row r="2767" spans="5:9" x14ac:dyDescent="0.25">
      <c r="E2767" t="s">
        <v>318</v>
      </c>
      <c r="F2767">
        <v>16000</v>
      </c>
      <c r="G2767">
        <v>0</v>
      </c>
      <c r="H2767" t="s">
        <v>205</v>
      </c>
      <c r="I2767" s="74" t="str">
        <f ca="1">IF(Table7[[#This Row],[Type]]="KILL",IF(_xlfn.NUMBERVALUE(RIGHT(Table7[[#This Row],[Min]],LEN(Table7[[#This Row],[Min]])-FIND("-",Table7[[#This Row],[Min]])))&gt;INDIRECT(ADDRESS(11+MATCH(LEFT(Table7[[#This Row],[Min]],FIND("-",Table7[[#This Row],[Min]])-1),Table1[Content Sku],0),16,1,1,"Entities")),"review","ok"),"ok")</f>
        <v>ok</v>
      </c>
    </row>
    <row r="2768" spans="5:9" x14ac:dyDescent="0.25">
      <c r="E2768" t="s">
        <v>48</v>
      </c>
      <c r="F2768">
        <v>0</v>
      </c>
      <c r="G2768">
        <v>0</v>
      </c>
      <c r="H2768" t="s">
        <v>8</v>
      </c>
      <c r="I2768" s="74" t="str">
        <f ca="1">IF(Table7[[#This Row],[Type]]="KILL",IF(_xlfn.NUMBERVALUE(RIGHT(Table7[[#This Row],[Min]],LEN(Table7[[#This Row],[Min]])-FIND("-",Table7[[#This Row],[Min]])))&gt;INDIRECT(ADDRESS(11+MATCH(LEFT(Table7[[#This Row],[Min]],FIND("-",Table7[[#This Row],[Min]])-1),Table1[Content Sku],0),16,1,1,"Entities")),"review","ok"),"ok")</f>
        <v>ok</v>
      </c>
    </row>
    <row r="2769" spans="5:9" x14ac:dyDescent="0.25">
      <c r="E2769" t="s">
        <v>92</v>
      </c>
      <c r="F2769">
        <v>0</v>
      </c>
      <c r="G2769">
        <v>0</v>
      </c>
      <c r="H2769" t="s">
        <v>8</v>
      </c>
      <c r="I2769" s="74" t="str">
        <f ca="1">IF(Table7[[#This Row],[Type]]="KILL",IF(_xlfn.NUMBERVALUE(RIGHT(Table7[[#This Row],[Min]],LEN(Table7[[#This Row],[Min]])-FIND("-",Table7[[#This Row],[Min]])))&gt;INDIRECT(ADDRESS(11+MATCH(LEFT(Table7[[#This Row],[Min]],FIND("-",Table7[[#This Row],[Min]])-1),Table1[Content Sku],0),16,1,1,"Entities")),"review","ok"),"ok")</f>
        <v>ok</v>
      </c>
    </row>
    <row r="2770" spans="5:9" x14ac:dyDescent="0.25">
      <c r="E2770" t="s">
        <v>90</v>
      </c>
      <c r="F2770">
        <v>0</v>
      </c>
      <c r="G2770">
        <v>0</v>
      </c>
      <c r="H2770" t="s">
        <v>8</v>
      </c>
      <c r="I2770" s="74" t="str">
        <f ca="1">IF(Table7[[#This Row],[Type]]="KILL",IF(_xlfn.NUMBERVALUE(RIGHT(Table7[[#This Row],[Min]],LEN(Table7[[#This Row],[Min]])-FIND("-",Table7[[#This Row],[Min]])))&gt;INDIRECT(ADDRESS(11+MATCH(LEFT(Table7[[#This Row],[Min]],FIND("-",Table7[[#This Row],[Min]])-1),Table1[Content Sku],0),16,1,1,"Entities")),"review","ok"),"ok")</f>
        <v>ok</v>
      </c>
    </row>
    <row r="2771" spans="5:9" x14ac:dyDescent="0.25">
      <c r="E2771" t="s">
        <v>41</v>
      </c>
      <c r="F2771">
        <v>40000</v>
      </c>
      <c r="G2771">
        <v>0</v>
      </c>
      <c r="H2771" t="s">
        <v>205</v>
      </c>
      <c r="I2771" s="74" t="str">
        <f ca="1">IF(Table7[[#This Row],[Type]]="KILL",IF(_xlfn.NUMBERVALUE(RIGHT(Table7[[#This Row],[Min]],LEN(Table7[[#This Row],[Min]])-FIND("-",Table7[[#This Row],[Min]])))&gt;INDIRECT(ADDRESS(11+MATCH(LEFT(Table7[[#This Row],[Min]],FIND("-",Table7[[#This Row],[Min]])-1),Table1[Content Sku],0),16,1,1,"Entities")),"review","ok"),"ok")</f>
        <v>ok</v>
      </c>
    </row>
    <row r="2772" spans="5:9" x14ac:dyDescent="0.25">
      <c r="E2772" t="s">
        <v>253</v>
      </c>
      <c r="F2772">
        <v>0</v>
      </c>
      <c r="G2772">
        <v>0</v>
      </c>
      <c r="H2772" t="s">
        <v>8</v>
      </c>
      <c r="I2772" s="74" t="str">
        <f ca="1">IF(Table7[[#This Row],[Type]]="KILL",IF(_xlfn.NUMBERVALUE(RIGHT(Table7[[#This Row],[Min]],LEN(Table7[[#This Row],[Min]])-FIND("-",Table7[[#This Row],[Min]])))&gt;INDIRECT(ADDRESS(11+MATCH(LEFT(Table7[[#This Row],[Min]],FIND("-",Table7[[#This Row],[Min]])-1),Table1[Content Sku],0),16,1,1,"Entities")),"review","ok"),"ok")</f>
        <v>ok</v>
      </c>
    </row>
    <row r="2773" spans="5:9" x14ac:dyDescent="0.25">
      <c r="E2773" t="s">
        <v>419</v>
      </c>
      <c r="F2773">
        <v>0</v>
      </c>
      <c r="G2773">
        <v>0</v>
      </c>
      <c r="H2773" t="s">
        <v>8</v>
      </c>
      <c r="I2773" s="74" t="str">
        <f ca="1">IF(Table7[[#This Row],[Type]]="KILL",IF(_xlfn.NUMBERVALUE(RIGHT(Table7[[#This Row],[Min]],LEN(Table7[[#This Row],[Min]])-FIND("-",Table7[[#This Row],[Min]])))&gt;INDIRECT(ADDRESS(11+MATCH(LEFT(Table7[[#This Row],[Min]],FIND("-",Table7[[#This Row],[Min]])-1),Table1[Content Sku],0),16,1,1,"Entities")),"review","ok"),"ok")</f>
        <v>ok</v>
      </c>
    </row>
    <row r="2774" spans="5:9" x14ac:dyDescent="0.25">
      <c r="E2774" t="s">
        <v>39</v>
      </c>
      <c r="F2774">
        <v>0</v>
      </c>
      <c r="G2774">
        <v>3800</v>
      </c>
      <c r="H2774" t="s">
        <v>205</v>
      </c>
      <c r="I2774" s="74" t="str">
        <f ca="1">IF(Table7[[#This Row],[Type]]="KILL",IF(_xlfn.NUMBERVALUE(RIGHT(Table7[[#This Row],[Min]],LEN(Table7[[#This Row],[Min]])-FIND("-",Table7[[#This Row],[Min]])))&gt;INDIRECT(ADDRESS(11+MATCH(LEFT(Table7[[#This Row],[Min]],FIND("-",Table7[[#This Row],[Min]])-1),Table1[Content Sku],0),16,1,1,"Entities")),"review","ok"),"ok")</f>
        <v>ok</v>
      </c>
    </row>
    <row r="2775" spans="5:9" x14ac:dyDescent="0.25">
      <c r="E2775" t="s">
        <v>295</v>
      </c>
      <c r="F2775">
        <v>0</v>
      </c>
      <c r="G2775">
        <v>12000</v>
      </c>
      <c r="H2775" t="s">
        <v>205</v>
      </c>
      <c r="I2775" s="74" t="str">
        <f ca="1">IF(Table7[[#This Row],[Type]]="KILL",IF(_xlfn.NUMBERVALUE(RIGHT(Table7[[#This Row],[Min]],LEN(Table7[[#This Row],[Min]])-FIND("-",Table7[[#This Row],[Min]])))&gt;INDIRECT(ADDRESS(11+MATCH(LEFT(Table7[[#This Row],[Min]],FIND("-",Table7[[#This Row],[Min]])-1),Table1[Content Sku],0),16,1,1,"Entities")),"review","ok"),"ok")</f>
        <v>ok</v>
      </c>
    </row>
    <row r="2776" spans="5:9" x14ac:dyDescent="0.25">
      <c r="E2776" t="s">
        <v>2739</v>
      </c>
      <c r="F2776">
        <v>0</v>
      </c>
      <c r="G2776">
        <v>0</v>
      </c>
      <c r="H2776" t="s">
        <v>8</v>
      </c>
      <c r="I2776" s="74" t="str">
        <f ca="1">IF(Table7[[#This Row],[Type]]="KILL",IF(_xlfn.NUMBERVALUE(RIGHT(Table7[[#This Row],[Min]],LEN(Table7[[#This Row],[Min]])-FIND("-",Table7[[#This Row],[Min]])))&gt;INDIRECT(ADDRESS(11+MATCH(LEFT(Table7[[#This Row],[Min]],FIND("-",Table7[[#This Row],[Min]])-1),Table1[Content Sku],0),16,1,1,"Entities")),"review","ok"),"ok")</f>
        <v>ok</v>
      </c>
    </row>
    <row r="2777" spans="5:9" x14ac:dyDescent="0.25">
      <c r="E2777" t="s">
        <v>39</v>
      </c>
      <c r="F2777">
        <v>4000</v>
      </c>
      <c r="G2777">
        <v>0</v>
      </c>
      <c r="H2777" t="s">
        <v>205</v>
      </c>
      <c r="I2777" s="74" t="str">
        <f ca="1">IF(Table7[[#This Row],[Type]]="KILL",IF(_xlfn.NUMBERVALUE(RIGHT(Table7[[#This Row],[Min]],LEN(Table7[[#This Row],[Min]])-FIND("-",Table7[[#This Row],[Min]])))&gt;INDIRECT(ADDRESS(11+MATCH(LEFT(Table7[[#This Row],[Min]],FIND("-",Table7[[#This Row],[Min]])-1),Table1[Content Sku],0),16,1,1,"Entities")),"review","ok"),"ok")</f>
        <v>ok</v>
      </c>
    </row>
    <row r="2778" spans="5:9" x14ac:dyDescent="0.25">
      <c r="E2778" t="s">
        <v>280</v>
      </c>
      <c r="F2778">
        <v>0</v>
      </c>
      <c r="G2778">
        <v>0</v>
      </c>
      <c r="H2778" t="s">
        <v>8</v>
      </c>
      <c r="I2778" s="74" t="str">
        <f ca="1">IF(Table7[[#This Row],[Type]]="KILL",IF(_xlfn.NUMBERVALUE(RIGHT(Table7[[#This Row],[Min]],LEN(Table7[[#This Row],[Min]])-FIND("-",Table7[[#This Row],[Min]])))&gt;INDIRECT(ADDRESS(11+MATCH(LEFT(Table7[[#This Row],[Min]],FIND("-",Table7[[#This Row],[Min]])-1),Table1[Content Sku],0),16,1,1,"Entities")),"review","ok"),"ok")</f>
        <v>ok</v>
      </c>
    </row>
    <row r="2779" spans="5:9" x14ac:dyDescent="0.25">
      <c r="E2779" t="s">
        <v>123</v>
      </c>
      <c r="F2779">
        <v>0</v>
      </c>
      <c r="G2779">
        <v>0</v>
      </c>
      <c r="H2779" t="s">
        <v>8</v>
      </c>
      <c r="I2779" s="74" t="str">
        <f ca="1">IF(Table7[[#This Row],[Type]]="KILL",IF(_xlfn.NUMBERVALUE(RIGHT(Table7[[#This Row],[Min]],LEN(Table7[[#This Row],[Min]])-FIND("-",Table7[[#This Row],[Min]])))&gt;INDIRECT(ADDRESS(11+MATCH(LEFT(Table7[[#This Row],[Min]],FIND("-",Table7[[#This Row],[Min]])-1),Table1[Content Sku],0),16,1,1,"Entities")),"review","ok"),"ok")</f>
        <v>ok</v>
      </c>
    </row>
    <row r="2780" spans="5:9" x14ac:dyDescent="0.25">
      <c r="E2780" t="s">
        <v>254</v>
      </c>
      <c r="F2780">
        <v>0</v>
      </c>
      <c r="G2780">
        <v>0</v>
      </c>
      <c r="H2780" t="s">
        <v>8</v>
      </c>
      <c r="I2780" s="74" t="str">
        <f ca="1">IF(Table7[[#This Row],[Type]]="KILL",IF(_xlfn.NUMBERVALUE(RIGHT(Table7[[#This Row],[Min]],LEN(Table7[[#This Row],[Min]])-FIND("-",Table7[[#This Row],[Min]])))&gt;INDIRECT(ADDRESS(11+MATCH(LEFT(Table7[[#This Row],[Min]],FIND("-",Table7[[#This Row],[Min]])-1),Table1[Content Sku],0),16,1,1,"Entities")),"review","ok"),"ok")</f>
        <v>ok</v>
      </c>
    </row>
    <row r="2781" spans="5:9" x14ac:dyDescent="0.25">
      <c r="E2781" t="s">
        <v>254</v>
      </c>
      <c r="F2781">
        <v>0</v>
      </c>
      <c r="G2781">
        <v>0</v>
      </c>
      <c r="H2781" t="s">
        <v>8</v>
      </c>
      <c r="I2781" s="74" t="str">
        <f ca="1">IF(Table7[[#This Row],[Type]]="KILL",IF(_xlfn.NUMBERVALUE(RIGHT(Table7[[#This Row],[Min]],LEN(Table7[[#This Row],[Min]])-FIND("-",Table7[[#This Row],[Min]])))&gt;INDIRECT(ADDRESS(11+MATCH(LEFT(Table7[[#This Row],[Min]],FIND("-",Table7[[#This Row],[Min]])-1),Table1[Content Sku],0),16,1,1,"Entities")),"review","ok"),"ok")</f>
        <v>ok</v>
      </c>
    </row>
    <row r="2782" spans="5:9" x14ac:dyDescent="0.25">
      <c r="E2782" t="s">
        <v>313</v>
      </c>
      <c r="F2782">
        <v>0</v>
      </c>
      <c r="G2782">
        <v>5000</v>
      </c>
      <c r="H2782" t="s">
        <v>205</v>
      </c>
      <c r="I2782" s="74" t="str">
        <f ca="1">IF(Table7[[#This Row],[Type]]="KILL",IF(_xlfn.NUMBERVALUE(RIGHT(Table7[[#This Row],[Min]],LEN(Table7[[#This Row],[Min]])-FIND("-",Table7[[#This Row],[Min]])))&gt;INDIRECT(ADDRESS(11+MATCH(LEFT(Table7[[#This Row],[Min]],FIND("-",Table7[[#This Row],[Min]])-1),Table1[Content Sku],0),16,1,1,"Entities")),"review","ok"),"ok")</f>
        <v>ok</v>
      </c>
    </row>
    <row r="2783" spans="5:9" x14ac:dyDescent="0.25">
      <c r="E2783" t="s">
        <v>254</v>
      </c>
      <c r="F2783">
        <v>0</v>
      </c>
      <c r="G2783">
        <v>0</v>
      </c>
      <c r="H2783" t="s">
        <v>8</v>
      </c>
      <c r="I2783" s="74" t="str">
        <f ca="1">IF(Table7[[#This Row],[Type]]="KILL",IF(_xlfn.NUMBERVALUE(RIGHT(Table7[[#This Row],[Min]],LEN(Table7[[#This Row],[Min]])-FIND("-",Table7[[#This Row],[Min]])))&gt;INDIRECT(ADDRESS(11+MATCH(LEFT(Table7[[#This Row],[Min]],FIND("-",Table7[[#This Row],[Min]])-1),Table1[Content Sku],0),16,1,1,"Entities")),"review","ok"),"ok")</f>
        <v>ok</v>
      </c>
    </row>
    <row r="2784" spans="5:9" x14ac:dyDescent="0.25">
      <c r="E2784" t="s">
        <v>394</v>
      </c>
      <c r="F2784">
        <v>0</v>
      </c>
      <c r="G2784">
        <v>0</v>
      </c>
      <c r="H2784" t="s">
        <v>8</v>
      </c>
      <c r="I2784" s="74" t="str">
        <f ca="1">IF(Table7[[#This Row],[Type]]="KILL",IF(_xlfn.NUMBERVALUE(RIGHT(Table7[[#This Row],[Min]],LEN(Table7[[#This Row],[Min]])-FIND("-",Table7[[#This Row],[Min]])))&gt;INDIRECT(ADDRESS(11+MATCH(LEFT(Table7[[#This Row],[Min]],FIND("-",Table7[[#This Row],[Min]])-1),Table1[Content Sku],0),16,1,1,"Entities")),"review","ok"),"ok")</f>
        <v>ok</v>
      </c>
    </row>
    <row r="2785" spans="5:9" x14ac:dyDescent="0.25">
      <c r="E2785" t="s">
        <v>313</v>
      </c>
      <c r="F2785">
        <v>0</v>
      </c>
      <c r="G2785">
        <v>25000</v>
      </c>
      <c r="H2785" t="s">
        <v>205</v>
      </c>
      <c r="I2785" s="74" t="str">
        <f ca="1">IF(Table7[[#This Row],[Type]]="KILL",IF(_xlfn.NUMBERVALUE(RIGHT(Table7[[#This Row],[Min]],LEN(Table7[[#This Row],[Min]])-FIND("-",Table7[[#This Row],[Min]])))&gt;INDIRECT(ADDRESS(11+MATCH(LEFT(Table7[[#This Row],[Min]],FIND("-",Table7[[#This Row],[Min]])-1),Table1[Content Sku],0),16,1,1,"Entities")),"review","ok"),"ok")</f>
        <v>ok</v>
      </c>
    </row>
    <row r="2786" spans="5:9" x14ac:dyDescent="0.25">
      <c r="E2786" t="s">
        <v>273</v>
      </c>
      <c r="F2786">
        <v>0</v>
      </c>
      <c r="G2786">
        <v>0</v>
      </c>
      <c r="H2786" t="s">
        <v>8</v>
      </c>
      <c r="I2786" s="74" t="str">
        <f ca="1">IF(Table7[[#This Row],[Type]]="KILL",IF(_xlfn.NUMBERVALUE(RIGHT(Table7[[#This Row],[Min]],LEN(Table7[[#This Row],[Min]])-FIND("-",Table7[[#This Row],[Min]])))&gt;INDIRECT(ADDRESS(11+MATCH(LEFT(Table7[[#This Row],[Min]],FIND("-",Table7[[#This Row],[Min]])-1),Table1[Content Sku],0),16,1,1,"Entities")),"review","ok"),"ok")</f>
        <v>ok</v>
      </c>
    </row>
    <row r="2787" spans="5:9" x14ac:dyDescent="0.25">
      <c r="E2787" t="s">
        <v>2739</v>
      </c>
      <c r="F2787">
        <v>0</v>
      </c>
      <c r="G2787">
        <v>0</v>
      </c>
      <c r="H2787" t="s">
        <v>8</v>
      </c>
      <c r="I2787" s="74" t="str">
        <f ca="1">IF(Table7[[#This Row],[Type]]="KILL",IF(_xlfn.NUMBERVALUE(RIGHT(Table7[[#This Row],[Min]],LEN(Table7[[#This Row],[Min]])-FIND("-",Table7[[#This Row],[Min]])))&gt;INDIRECT(ADDRESS(11+MATCH(LEFT(Table7[[#This Row],[Min]],FIND("-",Table7[[#This Row],[Min]])-1),Table1[Content Sku],0),16,1,1,"Entities")),"review","ok"),"ok")</f>
        <v>ok</v>
      </c>
    </row>
    <row r="2788" spans="5:9" x14ac:dyDescent="0.25">
      <c r="E2788" t="s">
        <v>2748</v>
      </c>
      <c r="F2788">
        <v>0</v>
      </c>
      <c r="G2788">
        <v>0</v>
      </c>
      <c r="H2788" t="s">
        <v>8</v>
      </c>
      <c r="I2788" s="74" t="str">
        <f ca="1">IF(Table7[[#This Row],[Type]]="KILL",IF(_xlfn.NUMBERVALUE(RIGHT(Table7[[#This Row],[Min]],LEN(Table7[[#This Row],[Min]])-FIND("-",Table7[[#This Row],[Min]])))&gt;INDIRECT(ADDRESS(11+MATCH(LEFT(Table7[[#This Row],[Min]],FIND("-",Table7[[#This Row],[Min]])-1),Table1[Content Sku],0),16,1,1,"Entities")),"review","ok"),"ok")</f>
        <v>ok</v>
      </c>
    </row>
    <row r="2789" spans="5:9" x14ac:dyDescent="0.25">
      <c r="E2789" t="s">
        <v>95</v>
      </c>
      <c r="F2789">
        <v>0</v>
      </c>
      <c r="G2789">
        <v>0</v>
      </c>
      <c r="H2789" t="s">
        <v>8</v>
      </c>
      <c r="I2789" s="74" t="str">
        <f ca="1">IF(Table7[[#This Row],[Type]]="KILL",IF(_xlfn.NUMBERVALUE(RIGHT(Table7[[#This Row],[Min]],LEN(Table7[[#This Row],[Min]])-FIND("-",Table7[[#This Row],[Min]])))&gt;INDIRECT(ADDRESS(11+MATCH(LEFT(Table7[[#This Row],[Min]],FIND("-",Table7[[#This Row],[Min]])-1),Table1[Content Sku],0),16,1,1,"Entities")),"review","ok"),"ok")</f>
        <v>ok</v>
      </c>
    </row>
    <row r="2790" spans="5:9" x14ac:dyDescent="0.25">
      <c r="E2790" t="s">
        <v>254</v>
      </c>
      <c r="F2790">
        <v>0</v>
      </c>
      <c r="G2790">
        <v>0</v>
      </c>
      <c r="H2790" t="s">
        <v>8</v>
      </c>
      <c r="I2790" s="74" t="str">
        <f ca="1">IF(Table7[[#This Row],[Type]]="KILL",IF(_xlfn.NUMBERVALUE(RIGHT(Table7[[#This Row],[Min]],LEN(Table7[[#This Row],[Min]])-FIND("-",Table7[[#This Row],[Min]])))&gt;INDIRECT(ADDRESS(11+MATCH(LEFT(Table7[[#This Row],[Min]],FIND("-",Table7[[#This Row],[Min]])-1),Table1[Content Sku],0),16,1,1,"Entities")),"review","ok"),"ok")</f>
        <v>ok</v>
      </c>
    </row>
    <row r="2791" spans="5:9" x14ac:dyDescent="0.25">
      <c r="E2791" t="s">
        <v>254</v>
      </c>
      <c r="F2791">
        <v>0</v>
      </c>
      <c r="G2791">
        <v>0</v>
      </c>
      <c r="H2791" t="s">
        <v>8</v>
      </c>
      <c r="I2791" s="74" t="str">
        <f ca="1">IF(Table7[[#This Row],[Type]]="KILL",IF(_xlfn.NUMBERVALUE(RIGHT(Table7[[#This Row],[Min]],LEN(Table7[[#This Row],[Min]])-FIND("-",Table7[[#This Row],[Min]])))&gt;INDIRECT(ADDRESS(11+MATCH(LEFT(Table7[[#This Row],[Min]],FIND("-",Table7[[#This Row],[Min]])-1),Table1[Content Sku],0),16,1,1,"Entities")),"review","ok"),"ok")</f>
        <v>ok</v>
      </c>
    </row>
    <row r="2792" spans="5:9" x14ac:dyDescent="0.25">
      <c r="E2792" t="s">
        <v>40</v>
      </c>
      <c r="F2792">
        <v>21000</v>
      </c>
      <c r="G2792">
        <v>0</v>
      </c>
      <c r="H2792" t="s">
        <v>205</v>
      </c>
      <c r="I2792" s="74" t="str">
        <f ca="1">IF(Table7[[#This Row],[Type]]="KILL",IF(_xlfn.NUMBERVALUE(RIGHT(Table7[[#This Row],[Min]],LEN(Table7[[#This Row],[Min]])-FIND("-",Table7[[#This Row],[Min]])))&gt;INDIRECT(ADDRESS(11+MATCH(LEFT(Table7[[#This Row],[Min]],FIND("-",Table7[[#This Row],[Min]])-1),Table1[Content Sku],0),16,1,1,"Entities")),"review","ok"),"ok")</f>
        <v>ok</v>
      </c>
    </row>
    <row r="2793" spans="5:9" x14ac:dyDescent="0.25">
      <c r="E2793" t="s">
        <v>39</v>
      </c>
      <c r="F2793">
        <v>0</v>
      </c>
      <c r="G2793">
        <v>0</v>
      </c>
      <c r="H2793" t="s">
        <v>8</v>
      </c>
      <c r="I2793" s="74" t="str">
        <f ca="1">IF(Table7[[#This Row],[Type]]="KILL",IF(_xlfn.NUMBERVALUE(RIGHT(Table7[[#This Row],[Min]],LEN(Table7[[#This Row],[Min]])-FIND("-",Table7[[#This Row],[Min]])))&gt;INDIRECT(ADDRESS(11+MATCH(LEFT(Table7[[#This Row],[Min]],FIND("-",Table7[[#This Row],[Min]])-1),Table1[Content Sku],0),16,1,1,"Entities")),"review","ok"),"ok")</f>
        <v>ok</v>
      </c>
    </row>
    <row r="2794" spans="5:9" x14ac:dyDescent="0.25">
      <c r="E2794" t="s">
        <v>338</v>
      </c>
      <c r="F2794">
        <v>0</v>
      </c>
      <c r="G2794">
        <v>0</v>
      </c>
      <c r="H2794" t="s">
        <v>8</v>
      </c>
      <c r="I2794" s="74" t="str">
        <f ca="1">IF(Table7[[#This Row],[Type]]="KILL",IF(_xlfn.NUMBERVALUE(RIGHT(Table7[[#This Row],[Min]],LEN(Table7[[#This Row],[Min]])-FIND("-",Table7[[#This Row],[Min]])))&gt;INDIRECT(ADDRESS(11+MATCH(LEFT(Table7[[#This Row],[Min]],FIND("-",Table7[[#This Row],[Min]])-1),Table1[Content Sku],0),16,1,1,"Entities")),"review","ok"),"ok")</f>
        <v>ok</v>
      </c>
    </row>
    <row r="2795" spans="5:9" x14ac:dyDescent="0.25">
      <c r="E2795" t="s">
        <v>91</v>
      </c>
      <c r="F2795">
        <v>4000</v>
      </c>
      <c r="G2795">
        <v>0</v>
      </c>
      <c r="H2795" t="s">
        <v>205</v>
      </c>
      <c r="I2795" s="74" t="str">
        <f ca="1">IF(Table7[[#This Row],[Type]]="KILL",IF(_xlfn.NUMBERVALUE(RIGHT(Table7[[#This Row],[Min]],LEN(Table7[[#This Row],[Min]])-FIND("-",Table7[[#This Row],[Min]])))&gt;INDIRECT(ADDRESS(11+MATCH(LEFT(Table7[[#This Row],[Min]],FIND("-",Table7[[#This Row],[Min]])-1),Table1[Content Sku],0),16,1,1,"Entities")),"review","ok"),"ok")</f>
        <v>ok</v>
      </c>
    </row>
    <row r="2796" spans="5:9" x14ac:dyDescent="0.25">
      <c r="E2796" t="s">
        <v>315</v>
      </c>
      <c r="F2796">
        <v>0</v>
      </c>
      <c r="G2796">
        <v>0</v>
      </c>
      <c r="H2796" t="s">
        <v>8</v>
      </c>
      <c r="I2796" s="74" t="str">
        <f ca="1">IF(Table7[[#This Row],[Type]]="KILL",IF(_xlfn.NUMBERVALUE(RIGHT(Table7[[#This Row],[Min]],LEN(Table7[[#This Row],[Min]])-FIND("-",Table7[[#This Row],[Min]])))&gt;INDIRECT(ADDRESS(11+MATCH(LEFT(Table7[[#This Row],[Min]],FIND("-",Table7[[#This Row],[Min]])-1),Table1[Content Sku],0),16,1,1,"Entities")),"review","ok"),"ok")</f>
        <v>ok</v>
      </c>
    </row>
    <row r="2797" spans="5:9" x14ac:dyDescent="0.25">
      <c r="E2797" t="s">
        <v>254</v>
      </c>
      <c r="F2797">
        <v>0</v>
      </c>
      <c r="G2797">
        <v>0</v>
      </c>
      <c r="H2797" t="s">
        <v>8</v>
      </c>
      <c r="I2797" s="74" t="str">
        <f ca="1">IF(Table7[[#This Row],[Type]]="KILL",IF(_xlfn.NUMBERVALUE(RIGHT(Table7[[#This Row],[Min]],LEN(Table7[[#This Row],[Min]])-FIND("-",Table7[[#This Row],[Min]])))&gt;INDIRECT(ADDRESS(11+MATCH(LEFT(Table7[[#This Row],[Min]],FIND("-",Table7[[#This Row],[Min]])-1),Table1[Content Sku],0),16,1,1,"Entities")),"review","ok"),"ok")</f>
        <v>ok</v>
      </c>
    </row>
    <row r="2798" spans="5:9" x14ac:dyDescent="0.25">
      <c r="E2798" t="s">
        <v>45</v>
      </c>
      <c r="F2798" t="s">
        <v>8140</v>
      </c>
      <c r="G2798" t="s">
        <v>4476</v>
      </c>
      <c r="H2798" t="s">
        <v>4477</v>
      </c>
      <c r="I2798" s="74" t="str">
        <f ca="1">IF(Table7[[#This Row],[Type]]="KILL",IF(_xlfn.NUMBERVALUE(RIGHT(Table7[[#This Row],[Min]],LEN(Table7[[#This Row],[Min]])-FIND("-",Table7[[#This Row],[Min]])))&gt;INDIRECT(ADDRESS(11+MATCH(LEFT(Table7[[#This Row],[Min]],FIND("-",Table7[[#This Row],[Min]])-1),Table1[Content Sku],0),16,1,1,"Entities")),"review","ok"),"ok")</f>
        <v>review</v>
      </c>
    </row>
    <row r="2799" spans="5:9" x14ac:dyDescent="0.25">
      <c r="E2799" t="s">
        <v>256</v>
      </c>
      <c r="F2799">
        <v>25000</v>
      </c>
      <c r="G2799">
        <v>0</v>
      </c>
      <c r="H2799" t="s">
        <v>205</v>
      </c>
      <c r="I2799" s="74" t="str">
        <f ca="1">IF(Table7[[#This Row],[Type]]="KILL",IF(_xlfn.NUMBERVALUE(RIGHT(Table7[[#This Row],[Min]],LEN(Table7[[#This Row],[Min]])-FIND("-",Table7[[#This Row],[Min]])))&gt;INDIRECT(ADDRESS(11+MATCH(LEFT(Table7[[#This Row],[Min]],FIND("-",Table7[[#This Row],[Min]])-1),Table1[Content Sku],0),16,1,1,"Entities")),"review","ok"),"ok")</f>
        <v>ok</v>
      </c>
    </row>
    <row r="2800" spans="5:9" x14ac:dyDescent="0.25">
      <c r="E2800" t="s">
        <v>21</v>
      </c>
      <c r="F2800">
        <v>0</v>
      </c>
      <c r="G2800">
        <v>0</v>
      </c>
      <c r="H2800" t="s">
        <v>8</v>
      </c>
      <c r="I2800" s="74" t="str">
        <f ca="1">IF(Table7[[#This Row],[Type]]="KILL",IF(_xlfn.NUMBERVALUE(RIGHT(Table7[[#This Row],[Min]],LEN(Table7[[#This Row],[Min]])-FIND("-",Table7[[#This Row],[Min]])))&gt;INDIRECT(ADDRESS(11+MATCH(LEFT(Table7[[#This Row],[Min]],FIND("-",Table7[[#This Row],[Min]])-1),Table1[Content Sku],0),16,1,1,"Entities")),"review","ok"),"ok")</f>
        <v>ok</v>
      </c>
    </row>
    <row r="2801" spans="5:9" x14ac:dyDescent="0.25">
      <c r="E2801" t="s">
        <v>4</v>
      </c>
      <c r="F2801">
        <v>0</v>
      </c>
      <c r="G2801">
        <v>0</v>
      </c>
      <c r="H2801" t="s">
        <v>8</v>
      </c>
      <c r="I2801" s="74" t="str">
        <f ca="1">IF(Table7[[#This Row],[Type]]="KILL",IF(_xlfn.NUMBERVALUE(RIGHT(Table7[[#This Row],[Min]],LEN(Table7[[#This Row],[Min]])-FIND("-",Table7[[#This Row],[Min]])))&gt;INDIRECT(ADDRESS(11+MATCH(LEFT(Table7[[#This Row],[Min]],FIND("-",Table7[[#This Row],[Min]])-1),Table1[Content Sku],0),16,1,1,"Entities")),"review","ok"),"ok")</f>
        <v>ok</v>
      </c>
    </row>
    <row r="2802" spans="5:9" x14ac:dyDescent="0.25">
      <c r="E2802" t="s">
        <v>295</v>
      </c>
      <c r="F2802">
        <v>0</v>
      </c>
      <c r="G2802">
        <v>0</v>
      </c>
      <c r="H2802" t="s">
        <v>8</v>
      </c>
      <c r="I2802" s="74" t="str">
        <f ca="1">IF(Table7[[#This Row],[Type]]="KILL",IF(_xlfn.NUMBERVALUE(RIGHT(Table7[[#This Row],[Min]],LEN(Table7[[#This Row],[Min]])-FIND("-",Table7[[#This Row],[Min]])))&gt;INDIRECT(ADDRESS(11+MATCH(LEFT(Table7[[#This Row],[Min]],FIND("-",Table7[[#This Row],[Min]])-1),Table1[Content Sku],0),16,1,1,"Entities")),"review","ok"),"ok")</f>
        <v>ok</v>
      </c>
    </row>
    <row r="2803" spans="5:9" x14ac:dyDescent="0.25">
      <c r="E2803" t="s">
        <v>315</v>
      </c>
      <c r="F2803">
        <v>0</v>
      </c>
      <c r="G2803">
        <v>0</v>
      </c>
      <c r="H2803" t="s">
        <v>8</v>
      </c>
      <c r="I2803" s="74" t="str">
        <f ca="1">IF(Table7[[#This Row],[Type]]="KILL",IF(_xlfn.NUMBERVALUE(RIGHT(Table7[[#This Row],[Min]],LEN(Table7[[#This Row],[Min]])-FIND("-",Table7[[#This Row],[Min]])))&gt;INDIRECT(ADDRESS(11+MATCH(LEFT(Table7[[#This Row],[Min]],FIND("-",Table7[[#This Row],[Min]])-1),Table1[Content Sku],0),16,1,1,"Entities")),"review","ok"),"ok")</f>
        <v>ok</v>
      </c>
    </row>
    <row r="2804" spans="5:9" x14ac:dyDescent="0.25">
      <c r="E2804" t="s">
        <v>278</v>
      </c>
      <c r="F2804">
        <v>3000</v>
      </c>
      <c r="G2804">
        <v>7000</v>
      </c>
      <c r="H2804" t="s">
        <v>205</v>
      </c>
      <c r="I2804" s="74" t="str">
        <f ca="1">IF(Table7[[#This Row],[Type]]="KILL",IF(_xlfn.NUMBERVALUE(RIGHT(Table7[[#This Row],[Min]],LEN(Table7[[#This Row],[Min]])-FIND("-",Table7[[#This Row],[Min]])))&gt;INDIRECT(ADDRESS(11+MATCH(LEFT(Table7[[#This Row],[Min]],FIND("-",Table7[[#This Row],[Min]])-1),Table1[Content Sku],0),16,1,1,"Entities")),"review","ok"),"ok")</f>
        <v>ok</v>
      </c>
    </row>
    <row r="2805" spans="5:9" x14ac:dyDescent="0.25">
      <c r="E2805" t="s">
        <v>338</v>
      </c>
      <c r="F2805">
        <v>0</v>
      </c>
      <c r="G2805">
        <v>0</v>
      </c>
      <c r="H2805" t="s">
        <v>8</v>
      </c>
      <c r="I2805" s="74" t="str">
        <f ca="1">IF(Table7[[#This Row],[Type]]="KILL",IF(_xlfn.NUMBERVALUE(RIGHT(Table7[[#This Row],[Min]],LEN(Table7[[#This Row],[Min]])-FIND("-",Table7[[#This Row],[Min]])))&gt;INDIRECT(ADDRESS(11+MATCH(LEFT(Table7[[#This Row],[Min]],FIND("-",Table7[[#This Row],[Min]])-1),Table1[Content Sku],0),16,1,1,"Entities")),"review","ok"),"ok")</f>
        <v>ok</v>
      </c>
    </row>
    <row r="2806" spans="5:9" x14ac:dyDescent="0.25">
      <c r="E2806" t="s">
        <v>47</v>
      </c>
      <c r="F2806">
        <v>7000</v>
      </c>
      <c r="G2806">
        <v>0</v>
      </c>
      <c r="H2806" t="s">
        <v>205</v>
      </c>
      <c r="I2806" s="74" t="str">
        <f ca="1">IF(Table7[[#This Row],[Type]]="KILL",IF(_xlfn.NUMBERVALUE(RIGHT(Table7[[#This Row],[Min]],LEN(Table7[[#This Row],[Min]])-FIND("-",Table7[[#This Row],[Min]])))&gt;INDIRECT(ADDRESS(11+MATCH(LEFT(Table7[[#This Row],[Min]],FIND("-",Table7[[#This Row],[Min]])-1),Table1[Content Sku],0),16,1,1,"Entities")),"review","ok"),"ok")</f>
        <v>ok</v>
      </c>
    </row>
    <row r="2807" spans="5:9" x14ac:dyDescent="0.25">
      <c r="E2807" t="s">
        <v>311</v>
      </c>
      <c r="F2807">
        <v>0</v>
      </c>
      <c r="G2807">
        <v>0</v>
      </c>
      <c r="H2807" t="s">
        <v>8</v>
      </c>
      <c r="I2807" s="74" t="str">
        <f ca="1">IF(Table7[[#This Row],[Type]]="KILL",IF(_xlfn.NUMBERVALUE(RIGHT(Table7[[#This Row],[Min]],LEN(Table7[[#This Row],[Min]])-FIND("-",Table7[[#This Row],[Min]])))&gt;INDIRECT(ADDRESS(11+MATCH(LEFT(Table7[[#This Row],[Min]],FIND("-",Table7[[#This Row],[Min]])-1),Table1[Content Sku],0),16,1,1,"Entities")),"review","ok"),"ok")</f>
        <v>ok</v>
      </c>
    </row>
    <row r="2808" spans="5:9" x14ac:dyDescent="0.25">
      <c r="E2808" t="s">
        <v>92</v>
      </c>
      <c r="F2808">
        <v>0</v>
      </c>
      <c r="G2808">
        <v>0</v>
      </c>
      <c r="H2808" t="s">
        <v>8</v>
      </c>
      <c r="I2808" s="74" t="str">
        <f ca="1">IF(Table7[[#This Row],[Type]]="KILL",IF(_xlfn.NUMBERVALUE(RIGHT(Table7[[#This Row],[Min]],LEN(Table7[[#This Row],[Min]])-FIND("-",Table7[[#This Row],[Min]])))&gt;INDIRECT(ADDRESS(11+MATCH(LEFT(Table7[[#This Row],[Min]],FIND("-",Table7[[#This Row],[Min]])-1),Table1[Content Sku],0),16,1,1,"Entities")),"review","ok"),"ok")</f>
        <v>ok</v>
      </c>
    </row>
    <row r="2809" spans="5:9" x14ac:dyDescent="0.25">
      <c r="E2809" t="s">
        <v>311</v>
      </c>
      <c r="F2809">
        <v>0</v>
      </c>
      <c r="G2809">
        <v>0</v>
      </c>
      <c r="H2809" t="s">
        <v>8</v>
      </c>
      <c r="I2809" s="74" t="str">
        <f ca="1">IF(Table7[[#This Row],[Type]]="KILL",IF(_xlfn.NUMBERVALUE(RIGHT(Table7[[#This Row],[Min]],LEN(Table7[[#This Row],[Min]])-FIND("-",Table7[[#This Row],[Min]])))&gt;INDIRECT(ADDRESS(11+MATCH(LEFT(Table7[[#This Row],[Min]],FIND("-",Table7[[#This Row],[Min]])-1),Table1[Content Sku],0),16,1,1,"Entities")),"review","ok"),"ok")</f>
        <v>ok</v>
      </c>
    </row>
    <row r="2810" spans="5:9" x14ac:dyDescent="0.25">
      <c r="E2810" t="s">
        <v>407</v>
      </c>
      <c r="F2810">
        <v>6100</v>
      </c>
      <c r="G2810">
        <v>0</v>
      </c>
      <c r="H2810" t="s">
        <v>205</v>
      </c>
      <c r="I2810" s="74" t="str">
        <f ca="1">IF(Table7[[#This Row],[Type]]="KILL",IF(_xlfn.NUMBERVALUE(RIGHT(Table7[[#This Row],[Min]],LEN(Table7[[#This Row],[Min]])-FIND("-",Table7[[#This Row],[Min]])))&gt;INDIRECT(ADDRESS(11+MATCH(LEFT(Table7[[#This Row],[Min]],FIND("-",Table7[[#This Row],[Min]])-1),Table1[Content Sku],0),16,1,1,"Entities")),"review","ok"),"ok")</f>
        <v>ok</v>
      </c>
    </row>
    <row r="2811" spans="5:9" x14ac:dyDescent="0.25">
      <c r="E2811" t="s">
        <v>40</v>
      </c>
      <c r="F2811">
        <v>6500</v>
      </c>
      <c r="G2811">
        <v>0</v>
      </c>
      <c r="H2811" t="s">
        <v>205</v>
      </c>
      <c r="I2811" s="74" t="str">
        <f ca="1">IF(Table7[[#This Row],[Type]]="KILL",IF(_xlfn.NUMBERVALUE(RIGHT(Table7[[#This Row],[Min]],LEN(Table7[[#This Row],[Min]])-FIND("-",Table7[[#This Row],[Min]])))&gt;INDIRECT(ADDRESS(11+MATCH(LEFT(Table7[[#This Row],[Min]],FIND("-",Table7[[#This Row],[Min]])-1),Table1[Content Sku],0),16,1,1,"Entities")),"review","ok"),"ok")</f>
        <v>ok</v>
      </c>
    </row>
    <row r="2812" spans="5:9" x14ac:dyDescent="0.25">
      <c r="E2812" t="s">
        <v>313</v>
      </c>
      <c r="F2812">
        <v>0</v>
      </c>
      <c r="G2812">
        <v>15000</v>
      </c>
      <c r="H2812" t="s">
        <v>205</v>
      </c>
      <c r="I2812" s="74" t="str">
        <f ca="1">IF(Table7[[#This Row],[Type]]="KILL",IF(_xlfn.NUMBERVALUE(RIGHT(Table7[[#This Row],[Min]],LEN(Table7[[#This Row],[Min]])-FIND("-",Table7[[#This Row],[Min]])))&gt;INDIRECT(ADDRESS(11+MATCH(LEFT(Table7[[#This Row],[Min]],FIND("-",Table7[[#This Row],[Min]])-1),Table1[Content Sku],0),16,1,1,"Entities")),"review","ok"),"ok")</f>
        <v>ok</v>
      </c>
    </row>
    <row r="2813" spans="5:9" x14ac:dyDescent="0.25">
      <c r="E2813" t="s">
        <v>257</v>
      </c>
      <c r="F2813">
        <v>0</v>
      </c>
      <c r="G2813">
        <v>0</v>
      </c>
      <c r="H2813" t="s">
        <v>8</v>
      </c>
      <c r="I2813" s="74" t="str">
        <f ca="1">IF(Table7[[#This Row],[Type]]="KILL",IF(_xlfn.NUMBERVALUE(RIGHT(Table7[[#This Row],[Min]],LEN(Table7[[#This Row],[Min]])-FIND("-",Table7[[#This Row],[Min]])))&gt;INDIRECT(ADDRESS(11+MATCH(LEFT(Table7[[#This Row],[Min]],FIND("-",Table7[[#This Row],[Min]])-1),Table1[Content Sku],0),16,1,1,"Entities")),"review","ok"),"ok")</f>
        <v>ok</v>
      </c>
    </row>
    <row r="2814" spans="5:9" x14ac:dyDescent="0.25">
      <c r="E2814" t="s">
        <v>313</v>
      </c>
      <c r="F2814">
        <v>0</v>
      </c>
      <c r="G2814">
        <v>25000</v>
      </c>
      <c r="H2814" t="s">
        <v>205</v>
      </c>
      <c r="I2814" s="74" t="str">
        <f ca="1">IF(Table7[[#This Row],[Type]]="KILL",IF(_xlfn.NUMBERVALUE(RIGHT(Table7[[#This Row],[Min]],LEN(Table7[[#This Row],[Min]])-FIND("-",Table7[[#This Row],[Min]])))&gt;INDIRECT(ADDRESS(11+MATCH(LEFT(Table7[[#This Row],[Min]],FIND("-",Table7[[#This Row],[Min]])-1),Table1[Content Sku],0),16,1,1,"Entities")),"review","ok"),"ok")</f>
        <v>ok</v>
      </c>
    </row>
    <row r="2815" spans="5:9" x14ac:dyDescent="0.25">
      <c r="E2815" t="s">
        <v>313</v>
      </c>
      <c r="F2815">
        <v>4200</v>
      </c>
      <c r="G2815">
        <v>0</v>
      </c>
      <c r="H2815" t="s">
        <v>205</v>
      </c>
      <c r="I2815" s="74" t="str">
        <f ca="1">IF(Table7[[#This Row],[Type]]="KILL",IF(_xlfn.NUMBERVALUE(RIGHT(Table7[[#This Row],[Min]],LEN(Table7[[#This Row],[Min]])-FIND("-",Table7[[#This Row],[Min]])))&gt;INDIRECT(ADDRESS(11+MATCH(LEFT(Table7[[#This Row],[Min]],FIND("-",Table7[[#This Row],[Min]])-1),Table1[Content Sku],0),16,1,1,"Entities")),"review","ok"),"ok")</f>
        <v>ok</v>
      </c>
    </row>
    <row r="2816" spans="5:9" x14ac:dyDescent="0.25">
      <c r="E2816" t="s">
        <v>313</v>
      </c>
      <c r="F2816">
        <v>0</v>
      </c>
      <c r="G2816">
        <v>0</v>
      </c>
      <c r="H2816" t="s">
        <v>8</v>
      </c>
      <c r="I2816" s="74" t="str">
        <f ca="1">IF(Table7[[#This Row],[Type]]="KILL",IF(_xlfn.NUMBERVALUE(RIGHT(Table7[[#This Row],[Min]],LEN(Table7[[#This Row],[Min]])-FIND("-",Table7[[#This Row],[Min]])))&gt;INDIRECT(ADDRESS(11+MATCH(LEFT(Table7[[#This Row],[Min]],FIND("-",Table7[[#This Row],[Min]])-1),Table1[Content Sku],0),16,1,1,"Entities")),"review","ok"),"ok")</f>
        <v>ok</v>
      </c>
    </row>
    <row r="2817" spans="5:9" x14ac:dyDescent="0.25">
      <c r="E2817" t="s">
        <v>40</v>
      </c>
      <c r="F2817">
        <v>0</v>
      </c>
      <c r="G2817">
        <v>0</v>
      </c>
      <c r="H2817" t="s">
        <v>8</v>
      </c>
      <c r="I2817" s="74" t="str">
        <f ca="1">IF(Table7[[#This Row],[Type]]="KILL",IF(_xlfn.NUMBERVALUE(RIGHT(Table7[[#This Row],[Min]],LEN(Table7[[#This Row],[Min]])-FIND("-",Table7[[#This Row],[Min]])))&gt;INDIRECT(ADDRESS(11+MATCH(LEFT(Table7[[#This Row],[Min]],FIND("-",Table7[[#This Row],[Min]])-1),Table1[Content Sku],0),16,1,1,"Entities")),"review","ok"),"ok")</f>
        <v>ok</v>
      </c>
    </row>
    <row r="2818" spans="5:9" x14ac:dyDescent="0.25">
      <c r="E2818" t="s">
        <v>256</v>
      </c>
      <c r="F2818">
        <v>6000</v>
      </c>
      <c r="G2818">
        <v>0</v>
      </c>
      <c r="H2818" t="s">
        <v>205</v>
      </c>
      <c r="I2818" s="74" t="str">
        <f ca="1">IF(Table7[[#This Row],[Type]]="KILL",IF(_xlfn.NUMBERVALUE(RIGHT(Table7[[#This Row],[Min]],LEN(Table7[[#This Row],[Min]])-FIND("-",Table7[[#This Row],[Min]])))&gt;INDIRECT(ADDRESS(11+MATCH(LEFT(Table7[[#This Row],[Min]],FIND("-",Table7[[#This Row],[Min]])-1),Table1[Content Sku],0),16,1,1,"Entities")),"review","ok"),"ok")</f>
        <v>ok</v>
      </c>
    </row>
    <row r="2819" spans="5:9" x14ac:dyDescent="0.25">
      <c r="E2819" t="s">
        <v>2748</v>
      </c>
      <c r="F2819">
        <v>0</v>
      </c>
      <c r="G2819">
        <v>0</v>
      </c>
      <c r="H2819" t="s">
        <v>8</v>
      </c>
      <c r="I2819" s="74" t="str">
        <f ca="1">IF(Table7[[#This Row],[Type]]="KILL",IF(_xlfn.NUMBERVALUE(RIGHT(Table7[[#This Row],[Min]],LEN(Table7[[#This Row],[Min]])-FIND("-",Table7[[#This Row],[Min]])))&gt;INDIRECT(ADDRESS(11+MATCH(LEFT(Table7[[#This Row],[Min]],FIND("-",Table7[[#This Row],[Min]])-1),Table1[Content Sku],0),16,1,1,"Entities")),"review","ok"),"ok")</f>
        <v>ok</v>
      </c>
    </row>
    <row r="2820" spans="5:9" x14ac:dyDescent="0.25">
      <c r="E2820" t="s">
        <v>37</v>
      </c>
      <c r="F2820">
        <v>0</v>
      </c>
      <c r="G2820">
        <v>0</v>
      </c>
      <c r="H2820" t="s">
        <v>8</v>
      </c>
      <c r="I2820" s="74" t="str">
        <f ca="1">IF(Table7[[#This Row],[Type]]="KILL",IF(_xlfn.NUMBERVALUE(RIGHT(Table7[[#This Row],[Min]],LEN(Table7[[#This Row],[Min]])-FIND("-",Table7[[#This Row],[Min]])))&gt;INDIRECT(ADDRESS(11+MATCH(LEFT(Table7[[#This Row],[Min]],FIND("-",Table7[[#This Row],[Min]])-1),Table1[Content Sku],0),16,1,1,"Entities")),"review","ok"),"ok")</f>
        <v>ok</v>
      </c>
    </row>
    <row r="2821" spans="5:9" x14ac:dyDescent="0.25">
      <c r="E2821" t="s">
        <v>338</v>
      </c>
      <c r="F2821">
        <v>0</v>
      </c>
      <c r="G2821">
        <v>0</v>
      </c>
      <c r="H2821" t="s">
        <v>8</v>
      </c>
      <c r="I2821" s="74" t="str">
        <f ca="1">IF(Table7[[#This Row],[Type]]="KILL",IF(_xlfn.NUMBERVALUE(RIGHT(Table7[[#This Row],[Min]],LEN(Table7[[#This Row],[Min]])-FIND("-",Table7[[#This Row],[Min]])))&gt;INDIRECT(ADDRESS(11+MATCH(LEFT(Table7[[#This Row],[Min]],FIND("-",Table7[[#This Row],[Min]])-1),Table1[Content Sku],0),16,1,1,"Entities")),"review","ok"),"ok")</f>
        <v>ok</v>
      </c>
    </row>
    <row r="2822" spans="5:9" x14ac:dyDescent="0.25">
      <c r="E2822" t="s">
        <v>0</v>
      </c>
      <c r="F2822">
        <v>14000</v>
      </c>
      <c r="G2822">
        <v>0</v>
      </c>
      <c r="H2822" t="s">
        <v>205</v>
      </c>
      <c r="I2822" s="74" t="str">
        <f ca="1">IF(Table7[[#This Row],[Type]]="KILL",IF(_xlfn.NUMBERVALUE(RIGHT(Table7[[#This Row],[Min]],LEN(Table7[[#This Row],[Min]])-FIND("-",Table7[[#This Row],[Min]])))&gt;INDIRECT(ADDRESS(11+MATCH(LEFT(Table7[[#This Row],[Min]],FIND("-",Table7[[#This Row],[Min]])-1),Table1[Content Sku],0),16,1,1,"Entities")),"review","ok"),"ok")</f>
        <v>ok</v>
      </c>
    </row>
    <row r="2823" spans="5:9" x14ac:dyDescent="0.25">
      <c r="E2823" t="s">
        <v>397</v>
      </c>
      <c r="F2823">
        <v>14000</v>
      </c>
      <c r="G2823">
        <v>0</v>
      </c>
      <c r="H2823" t="s">
        <v>205</v>
      </c>
      <c r="I2823" s="74" t="str">
        <f ca="1">IF(Table7[[#This Row],[Type]]="KILL",IF(_xlfn.NUMBERVALUE(RIGHT(Table7[[#This Row],[Min]],LEN(Table7[[#This Row],[Min]])-FIND("-",Table7[[#This Row],[Min]])))&gt;INDIRECT(ADDRESS(11+MATCH(LEFT(Table7[[#This Row],[Min]],FIND("-",Table7[[#This Row],[Min]])-1),Table1[Content Sku],0),16,1,1,"Entities")),"review","ok"),"ok")</f>
        <v>ok</v>
      </c>
    </row>
    <row r="2824" spans="5:9" x14ac:dyDescent="0.25">
      <c r="E2824" t="s">
        <v>2748</v>
      </c>
      <c r="F2824">
        <v>0</v>
      </c>
      <c r="G2824">
        <v>0</v>
      </c>
      <c r="H2824" t="s">
        <v>8</v>
      </c>
      <c r="I2824" s="74" t="str">
        <f ca="1">IF(Table7[[#This Row],[Type]]="KILL",IF(_xlfn.NUMBERVALUE(RIGHT(Table7[[#This Row],[Min]],LEN(Table7[[#This Row],[Min]])-FIND("-",Table7[[#This Row],[Min]])))&gt;INDIRECT(ADDRESS(11+MATCH(LEFT(Table7[[#This Row],[Min]],FIND("-",Table7[[#This Row],[Min]])-1),Table1[Content Sku],0),16,1,1,"Entities")),"review","ok"),"ok")</f>
        <v>ok</v>
      </c>
    </row>
    <row r="2825" spans="5:9" x14ac:dyDescent="0.25">
      <c r="E2825" t="s">
        <v>289</v>
      </c>
      <c r="F2825">
        <v>0</v>
      </c>
      <c r="G2825">
        <v>0</v>
      </c>
      <c r="H2825" t="s">
        <v>8</v>
      </c>
      <c r="I2825" s="74" t="str">
        <f ca="1">IF(Table7[[#This Row],[Type]]="KILL",IF(_xlfn.NUMBERVALUE(RIGHT(Table7[[#This Row],[Min]],LEN(Table7[[#This Row],[Min]])-FIND("-",Table7[[#This Row],[Min]])))&gt;INDIRECT(ADDRESS(11+MATCH(LEFT(Table7[[#This Row],[Min]],FIND("-",Table7[[#This Row],[Min]])-1),Table1[Content Sku],0),16,1,1,"Entities")),"review","ok"),"ok")</f>
        <v>ok</v>
      </c>
    </row>
    <row r="2826" spans="5:9" x14ac:dyDescent="0.25">
      <c r="E2826" t="s">
        <v>253</v>
      </c>
      <c r="F2826">
        <v>0</v>
      </c>
      <c r="G2826">
        <v>0</v>
      </c>
      <c r="H2826" t="s">
        <v>8</v>
      </c>
      <c r="I2826" s="74" t="str">
        <f ca="1">IF(Table7[[#This Row],[Type]]="KILL",IF(_xlfn.NUMBERVALUE(RIGHT(Table7[[#This Row],[Min]],LEN(Table7[[#This Row],[Min]])-FIND("-",Table7[[#This Row],[Min]])))&gt;INDIRECT(ADDRESS(11+MATCH(LEFT(Table7[[#This Row],[Min]],FIND("-",Table7[[#This Row],[Min]])-1),Table1[Content Sku],0),16,1,1,"Entities")),"review","ok"),"ok")</f>
        <v>ok</v>
      </c>
    </row>
    <row r="2827" spans="5:9" x14ac:dyDescent="0.25">
      <c r="E2827" t="s">
        <v>404</v>
      </c>
      <c r="F2827">
        <v>0</v>
      </c>
      <c r="G2827">
        <v>0</v>
      </c>
      <c r="H2827" t="s">
        <v>8</v>
      </c>
      <c r="I2827" s="74" t="str">
        <f ca="1">IF(Table7[[#This Row],[Type]]="KILL",IF(_xlfn.NUMBERVALUE(RIGHT(Table7[[#This Row],[Min]],LEN(Table7[[#This Row],[Min]])-FIND("-",Table7[[#This Row],[Min]])))&gt;INDIRECT(ADDRESS(11+MATCH(LEFT(Table7[[#This Row],[Min]],FIND("-",Table7[[#This Row],[Min]])-1),Table1[Content Sku],0),16,1,1,"Entities")),"review","ok"),"ok")</f>
        <v>ok</v>
      </c>
    </row>
    <row r="2828" spans="5:9" x14ac:dyDescent="0.25">
      <c r="E2828" t="s">
        <v>50</v>
      </c>
      <c r="F2828">
        <v>33000</v>
      </c>
      <c r="G2828">
        <v>0</v>
      </c>
      <c r="H2828" t="s">
        <v>205</v>
      </c>
      <c r="I2828" s="74" t="str">
        <f ca="1">IF(Table7[[#This Row],[Type]]="KILL",IF(_xlfn.NUMBERVALUE(RIGHT(Table7[[#This Row],[Min]],LEN(Table7[[#This Row],[Min]])-FIND("-",Table7[[#This Row],[Min]])))&gt;INDIRECT(ADDRESS(11+MATCH(LEFT(Table7[[#This Row],[Min]],FIND("-",Table7[[#This Row],[Min]])-1),Table1[Content Sku],0),16,1,1,"Entities")),"review","ok"),"ok")</f>
        <v>ok</v>
      </c>
    </row>
    <row r="2829" spans="5:9" x14ac:dyDescent="0.25">
      <c r="E2829" t="s">
        <v>351</v>
      </c>
      <c r="F2829">
        <v>0</v>
      </c>
      <c r="G2829">
        <v>0</v>
      </c>
      <c r="H2829" t="s">
        <v>8</v>
      </c>
      <c r="I2829" s="74" t="str">
        <f ca="1">IF(Table7[[#This Row],[Type]]="KILL",IF(_xlfn.NUMBERVALUE(RIGHT(Table7[[#This Row],[Min]],LEN(Table7[[#This Row],[Min]])-FIND("-",Table7[[#This Row],[Min]])))&gt;INDIRECT(ADDRESS(11+MATCH(LEFT(Table7[[#This Row],[Min]],FIND("-",Table7[[#This Row],[Min]])-1),Table1[Content Sku],0),16,1,1,"Entities")),"review","ok"),"ok")</f>
        <v>ok</v>
      </c>
    </row>
    <row r="2830" spans="5:9" x14ac:dyDescent="0.25">
      <c r="E2830" t="s">
        <v>256</v>
      </c>
      <c r="F2830">
        <v>0</v>
      </c>
      <c r="G2830">
        <v>0</v>
      </c>
      <c r="H2830" t="s">
        <v>8</v>
      </c>
      <c r="I2830" s="74" t="str">
        <f ca="1">IF(Table7[[#This Row],[Type]]="KILL",IF(_xlfn.NUMBERVALUE(RIGHT(Table7[[#This Row],[Min]],LEN(Table7[[#This Row],[Min]])-FIND("-",Table7[[#This Row],[Min]])))&gt;INDIRECT(ADDRESS(11+MATCH(LEFT(Table7[[#This Row],[Min]],FIND("-",Table7[[#This Row],[Min]])-1),Table1[Content Sku],0),16,1,1,"Entities")),"review","ok"),"ok")</f>
        <v>ok</v>
      </c>
    </row>
    <row r="2831" spans="5:9" x14ac:dyDescent="0.25">
      <c r="E2831" t="s">
        <v>2733</v>
      </c>
      <c r="F2831">
        <v>0</v>
      </c>
      <c r="G2831">
        <v>0</v>
      </c>
      <c r="H2831" t="s">
        <v>8</v>
      </c>
      <c r="I2831" s="74" t="str">
        <f ca="1">IF(Table7[[#This Row],[Type]]="KILL",IF(_xlfn.NUMBERVALUE(RIGHT(Table7[[#This Row],[Min]],LEN(Table7[[#This Row],[Min]])-FIND("-",Table7[[#This Row],[Min]])))&gt;INDIRECT(ADDRESS(11+MATCH(LEFT(Table7[[#This Row],[Min]],FIND("-",Table7[[#This Row],[Min]])-1),Table1[Content Sku],0),16,1,1,"Entities")),"review","ok"),"ok")</f>
        <v>ok</v>
      </c>
    </row>
    <row r="2832" spans="5:9" x14ac:dyDescent="0.25">
      <c r="E2832" t="s">
        <v>95</v>
      </c>
      <c r="F2832">
        <v>0</v>
      </c>
      <c r="G2832">
        <v>0</v>
      </c>
      <c r="H2832" t="s">
        <v>8</v>
      </c>
      <c r="I2832" s="74" t="str">
        <f ca="1">IF(Table7[[#This Row],[Type]]="KILL",IF(_xlfn.NUMBERVALUE(RIGHT(Table7[[#This Row],[Min]],LEN(Table7[[#This Row],[Min]])-FIND("-",Table7[[#This Row],[Min]])))&gt;INDIRECT(ADDRESS(11+MATCH(LEFT(Table7[[#This Row],[Min]],FIND("-",Table7[[#This Row],[Min]])-1),Table1[Content Sku],0),16,1,1,"Entities")),"review","ok"),"ok")</f>
        <v>ok</v>
      </c>
    </row>
    <row r="2833" spans="5:9" x14ac:dyDescent="0.25">
      <c r="E2833" t="s">
        <v>39</v>
      </c>
      <c r="F2833">
        <v>0</v>
      </c>
      <c r="G2833">
        <v>0</v>
      </c>
      <c r="H2833" t="s">
        <v>8</v>
      </c>
      <c r="I2833" s="74" t="str">
        <f ca="1">IF(Table7[[#This Row],[Type]]="KILL",IF(_xlfn.NUMBERVALUE(RIGHT(Table7[[#This Row],[Min]],LEN(Table7[[#This Row],[Min]])-FIND("-",Table7[[#This Row],[Min]])))&gt;INDIRECT(ADDRESS(11+MATCH(LEFT(Table7[[#This Row],[Min]],FIND("-",Table7[[#This Row],[Min]])-1),Table1[Content Sku],0),16,1,1,"Entities")),"review","ok"),"ok")</f>
        <v>ok</v>
      </c>
    </row>
    <row r="2834" spans="5:9" x14ac:dyDescent="0.25">
      <c r="E2834" t="s">
        <v>42</v>
      </c>
      <c r="F2834">
        <v>55000</v>
      </c>
      <c r="G2834">
        <v>0</v>
      </c>
      <c r="H2834" t="s">
        <v>205</v>
      </c>
      <c r="I2834" s="74" t="str">
        <f ca="1">IF(Table7[[#This Row],[Type]]="KILL",IF(_xlfn.NUMBERVALUE(RIGHT(Table7[[#This Row],[Min]],LEN(Table7[[#This Row],[Min]])-FIND("-",Table7[[#This Row],[Min]])))&gt;INDIRECT(ADDRESS(11+MATCH(LEFT(Table7[[#This Row],[Min]],FIND("-",Table7[[#This Row],[Min]])-1),Table1[Content Sku],0),16,1,1,"Entities")),"review","ok"),"ok")</f>
        <v>ok</v>
      </c>
    </row>
    <row r="2835" spans="5:9" x14ac:dyDescent="0.25">
      <c r="E2835" t="s">
        <v>47</v>
      </c>
      <c r="F2835">
        <v>0</v>
      </c>
      <c r="G2835">
        <v>0</v>
      </c>
      <c r="H2835" t="s">
        <v>8</v>
      </c>
      <c r="I2835" s="74" t="str">
        <f ca="1">IF(Table7[[#This Row],[Type]]="KILL",IF(_xlfn.NUMBERVALUE(RIGHT(Table7[[#This Row],[Min]],LEN(Table7[[#This Row],[Min]])-FIND("-",Table7[[#This Row],[Min]])))&gt;INDIRECT(ADDRESS(11+MATCH(LEFT(Table7[[#This Row],[Min]],FIND("-",Table7[[#This Row],[Min]])-1),Table1[Content Sku],0),16,1,1,"Entities")),"review","ok"),"ok")</f>
        <v>ok</v>
      </c>
    </row>
    <row r="2836" spans="5:9" x14ac:dyDescent="0.25">
      <c r="E2836" t="s">
        <v>39</v>
      </c>
      <c r="F2836">
        <v>0</v>
      </c>
      <c r="G2836">
        <v>0</v>
      </c>
      <c r="H2836" t="s">
        <v>8</v>
      </c>
      <c r="I2836" s="74" t="str">
        <f ca="1">IF(Table7[[#This Row],[Type]]="KILL",IF(_xlfn.NUMBERVALUE(RIGHT(Table7[[#This Row],[Min]],LEN(Table7[[#This Row],[Min]])-FIND("-",Table7[[#This Row],[Min]])))&gt;INDIRECT(ADDRESS(11+MATCH(LEFT(Table7[[#This Row],[Min]],FIND("-",Table7[[#This Row],[Min]])-1),Table1[Content Sku],0),16,1,1,"Entities")),"review","ok"),"ok")</f>
        <v>ok</v>
      </c>
    </row>
    <row r="2837" spans="5:9" x14ac:dyDescent="0.25">
      <c r="E2837" t="s">
        <v>404</v>
      </c>
      <c r="F2837">
        <v>0</v>
      </c>
      <c r="G2837">
        <v>0</v>
      </c>
      <c r="H2837" t="s">
        <v>8</v>
      </c>
      <c r="I2837" s="74" t="str">
        <f ca="1">IF(Table7[[#This Row],[Type]]="KILL",IF(_xlfn.NUMBERVALUE(RIGHT(Table7[[#This Row],[Min]],LEN(Table7[[#This Row],[Min]])-FIND("-",Table7[[#This Row],[Min]])))&gt;INDIRECT(ADDRESS(11+MATCH(LEFT(Table7[[#This Row],[Min]],FIND("-",Table7[[#This Row],[Min]])-1),Table1[Content Sku],0),16,1,1,"Entities")),"review","ok"),"ok")</f>
        <v>ok</v>
      </c>
    </row>
    <row r="2838" spans="5:9" x14ac:dyDescent="0.25">
      <c r="E2838" t="s">
        <v>39</v>
      </c>
      <c r="F2838">
        <v>0</v>
      </c>
      <c r="G2838">
        <v>0</v>
      </c>
      <c r="H2838" t="s">
        <v>8</v>
      </c>
      <c r="I2838" s="74" t="str">
        <f ca="1">IF(Table7[[#This Row],[Type]]="KILL",IF(_xlfn.NUMBERVALUE(RIGHT(Table7[[#This Row],[Min]],LEN(Table7[[#This Row],[Min]])-FIND("-",Table7[[#This Row],[Min]])))&gt;INDIRECT(ADDRESS(11+MATCH(LEFT(Table7[[#This Row],[Min]],FIND("-",Table7[[#This Row],[Min]])-1),Table1[Content Sku],0),16,1,1,"Entities")),"review","ok"),"ok")</f>
        <v>ok</v>
      </c>
    </row>
    <row r="2839" spans="5:9" x14ac:dyDescent="0.25">
      <c r="E2839" t="s">
        <v>95</v>
      </c>
      <c r="F2839">
        <v>0</v>
      </c>
      <c r="G2839">
        <v>0</v>
      </c>
      <c r="H2839" t="s">
        <v>8</v>
      </c>
      <c r="I2839" s="74" t="str">
        <f ca="1">IF(Table7[[#This Row],[Type]]="KILL",IF(_xlfn.NUMBERVALUE(RIGHT(Table7[[#This Row],[Min]],LEN(Table7[[#This Row],[Min]])-FIND("-",Table7[[#This Row],[Min]])))&gt;INDIRECT(ADDRESS(11+MATCH(LEFT(Table7[[#This Row],[Min]],FIND("-",Table7[[#This Row],[Min]])-1),Table1[Content Sku],0),16,1,1,"Entities")),"review","ok"),"ok")</f>
        <v>ok</v>
      </c>
    </row>
    <row r="2840" spans="5:9" x14ac:dyDescent="0.25">
      <c r="E2840" t="s">
        <v>286</v>
      </c>
      <c r="F2840">
        <v>0</v>
      </c>
      <c r="G2840">
        <v>0</v>
      </c>
      <c r="H2840" t="s">
        <v>8</v>
      </c>
      <c r="I2840" s="74" t="str">
        <f ca="1">IF(Table7[[#This Row],[Type]]="KILL",IF(_xlfn.NUMBERVALUE(RIGHT(Table7[[#This Row],[Min]],LEN(Table7[[#This Row],[Min]])-FIND("-",Table7[[#This Row],[Min]])))&gt;INDIRECT(ADDRESS(11+MATCH(LEFT(Table7[[#This Row],[Min]],FIND("-",Table7[[#This Row],[Min]])-1),Table1[Content Sku],0),16,1,1,"Entities")),"review","ok"),"ok")</f>
        <v>ok</v>
      </c>
    </row>
    <row r="2841" spans="5:9" x14ac:dyDescent="0.25">
      <c r="E2841" t="s">
        <v>95</v>
      </c>
      <c r="F2841">
        <v>0</v>
      </c>
      <c r="G2841">
        <v>0</v>
      </c>
      <c r="H2841" t="s">
        <v>8</v>
      </c>
      <c r="I2841" s="74" t="str">
        <f ca="1">IF(Table7[[#This Row],[Type]]="KILL",IF(_xlfn.NUMBERVALUE(RIGHT(Table7[[#This Row],[Min]],LEN(Table7[[#This Row],[Min]])-FIND("-",Table7[[#This Row],[Min]])))&gt;INDIRECT(ADDRESS(11+MATCH(LEFT(Table7[[#This Row],[Min]],FIND("-",Table7[[#This Row],[Min]])-1),Table1[Content Sku],0),16,1,1,"Entities")),"review","ok"),"ok")</f>
        <v>ok</v>
      </c>
    </row>
    <row r="2842" spans="5:9" x14ac:dyDescent="0.25">
      <c r="E2842" t="s">
        <v>39</v>
      </c>
      <c r="F2842">
        <v>0</v>
      </c>
      <c r="G2842">
        <v>0</v>
      </c>
      <c r="H2842" t="s">
        <v>8</v>
      </c>
      <c r="I2842" s="74" t="str">
        <f ca="1">IF(Table7[[#This Row],[Type]]="KILL",IF(_xlfn.NUMBERVALUE(RIGHT(Table7[[#This Row],[Min]],LEN(Table7[[#This Row],[Min]])-FIND("-",Table7[[#This Row],[Min]])))&gt;INDIRECT(ADDRESS(11+MATCH(LEFT(Table7[[#This Row],[Min]],FIND("-",Table7[[#This Row],[Min]])-1),Table1[Content Sku],0),16,1,1,"Entities")),"review","ok"),"ok")</f>
        <v>ok</v>
      </c>
    </row>
    <row r="2843" spans="5:9" x14ac:dyDescent="0.25">
      <c r="E2843" t="s">
        <v>313</v>
      </c>
      <c r="F2843">
        <v>0</v>
      </c>
      <c r="G2843">
        <v>0</v>
      </c>
      <c r="H2843" t="s">
        <v>8</v>
      </c>
      <c r="I2843" s="74" t="str">
        <f ca="1">IF(Table7[[#This Row],[Type]]="KILL",IF(_xlfn.NUMBERVALUE(RIGHT(Table7[[#This Row],[Min]],LEN(Table7[[#This Row],[Min]])-FIND("-",Table7[[#This Row],[Min]])))&gt;INDIRECT(ADDRESS(11+MATCH(LEFT(Table7[[#This Row],[Min]],FIND("-",Table7[[#This Row],[Min]])-1),Table1[Content Sku],0),16,1,1,"Entities")),"review","ok"),"ok")</f>
        <v>ok</v>
      </c>
    </row>
    <row r="2844" spans="5:9" x14ac:dyDescent="0.25">
      <c r="E2844" t="s">
        <v>95</v>
      </c>
      <c r="F2844">
        <v>0</v>
      </c>
      <c r="G2844">
        <v>0</v>
      </c>
      <c r="H2844" t="s">
        <v>8</v>
      </c>
      <c r="I2844" s="74" t="str">
        <f ca="1">IF(Table7[[#This Row],[Type]]="KILL",IF(_xlfn.NUMBERVALUE(RIGHT(Table7[[#This Row],[Min]],LEN(Table7[[#This Row],[Min]])-FIND("-",Table7[[#This Row],[Min]])))&gt;INDIRECT(ADDRESS(11+MATCH(LEFT(Table7[[#This Row],[Min]],FIND("-",Table7[[#This Row],[Min]])-1),Table1[Content Sku],0),16,1,1,"Entities")),"review","ok"),"ok")</f>
        <v>ok</v>
      </c>
    </row>
    <row r="2845" spans="5:9" x14ac:dyDescent="0.25">
      <c r="E2845" t="s">
        <v>318</v>
      </c>
      <c r="F2845">
        <v>0</v>
      </c>
      <c r="G2845">
        <v>0</v>
      </c>
      <c r="H2845" t="s">
        <v>8</v>
      </c>
      <c r="I2845" s="74" t="str">
        <f ca="1">IF(Table7[[#This Row],[Type]]="KILL",IF(_xlfn.NUMBERVALUE(RIGHT(Table7[[#This Row],[Min]],LEN(Table7[[#This Row],[Min]])-FIND("-",Table7[[#This Row],[Min]])))&gt;INDIRECT(ADDRESS(11+MATCH(LEFT(Table7[[#This Row],[Min]],FIND("-",Table7[[#This Row],[Min]])-1),Table1[Content Sku],0),16,1,1,"Entities")),"review","ok"),"ok")</f>
        <v>ok</v>
      </c>
    </row>
    <row r="2846" spans="5:9" x14ac:dyDescent="0.25">
      <c r="E2846" t="s">
        <v>90</v>
      </c>
      <c r="F2846">
        <v>0</v>
      </c>
      <c r="G2846">
        <v>0</v>
      </c>
      <c r="H2846" t="s">
        <v>8</v>
      </c>
      <c r="I2846" s="74" t="str">
        <f ca="1">IF(Table7[[#This Row],[Type]]="KILL",IF(_xlfn.NUMBERVALUE(RIGHT(Table7[[#This Row],[Min]],LEN(Table7[[#This Row],[Min]])-FIND("-",Table7[[#This Row],[Min]])))&gt;INDIRECT(ADDRESS(11+MATCH(LEFT(Table7[[#This Row],[Min]],FIND("-",Table7[[#This Row],[Min]])-1),Table1[Content Sku],0),16,1,1,"Entities")),"review","ok"),"ok")</f>
        <v>ok</v>
      </c>
    </row>
    <row r="2847" spans="5:9" x14ac:dyDescent="0.25">
      <c r="E2847" t="s">
        <v>313</v>
      </c>
      <c r="F2847">
        <v>0</v>
      </c>
      <c r="G2847">
        <v>0</v>
      </c>
      <c r="H2847" t="s">
        <v>8</v>
      </c>
      <c r="I2847" s="74" t="str">
        <f ca="1">IF(Table7[[#This Row],[Type]]="KILL",IF(_xlfn.NUMBERVALUE(RIGHT(Table7[[#This Row],[Min]],LEN(Table7[[#This Row],[Min]])-FIND("-",Table7[[#This Row],[Min]])))&gt;INDIRECT(ADDRESS(11+MATCH(LEFT(Table7[[#This Row],[Min]],FIND("-",Table7[[#This Row],[Min]])-1),Table1[Content Sku],0),16,1,1,"Entities")),"review","ok"),"ok")</f>
        <v>ok</v>
      </c>
    </row>
    <row r="2848" spans="5:9" x14ac:dyDescent="0.25">
      <c r="E2848" t="s">
        <v>254</v>
      </c>
      <c r="F2848">
        <v>0</v>
      </c>
      <c r="G2848">
        <v>0</v>
      </c>
      <c r="H2848" t="s">
        <v>8</v>
      </c>
      <c r="I2848" s="74" t="str">
        <f ca="1">IF(Table7[[#This Row],[Type]]="KILL",IF(_xlfn.NUMBERVALUE(RIGHT(Table7[[#This Row],[Min]],LEN(Table7[[#This Row],[Min]])-FIND("-",Table7[[#This Row],[Min]])))&gt;INDIRECT(ADDRESS(11+MATCH(LEFT(Table7[[#This Row],[Min]],FIND("-",Table7[[#This Row],[Min]])-1),Table1[Content Sku],0),16,1,1,"Entities")),"review","ok"),"ok")</f>
        <v>ok</v>
      </c>
    </row>
    <row r="2849" spans="5:9" x14ac:dyDescent="0.25">
      <c r="E2849" t="s">
        <v>21</v>
      </c>
      <c r="F2849">
        <v>0</v>
      </c>
      <c r="G2849">
        <v>0</v>
      </c>
      <c r="H2849" t="s">
        <v>8</v>
      </c>
      <c r="I2849" s="74" t="str">
        <f ca="1">IF(Table7[[#This Row],[Type]]="KILL",IF(_xlfn.NUMBERVALUE(RIGHT(Table7[[#This Row],[Min]],LEN(Table7[[#This Row],[Min]])-FIND("-",Table7[[#This Row],[Min]])))&gt;INDIRECT(ADDRESS(11+MATCH(LEFT(Table7[[#This Row],[Min]],FIND("-",Table7[[#This Row],[Min]])-1),Table1[Content Sku],0),16,1,1,"Entities")),"review","ok"),"ok")</f>
        <v>ok</v>
      </c>
    </row>
    <row r="2850" spans="5:9" x14ac:dyDescent="0.25">
      <c r="E2850" t="s">
        <v>311</v>
      </c>
      <c r="F2850">
        <v>0</v>
      </c>
      <c r="G2850">
        <v>0</v>
      </c>
      <c r="H2850" t="s">
        <v>8</v>
      </c>
      <c r="I2850" s="74" t="str">
        <f ca="1">IF(Table7[[#This Row],[Type]]="KILL",IF(_xlfn.NUMBERVALUE(RIGHT(Table7[[#This Row],[Min]],LEN(Table7[[#This Row],[Min]])-FIND("-",Table7[[#This Row],[Min]])))&gt;INDIRECT(ADDRESS(11+MATCH(LEFT(Table7[[#This Row],[Min]],FIND("-",Table7[[#This Row],[Min]])-1),Table1[Content Sku],0),16,1,1,"Entities")),"review","ok"),"ok")</f>
        <v>ok</v>
      </c>
    </row>
    <row r="2851" spans="5:9" x14ac:dyDescent="0.25">
      <c r="E2851" t="s">
        <v>313</v>
      </c>
      <c r="F2851">
        <v>0</v>
      </c>
      <c r="G2851">
        <v>0</v>
      </c>
      <c r="H2851" t="s">
        <v>8</v>
      </c>
      <c r="I2851" s="74" t="str">
        <f ca="1">IF(Table7[[#This Row],[Type]]="KILL",IF(_xlfn.NUMBERVALUE(RIGHT(Table7[[#This Row],[Min]],LEN(Table7[[#This Row],[Min]])-FIND("-",Table7[[#This Row],[Min]])))&gt;INDIRECT(ADDRESS(11+MATCH(LEFT(Table7[[#This Row],[Min]],FIND("-",Table7[[#This Row],[Min]])-1),Table1[Content Sku],0),16,1,1,"Entities")),"review","ok"),"ok")</f>
        <v>ok</v>
      </c>
    </row>
    <row r="2852" spans="5:9" x14ac:dyDescent="0.25">
      <c r="E2852" t="s">
        <v>313</v>
      </c>
      <c r="F2852">
        <v>0</v>
      </c>
      <c r="G2852">
        <v>0</v>
      </c>
      <c r="H2852" t="s">
        <v>8</v>
      </c>
      <c r="I2852" s="74" t="str">
        <f ca="1">IF(Table7[[#This Row],[Type]]="KILL",IF(_xlfn.NUMBERVALUE(RIGHT(Table7[[#This Row],[Min]],LEN(Table7[[#This Row],[Min]])-FIND("-",Table7[[#This Row],[Min]])))&gt;INDIRECT(ADDRESS(11+MATCH(LEFT(Table7[[#This Row],[Min]],FIND("-",Table7[[#This Row],[Min]])-1),Table1[Content Sku],0),16,1,1,"Entities")),"review","ok"),"ok")</f>
        <v>ok</v>
      </c>
    </row>
    <row r="2853" spans="5:9" x14ac:dyDescent="0.25">
      <c r="E2853" t="s">
        <v>254</v>
      </c>
      <c r="F2853">
        <v>2400</v>
      </c>
      <c r="G2853">
        <v>0</v>
      </c>
      <c r="H2853" t="s">
        <v>205</v>
      </c>
      <c r="I2853" s="74" t="str">
        <f ca="1">IF(Table7[[#This Row],[Type]]="KILL",IF(_xlfn.NUMBERVALUE(RIGHT(Table7[[#This Row],[Min]],LEN(Table7[[#This Row],[Min]])-FIND("-",Table7[[#This Row],[Min]])))&gt;INDIRECT(ADDRESS(11+MATCH(LEFT(Table7[[#This Row],[Min]],FIND("-",Table7[[#This Row],[Min]])-1),Table1[Content Sku],0),16,1,1,"Entities")),"review","ok"),"ok")</f>
        <v>ok</v>
      </c>
    </row>
    <row r="2854" spans="5:9" x14ac:dyDescent="0.25">
      <c r="E2854" t="s">
        <v>423</v>
      </c>
      <c r="F2854">
        <v>0</v>
      </c>
      <c r="G2854">
        <v>0</v>
      </c>
      <c r="H2854" t="s">
        <v>8</v>
      </c>
      <c r="I2854" s="74" t="str">
        <f ca="1">IF(Table7[[#This Row],[Type]]="KILL",IF(_xlfn.NUMBERVALUE(RIGHT(Table7[[#This Row],[Min]],LEN(Table7[[#This Row],[Min]])-FIND("-",Table7[[#This Row],[Min]])))&gt;INDIRECT(ADDRESS(11+MATCH(LEFT(Table7[[#This Row],[Min]],FIND("-",Table7[[#This Row],[Min]])-1),Table1[Content Sku],0),16,1,1,"Entities")),"review","ok"),"ok")</f>
        <v>ok</v>
      </c>
    </row>
    <row r="2855" spans="5:9" x14ac:dyDescent="0.25">
      <c r="E2855" t="s">
        <v>394</v>
      </c>
      <c r="F2855">
        <v>0</v>
      </c>
      <c r="G2855">
        <v>0</v>
      </c>
      <c r="H2855" t="s">
        <v>8</v>
      </c>
      <c r="I2855" s="74" t="str">
        <f ca="1">IF(Table7[[#This Row],[Type]]="KILL",IF(_xlfn.NUMBERVALUE(RIGHT(Table7[[#This Row],[Min]],LEN(Table7[[#This Row],[Min]])-FIND("-",Table7[[#This Row],[Min]])))&gt;INDIRECT(ADDRESS(11+MATCH(LEFT(Table7[[#This Row],[Min]],FIND("-",Table7[[#This Row],[Min]])-1),Table1[Content Sku],0),16,1,1,"Entities")),"review","ok"),"ok")</f>
        <v>ok</v>
      </c>
    </row>
    <row r="2856" spans="5:9" x14ac:dyDescent="0.25">
      <c r="E2856" t="s">
        <v>2748</v>
      </c>
      <c r="F2856">
        <v>0</v>
      </c>
      <c r="G2856">
        <v>0</v>
      </c>
      <c r="H2856" t="s">
        <v>8</v>
      </c>
      <c r="I2856" s="74" t="str">
        <f ca="1">IF(Table7[[#This Row],[Type]]="KILL",IF(_xlfn.NUMBERVALUE(RIGHT(Table7[[#This Row],[Min]],LEN(Table7[[#This Row],[Min]])-FIND("-",Table7[[#This Row],[Min]])))&gt;INDIRECT(ADDRESS(11+MATCH(LEFT(Table7[[#This Row],[Min]],FIND("-",Table7[[#This Row],[Min]])-1),Table1[Content Sku],0),16,1,1,"Entities")),"review","ok"),"ok")</f>
        <v>ok</v>
      </c>
    </row>
    <row r="2857" spans="5:9" x14ac:dyDescent="0.25">
      <c r="E2857" t="s">
        <v>36</v>
      </c>
      <c r="F2857">
        <v>22000</v>
      </c>
      <c r="G2857">
        <v>0</v>
      </c>
      <c r="H2857" t="s">
        <v>205</v>
      </c>
      <c r="I2857" s="74" t="str">
        <f ca="1">IF(Table7[[#This Row],[Type]]="KILL",IF(_xlfn.NUMBERVALUE(RIGHT(Table7[[#This Row],[Min]],LEN(Table7[[#This Row],[Min]])-FIND("-",Table7[[#This Row],[Min]])))&gt;INDIRECT(ADDRESS(11+MATCH(LEFT(Table7[[#This Row],[Min]],FIND("-",Table7[[#This Row],[Min]])-1),Table1[Content Sku],0),16,1,1,"Entities")),"review","ok"),"ok")</f>
        <v>ok</v>
      </c>
    </row>
    <row r="2858" spans="5:9" x14ac:dyDescent="0.25">
      <c r="E2858" t="s">
        <v>46</v>
      </c>
      <c r="F2858">
        <v>0</v>
      </c>
      <c r="G2858">
        <v>0</v>
      </c>
      <c r="H2858" t="s">
        <v>8</v>
      </c>
      <c r="I2858" s="74" t="str">
        <f ca="1">IF(Table7[[#This Row],[Type]]="KILL",IF(_xlfn.NUMBERVALUE(RIGHT(Table7[[#This Row],[Min]],LEN(Table7[[#This Row],[Min]])-FIND("-",Table7[[#This Row],[Min]])))&gt;INDIRECT(ADDRESS(11+MATCH(LEFT(Table7[[#This Row],[Min]],FIND("-",Table7[[#This Row],[Min]])-1),Table1[Content Sku],0),16,1,1,"Entities")),"review","ok"),"ok")</f>
        <v>ok</v>
      </c>
    </row>
    <row r="2859" spans="5:9" x14ac:dyDescent="0.25">
      <c r="E2859" t="s">
        <v>8119</v>
      </c>
      <c r="F2859">
        <v>0</v>
      </c>
      <c r="G2859">
        <v>0</v>
      </c>
      <c r="H2859" t="s">
        <v>8</v>
      </c>
      <c r="I2859" s="74" t="str">
        <f ca="1">IF(Table7[[#This Row],[Type]]="KILL",IF(_xlfn.NUMBERVALUE(RIGHT(Table7[[#This Row],[Min]],LEN(Table7[[#This Row],[Min]])-FIND("-",Table7[[#This Row],[Min]])))&gt;INDIRECT(ADDRESS(11+MATCH(LEFT(Table7[[#This Row],[Min]],FIND("-",Table7[[#This Row],[Min]])-1),Table1[Content Sku],0),16,1,1,"Entities")),"review","ok"),"ok")</f>
        <v>ok</v>
      </c>
    </row>
    <row r="2860" spans="5:9" x14ac:dyDescent="0.25">
      <c r="E2860" t="s">
        <v>283</v>
      </c>
      <c r="F2860">
        <v>0</v>
      </c>
      <c r="G2860">
        <v>0</v>
      </c>
      <c r="H2860" t="s">
        <v>8</v>
      </c>
      <c r="I2860" s="74" t="str">
        <f ca="1">IF(Table7[[#This Row],[Type]]="KILL",IF(_xlfn.NUMBERVALUE(RIGHT(Table7[[#This Row],[Min]],LEN(Table7[[#This Row],[Min]])-FIND("-",Table7[[#This Row],[Min]])))&gt;INDIRECT(ADDRESS(11+MATCH(LEFT(Table7[[#This Row],[Min]],FIND("-",Table7[[#This Row],[Min]])-1),Table1[Content Sku],0),16,1,1,"Entities")),"review","ok"),"ok")</f>
        <v>ok</v>
      </c>
    </row>
    <row r="2861" spans="5:9" x14ac:dyDescent="0.25">
      <c r="E2861" t="s">
        <v>399</v>
      </c>
      <c r="F2861">
        <v>0</v>
      </c>
      <c r="G2861">
        <v>0</v>
      </c>
      <c r="H2861" t="s">
        <v>8</v>
      </c>
      <c r="I2861" s="74" t="str">
        <f ca="1">IF(Table7[[#This Row],[Type]]="KILL",IF(_xlfn.NUMBERVALUE(RIGHT(Table7[[#This Row],[Min]],LEN(Table7[[#This Row],[Min]])-FIND("-",Table7[[#This Row],[Min]])))&gt;INDIRECT(ADDRESS(11+MATCH(LEFT(Table7[[#This Row],[Min]],FIND("-",Table7[[#This Row],[Min]])-1),Table1[Content Sku],0),16,1,1,"Entities")),"review","ok"),"ok")</f>
        <v>ok</v>
      </c>
    </row>
    <row r="2862" spans="5:9" x14ac:dyDescent="0.25">
      <c r="E2862" t="s">
        <v>257</v>
      </c>
      <c r="F2862">
        <v>14000</v>
      </c>
      <c r="G2862">
        <v>0</v>
      </c>
      <c r="H2862" t="s">
        <v>205</v>
      </c>
      <c r="I2862" s="74" t="str">
        <f ca="1">IF(Table7[[#This Row],[Type]]="KILL",IF(_xlfn.NUMBERVALUE(RIGHT(Table7[[#This Row],[Min]],LEN(Table7[[#This Row],[Min]])-FIND("-",Table7[[#This Row],[Min]])))&gt;INDIRECT(ADDRESS(11+MATCH(LEFT(Table7[[#This Row],[Min]],FIND("-",Table7[[#This Row],[Min]])-1),Table1[Content Sku],0),16,1,1,"Entities")),"review","ok"),"ok")</f>
        <v>ok</v>
      </c>
    </row>
    <row r="2863" spans="5:9" x14ac:dyDescent="0.25">
      <c r="E2863" t="s">
        <v>313</v>
      </c>
      <c r="F2863">
        <v>0</v>
      </c>
      <c r="G2863">
        <v>0</v>
      </c>
      <c r="H2863" t="s">
        <v>8</v>
      </c>
      <c r="I2863" s="74" t="str">
        <f ca="1">IF(Table7[[#This Row],[Type]]="KILL",IF(_xlfn.NUMBERVALUE(RIGHT(Table7[[#This Row],[Min]],LEN(Table7[[#This Row],[Min]])-FIND("-",Table7[[#This Row],[Min]])))&gt;INDIRECT(ADDRESS(11+MATCH(LEFT(Table7[[#This Row],[Min]],FIND("-",Table7[[#This Row],[Min]])-1),Table1[Content Sku],0),16,1,1,"Entities")),"review","ok"),"ok")</f>
        <v>ok</v>
      </c>
    </row>
    <row r="2864" spans="5:9" x14ac:dyDescent="0.25">
      <c r="E2864" t="s">
        <v>95</v>
      </c>
      <c r="F2864">
        <v>0</v>
      </c>
      <c r="G2864">
        <v>0</v>
      </c>
      <c r="H2864" t="s">
        <v>8</v>
      </c>
      <c r="I2864" s="74" t="str">
        <f ca="1">IF(Table7[[#This Row],[Type]]="KILL",IF(_xlfn.NUMBERVALUE(RIGHT(Table7[[#This Row],[Min]],LEN(Table7[[#This Row],[Min]])-FIND("-",Table7[[#This Row],[Min]])))&gt;INDIRECT(ADDRESS(11+MATCH(LEFT(Table7[[#This Row],[Min]],FIND("-",Table7[[#This Row],[Min]])-1),Table1[Content Sku],0),16,1,1,"Entities")),"review","ok"),"ok")</f>
        <v>ok</v>
      </c>
    </row>
    <row r="2865" spans="5:9" x14ac:dyDescent="0.25">
      <c r="E2865" t="s">
        <v>313</v>
      </c>
      <c r="F2865">
        <v>0</v>
      </c>
      <c r="G2865">
        <v>0</v>
      </c>
      <c r="H2865" t="s">
        <v>8</v>
      </c>
      <c r="I2865" s="74" t="str">
        <f ca="1">IF(Table7[[#This Row],[Type]]="KILL",IF(_xlfn.NUMBERVALUE(RIGHT(Table7[[#This Row],[Min]],LEN(Table7[[#This Row],[Min]])-FIND("-",Table7[[#This Row],[Min]])))&gt;INDIRECT(ADDRESS(11+MATCH(LEFT(Table7[[#This Row],[Min]],FIND("-",Table7[[#This Row],[Min]])-1),Table1[Content Sku],0),16,1,1,"Entities")),"review","ok"),"ok")</f>
        <v>ok</v>
      </c>
    </row>
    <row r="2866" spans="5:9" x14ac:dyDescent="0.25">
      <c r="E2866" t="s">
        <v>399</v>
      </c>
      <c r="F2866">
        <v>0</v>
      </c>
      <c r="G2866">
        <v>0</v>
      </c>
      <c r="H2866" t="s">
        <v>8</v>
      </c>
      <c r="I2866" s="74" t="str">
        <f ca="1">IF(Table7[[#This Row],[Type]]="KILL",IF(_xlfn.NUMBERVALUE(RIGHT(Table7[[#This Row],[Min]],LEN(Table7[[#This Row],[Min]])-FIND("-",Table7[[#This Row],[Min]])))&gt;INDIRECT(ADDRESS(11+MATCH(LEFT(Table7[[#This Row],[Min]],FIND("-",Table7[[#This Row],[Min]])-1),Table1[Content Sku],0),16,1,1,"Entities")),"review","ok"),"ok")</f>
        <v>ok</v>
      </c>
    </row>
    <row r="2867" spans="5:9" x14ac:dyDescent="0.25">
      <c r="E2867" t="s">
        <v>548</v>
      </c>
      <c r="F2867">
        <v>0</v>
      </c>
      <c r="G2867">
        <v>0</v>
      </c>
      <c r="H2867" t="s">
        <v>8</v>
      </c>
      <c r="I2867" s="74" t="str">
        <f ca="1">IF(Table7[[#This Row],[Type]]="KILL",IF(_xlfn.NUMBERVALUE(RIGHT(Table7[[#This Row],[Min]],LEN(Table7[[#This Row],[Min]])-FIND("-",Table7[[#This Row],[Min]])))&gt;INDIRECT(ADDRESS(11+MATCH(LEFT(Table7[[#This Row],[Min]],FIND("-",Table7[[#This Row],[Min]])-1),Table1[Content Sku],0),16,1,1,"Entities")),"review","ok"),"ok")</f>
        <v>ok</v>
      </c>
    </row>
    <row r="2868" spans="5:9" x14ac:dyDescent="0.25">
      <c r="E2868" t="s">
        <v>50</v>
      </c>
      <c r="F2868">
        <v>24000</v>
      </c>
      <c r="G2868">
        <v>0</v>
      </c>
      <c r="H2868" t="s">
        <v>205</v>
      </c>
      <c r="I2868" s="74" t="str">
        <f ca="1">IF(Table7[[#This Row],[Type]]="KILL",IF(_xlfn.NUMBERVALUE(RIGHT(Table7[[#This Row],[Min]],LEN(Table7[[#This Row],[Min]])-FIND("-",Table7[[#This Row],[Min]])))&gt;INDIRECT(ADDRESS(11+MATCH(LEFT(Table7[[#This Row],[Min]],FIND("-",Table7[[#This Row],[Min]])-1),Table1[Content Sku],0),16,1,1,"Entities")),"review","ok"),"ok")</f>
        <v>ok</v>
      </c>
    </row>
    <row r="2869" spans="5:9" x14ac:dyDescent="0.25">
      <c r="E2869" t="s">
        <v>63</v>
      </c>
      <c r="F2869">
        <v>0</v>
      </c>
      <c r="G2869">
        <v>0</v>
      </c>
      <c r="H2869" t="s">
        <v>8</v>
      </c>
      <c r="I2869" s="74" t="str">
        <f ca="1">IF(Table7[[#This Row],[Type]]="KILL",IF(_xlfn.NUMBERVALUE(RIGHT(Table7[[#This Row],[Min]],LEN(Table7[[#This Row],[Min]])-FIND("-",Table7[[#This Row],[Min]])))&gt;INDIRECT(ADDRESS(11+MATCH(LEFT(Table7[[#This Row],[Min]],FIND("-",Table7[[#This Row],[Min]])-1),Table1[Content Sku],0),16,1,1,"Entities")),"review","ok"),"ok")</f>
        <v>ok</v>
      </c>
    </row>
    <row r="2870" spans="5:9" x14ac:dyDescent="0.25">
      <c r="E2870" t="s">
        <v>397</v>
      </c>
      <c r="F2870">
        <v>25000</v>
      </c>
      <c r="G2870">
        <v>0</v>
      </c>
      <c r="H2870" t="s">
        <v>205</v>
      </c>
      <c r="I2870" s="74" t="str">
        <f ca="1">IF(Table7[[#This Row],[Type]]="KILL",IF(_xlfn.NUMBERVALUE(RIGHT(Table7[[#This Row],[Min]],LEN(Table7[[#This Row],[Min]])-FIND("-",Table7[[#This Row],[Min]])))&gt;INDIRECT(ADDRESS(11+MATCH(LEFT(Table7[[#This Row],[Min]],FIND("-",Table7[[#This Row],[Min]])-1),Table1[Content Sku],0),16,1,1,"Entities")),"review","ok"),"ok")</f>
        <v>ok</v>
      </c>
    </row>
    <row r="2871" spans="5:9" x14ac:dyDescent="0.25">
      <c r="E2871" t="s">
        <v>41</v>
      </c>
      <c r="F2871">
        <v>9000</v>
      </c>
      <c r="G2871">
        <v>0</v>
      </c>
      <c r="H2871" t="s">
        <v>205</v>
      </c>
      <c r="I2871" s="74" t="str">
        <f ca="1">IF(Table7[[#This Row],[Type]]="KILL",IF(_xlfn.NUMBERVALUE(RIGHT(Table7[[#This Row],[Min]],LEN(Table7[[#This Row],[Min]])-FIND("-",Table7[[#This Row],[Min]])))&gt;INDIRECT(ADDRESS(11+MATCH(LEFT(Table7[[#This Row],[Min]],FIND("-",Table7[[#This Row],[Min]])-1),Table1[Content Sku],0),16,1,1,"Entities")),"review","ok"),"ok")</f>
        <v>ok</v>
      </c>
    </row>
    <row r="2872" spans="5:9" x14ac:dyDescent="0.25">
      <c r="E2872" t="s">
        <v>318</v>
      </c>
      <c r="F2872">
        <v>0</v>
      </c>
      <c r="G2872">
        <v>0</v>
      </c>
      <c r="H2872" t="s">
        <v>8</v>
      </c>
      <c r="I2872" s="74" t="str">
        <f ca="1">IF(Table7[[#This Row],[Type]]="KILL",IF(_xlfn.NUMBERVALUE(RIGHT(Table7[[#This Row],[Min]],LEN(Table7[[#This Row],[Min]])-FIND("-",Table7[[#This Row],[Min]])))&gt;INDIRECT(ADDRESS(11+MATCH(LEFT(Table7[[#This Row],[Min]],FIND("-",Table7[[#This Row],[Min]])-1),Table1[Content Sku],0),16,1,1,"Entities")),"review","ok"),"ok")</f>
        <v>ok</v>
      </c>
    </row>
    <row r="2873" spans="5:9" x14ac:dyDescent="0.25">
      <c r="E2873" t="s">
        <v>278</v>
      </c>
      <c r="F2873">
        <v>2000</v>
      </c>
      <c r="G2873">
        <v>6000</v>
      </c>
      <c r="H2873" t="s">
        <v>205</v>
      </c>
      <c r="I2873" s="74" t="str">
        <f ca="1">IF(Table7[[#This Row],[Type]]="KILL",IF(_xlfn.NUMBERVALUE(RIGHT(Table7[[#This Row],[Min]],LEN(Table7[[#This Row],[Min]])-FIND("-",Table7[[#This Row],[Min]])))&gt;INDIRECT(ADDRESS(11+MATCH(LEFT(Table7[[#This Row],[Min]],FIND("-",Table7[[#This Row],[Min]])-1),Table1[Content Sku],0),16,1,1,"Entities")),"review","ok"),"ok")</f>
        <v>ok</v>
      </c>
    </row>
    <row r="2874" spans="5:9" x14ac:dyDescent="0.25">
      <c r="E2874" t="s">
        <v>92</v>
      </c>
      <c r="F2874">
        <v>0</v>
      </c>
      <c r="G2874">
        <v>7000</v>
      </c>
      <c r="H2874" t="s">
        <v>205</v>
      </c>
      <c r="I2874" s="74" t="str">
        <f ca="1">IF(Table7[[#This Row],[Type]]="KILL",IF(_xlfn.NUMBERVALUE(RIGHT(Table7[[#This Row],[Min]],LEN(Table7[[#This Row],[Min]])-FIND("-",Table7[[#This Row],[Min]])))&gt;INDIRECT(ADDRESS(11+MATCH(LEFT(Table7[[#This Row],[Min]],FIND("-",Table7[[#This Row],[Min]])-1),Table1[Content Sku],0),16,1,1,"Entities")),"review","ok"),"ok")</f>
        <v>ok</v>
      </c>
    </row>
    <row r="2875" spans="5:9" x14ac:dyDescent="0.25">
      <c r="E2875" t="s">
        <v>253</v>
      </c>
      <c r="F2875">
        <v>0</v>
      </c>
      <c r="G2875">
        <v>30000</v>
      </c>
      <c r="H2875" t="s">
        <v>205</v>
      </c>
      <c r="I2875" s="74" t="str">
        <f ca="1">IF(Table7[[#This Row],[Type]]="KILL",IF(_xlfn.NUMBERVALUE(RIGHT(Table7[[#This Row],[Min]],LEN(Table7[[#This Row],[Min]])-FIND("-",Table7[[#This Row],[Min]])))&gt;INDIRECT(ADDRESS(11+MATCH(LEFT(Table7[[#This Row],[Min]],FIND("-",Table7[[#This Row],[Min]])-1),Table1[Content Sku],0),16,1,1,"Entities")),"review","ok"),"ok")</f>
        <v>ok</v>
      </c>
    </row>
    <row r="2876" spans="5:9" x14ac:dyDescent="0.25">
      <c r="E2876" t="s">
        <v>313</v>
      </c>
      <c r="F2876">
        <v>0</v>
      </c>
      <c r="G2876">
        <v>0</v>
      </c>
      <c r="H2876" t="s">
        <v>8</v>
      </c>
      <c r="I2876" s="74" t="str">
        <f ca="1">IF(Table7[[#This Row],[Type]]="KILL",IF(_xlfn.NUMBERVALUE(RIGHT(Table7[[#This Row],[Min]],LEN(Table7[[#This Row],[Min]])-FIND("-",Table7[[#This Row],[Min]])))&gt;INDIRECT(ADDRESS(11+MATCH(LEFT(Table7[[#This Row],[Min]],FIND("-",Table7[[#This Row],[Min]])-1),Table1[Content Sku],0),16,1,1,"Entities")),"review","ok"),"ok")</f>
        <v>ok</v>
      </c>
    </row>
    <row r="2877" spans="5:9" x14ac:dyDescent="0.25">
      <c r="E2877" t="s">
        <v>313</v>
      </c>
      <c r="F2877">
        <v>5000</v>
      </c>
      <c r="G2877">
        <v>0</v>
      </c>
      <c r="H2877" t="s">
        <v>205</v>
      </c>
      <c r="I2877" s="74" t="str">
        <f ca="1">IF(Table7[[#This Row],[Type]]="KILL",IF(_xlfn.NUMBERVALUE(RIGHT(Table7[[#This Row],[Min]],LEN(Table7[[#This Row],[Min]])-FIND("-",Table7[[#This Row],[Min]])))&gt;INDIRECT(ADDRESS(11+MATCH(LEFT(Table7[[#This Row],[Min]],FIND("-",Table7[[#This Row],[Min]])-1),Table1[Content Sku],0),16,1,1,"Entities")),"review","ok"),"ok")</f>
        <v>ok</v>
      </c>
    </row>
    <row r="2878" spans="5:9" x14ac:dyDescent="0.25">
      <c r="E2878" t="s">
        <v>313</v>
      </c>
      <c r="F2878">
        <v>0</v>
      </c>
      <c r="G2878">
        <v>0</v>
      </c>
      <c r="H2878" t="s">
        <v>8</v>
      </c>
      <c r="I2878" s="74" t="str">
        <f ca="1">IF(Table7[[#This Row],[Type]]="KILL",IF(_xlfn.NUMBERVALUE(RIGHT(Table7[[#This Row],[Min]],LEN(Table7[[#This Row],[Min]])-FIND("-",Table7[[#This Row],[Min]])))&gt;INDIRECT(ADDRESS(11+MATCH(LEFT(Table7[[#This Row],[Min]],FIND("-",Table7[[#This Row],[Min]])-1),Table1[Content Sku],0),16,1,1,"Entities")),"review","ok"),"ok")</f>
        <v>ok</v>
      </c>
    </row>
    <row r="2879" spans="5:9" x14ac:dyDescent="0.25">
      <c r="E2879" t="s">
        <v>394</v>
      </c>
      <c r="F2879">
        <v>0</v>
      </c>
      <c r="G2879">
        <v>0</v>
      </c>
      <c r="H2879" t="s">
        <v>8</v>
      </c>
      <c r="I2879" s="74" t="str">
        <f ca="1">IF(Table7[[#This Row],[Type]]="KILL",IF(_xlfn.NUMBERVALUE(RIGHT(Table7[[#This Row],[Min]],LEN(Table7[[#This Row],[Min]])-FIND("-",Table7[[#This Row],[Min]])))&gt;INDIRECT(ADDRESS(11+MATCH(LEFT(Table7[[#This Row],[Min]],FIND("-",Table7[[#This Row],[Min]])-1),Table1[Content Sku],0),16,1,1,"Entities")),"review","ok"),"ok")</f>
        <v>ok</v>
      </c>
    </row>
    <row r="2880" spans="5:9" x14ac:dyDescent="0.25">
      <c r="E2880" t="s">
        <v>254</v>
      </c>
      <c r="F2880">
        <v>0</v>
      </c>
      <c r="G2880">
        <v>0</v>
      </c>
      <c r="H2880" t="s">
        <v>8</v>
      </c>
      <c r="I2880" s="74" t="str">
        <f ca="1">IF(Table7[[#This Row],[Type]]="KILL",IF(_xlfn.NUMBERVALUE(RIGHT(Table7[[#This Row],[Min]],LEN(Table7[[#This Row],[Min]])-FIND("-",Table7[[#This Row],[Min]])))&gt;INDIRECT(ADDRESS(11+MATCH(LEFT(Table7[[#This Row],[Min]],FIND("-",Table7[[#This Row],[Min]])-1),Table1[Content Sku],0),16,1,1,"Entities")),"review","ok"),"ok")</f>
        <v>ok</v>
      </c>
    </row>
    <row r="2881" spans="5:9" x14ac:dyDescent="0.25">
      <c r="E2881" t="s">
        <v>2739</v>
      </c>
      <c r="F2881">
        <v>0</v>
      </c>
      <c r="G2881">
        <v>0</v>
      </c>
      <c r="H2881" t="s">
        <v>8</v>
      </c>
      <c r="I2881" s="74" t="str">
        <f ca="1">IF(Table7[[#This Row],[Type]]="KILL",IF(_xlfn.NUMBERVALUE(RIGHT(Table7[[#This Row],[Min]],LEN(Table7[[#This Row],[Min]])-FIND("-",Table7[[#This Row],[Min]])))&gt;INDIRECT(ADDRESS(11+MATCH(LEFT(Table7[[#This Row],[Min]],FIND("-",Table7[[#This Row],[Min]])-1),Table1[Content Sku],0),16,1,1,"Entities")),"review","ok"),"ok")</f>
        <v>ok</v>
      </c>
    </row>
    <row r="2882" spans="5:9" x14ac:dyDescent="0.25">
      <c r="E2882" t="s">
        <v>318</v>
      </c>
      <c r="F2882">
        <v>8000</v>
      </c>
      <c r="G2882">
        <v>0</v>
      </c>
      <c r="H2882" t="s">
        <v>205</v>
      </c>
      <c r="I2882" s="74" t="str">
        <f ca="1">IF(Table7[[#This Row],[Type]]="KILL",IF(_xlfn.NUMBERVALUE(RIGHT(Table7[[#This Row],[Min]],LEN(Table7[[#This Row],[Min]])-FIND("-",Table7[[#This Row],[Min]])))&gt;INDIRECT(ADDRESS(11+MATCH(LEFT(Table7[[#This Row],[Min]],FIND("-",Table7[[#This Row],[Min]])-1),Table1[Content Sku],0),16,1,1,"Entities")),"review","ok"),"ok")</f>
        <v>ok</v>
      </c>
    </row>
    <row r="2883" spans="5:9" x14ac:dyDescent="0.25">
      <c r="E2883" t="s">
        <v>40</v>
      </c>
      <c r="F2883">
        <v>0</v>
      </c>
      <c r="G2883">
        <v>0</v>
      </c>
      <c r="H2883" t="s">
        <v>8</v>
      </c>
      <c r="I2883" s="74" t="str">
        <f ca="1">IF(Table7[[#This Row],[Type]]="KILL",IF(_xlfn.NUMBERVALUE(RIGHT(Table7[[#This Row],[Min]],LEN(Table7[[#This Row],[Min]])-FIND("-",Table7[[#This Row],[Min]])))&gt;INDIRECT(ADDRESS(11+MATCH(LEFT(Table7[[#This Row],[Min]],FIND("-",Table7[[#This Row],[Min]])-1),Table1[Content Sku],0),16,1,1,"Entities")),"review","ok"),"ok")</f>
        <v>ok</v>
      </c>
    </row>
    <row r="2884" spans="5:9" x14ac:dyDescent="0.25">
      <c r="E2884" t="s">
        <v>39</v>
      </c>
      <c r="F2884">
        <v>0</v>
      </c>
      <c r="G2884">
        <v>0</v>
      </c>
      <c r="H2884" t="s">
        <v>8</v>
      </c>
      <c r="I2884" s="74" t="str">
        <f ca="1">IF(Table7[[#This Row],[Type]]="KILL",IF(_xlfn.NUMBERVALUE(RIGHT(Table7[[#This Row],[Min]],LEN(Table7[[#This Row],[Min]])-FIND("-",Table7[[#This Row],[Min]])))&gt;INDIRECT(ADDRESS(11+MATCH(LEFT(Table7[[#This Row],[Min]],FIND("-",Table7[[#This Row],[Min]])-1),Table1[Content Sku],0),16,1,1,"Entities")),"review","ok"),"ok")</f>
        <v>ok</v>
      </c>
    </row>
    <row r="2885" spans="5:9" x14ac:dyDescent="0.25">
      <c r="E2885" t="s">
        <v>2741</v>
      </c>
      <c r="F2885">
        <v>0</v>
      </c>
      <c r="G2885">
        <v>0</v>
      </c>
      <c r="H2885" t="s">
        <v>8</v>
      </c>
      <c r="I2885" s="74" t="str">
        <f ca="1">IF(Table7[[#This Row],[Type]]="KILL",IF(_xlfn.NUMBERVALUE(RIGHT(Table7[[#This Row],[Min]],LEN(Table7[[#This Row],[Min]])-FIND("-",Table7[[#This Row],[Min]])))&gt;INDIRECT(ADDRESS(11+MATCH(LEFT(Table7[[#This Row],[Min]],FIND("-",Table7[[#This Row],[Min]])-1),Table1[Content Sku],0),16,1,1,"Entities")),"review","ok"),"ok")</f>
        <v>ok</v>
      </c>
    </row>
    <row r="2886" spans="5:9" x14ac:dyDescent="0.25">
      <c r="E2886" t="s">
        <v>39</v>
      </c>
      <c r="F2886">
        <v>0</v>
      </c>
      <c r="G2886">
        <v>0</v>
      </c>
      <c r="H2886" t="s">
        <v>8</v>
      </c>
      <c r="I2886" s="74" t="str">
        <f ca="1">IF(Table7[[#This Row],[Type]]="KILL",IF(_xlfn.NUMBERVALUE(RIGHT(Table7[[#This Row],[Min]],LEN(Table7[[#This Row],[Min]])-FIND("-",Table7[[#This Row],[Min]])))&gt;INDIRECT(ADDRESS(11+MATCH(LEFT(Table7[[#This Row],[Min]],FIND("-",Table7[[#This Row],[Min]])-1),Table1[Content Sku],0),16,1,1,"Entities")),"review","ok"),"ok")</f>
        <v>ok</v>
      </c>
    </row>
    <row r="2887" spans="5:9" x14ac:dyDescent="0.25">
      <c r="E2887" t="s">
        <v>4437</v>
      </c>
      <c r="F2887">
        <v>90</v>
      </c>
      <c r="G2887">
        <v>0</v>
      </c>
      <c r="H2887" t="s">
        <v>4438</v>
      </c>
      <c r="I2887" s="74" t="str">
        <f ca="1">IF(Table7[[#This Row],[Type]]="KILL",IF(_xlfn.NUMBERVALUE(RIGHT(Table7[[#This Row],[Min]],LEN(Table7[[#This Row],[Min]])-FIND("-",Table7[[#This Row],[Min]])))&gt;INDIRECT(ADDRESS(11+MATCH(LEFT(Table7[[#This Row],[Min]],FIND("-",Table7[[#This Row],[Min]])-1),Table1[Content Sku],0),16,1,1,"Entities")),"review","ok"),"ok")</f>
        <v>ok</v>
      </c>
    </row>
    <row r="2888" spans="5:9" x14ac:dyDescent="0.25">
      <c r="E2888" t="s">
        <v>253</v>
      </c>
      <c r="F2888">
        <v>0</v>
      </c>
      <c r="G2888">
        <v>25000</v>
      </c>
      <c r="H2888" t="s">
        <v>205</v>
      </c>
      <c r="I2888" s="74" t="str">
        <f ca="1">IF(Table7[[#This Row],[Type]]="KILL",IF(_xlfn.NUMBERVALUE(RIGHT(Table7[[#This Row],[Min]],LEN(Table7[[#This Row],[Min]])-FIND("-",Table7[[#This Row],[Min]])))&gt;INDIRECT(ADDRESS(11+MATCH(LEFT(Table7[[#This Row],[Min]],FIND("-",Table7[[#This Row],[Min]])-1),Table1[Content Sku],0),16,1,1,"Entities")),"review","ok"),"ok")</f>
        <v>ok</v>
      </c>
    </row>
    <row r="2889" spans="5:9" x14ac:dyDescent="0.25">
      <c r="E2889" t="s">
        <v>10</v>
      </c>
      <c r="F2889">
        <v>17000</v>
      </c>
      <c r="G2889">
        <v>0</v>
      </c>
      <c r="H2889" t="s">
        <v>205</v>
      </c>
      <c r="I2889" s="74" t="str">
        <f ca="1">IF(Table7[[#This Row],[Type]]="KILL",IF(_xlfn.NUMBERVALUE(RIGHT(Table7[[#This Row],[Min]],LEN(Table7[[#This Row],[Min]])-FIND("-",Table7[[#This Row],[Min]])))&gt;INDIRECT(ADDRESS(11+MATCH(LEFT(Table7[[#This Row],[Min]],FIND("-",Table7[[#This Row],[Min]])-1),Table1[Content Sku],0),16,1,1,"Entities")),"review","ok"),"ok")</f>
        <v>ok</v>
      </c>
    </row>
    <row r="2890" spans="5:9" x14ac:dyDescent="0.25">
      <c r="E2890" t="s">
        <v>257</v>
      </c>
      <c r="F2890">
        <v>7400</v>
      </c>
      <c r="G2890">
        <v>0</v>
      </c>
      <c r="H2890" t="s">
        <v>205</v>
      </c>
      <c r="I2890" s="74" t="str">
        <f ca="1">IF(Table7[[#This Row],[Type]]="KILL",IF(_xlfn.NUMBERVALUE(RIGHT(Table7[[#This Row],[Min]],LEN(Table7[[#This Row],[Min]])-FIND("-",Table7[[#This Row],[Min]])))&gt;INDIRECT(ADDRESS(11+MATCH(LEFT(Table7[[#This Row],[Min]],FIND("-",Table7[[#This Row],[Min]])-1),Table1[Content Sku],0),16,1,1,"Entities")),"review","ok"),"ok")</f>
        <v>ok</v>
      </c>
    </row>
    <row r="2891" spans="5:9" x14ac:dyDescent="0.25">
      <c r="E2891" t="s">
        <v>46</v>
      </c>
      <c r="F2891">
        <v>0</v>
      </c>
      <c r="G2891">
        <v>0</v>
      </c>
      <c r="H2891" t="s">
        <v>8</v>
      </c>
      <c r="I2891" s="74" t="str">
        <f ca="1">IF(Table7[[#This Row],[Type]]="KILL",IF(_xlfn.NUMBERVALUE(RIGHT(Table7[[#This Row],[Min]],LEN(Table7[[#This Row],[Min]])-FIND("-",Table7[[#This Row],[Min]])))&gt;INDIRECT(ADDRESS(11+MATCH(LEFT(Table7[[#This Row],[Min]],FIND("-",Table7[[#This Row],[Min]])-1),Table1[Content Sku],0),16,1,1,"Entities")),"review","ok"),"ok")</f>
        <v>ok</v>
      </c>
    </row>
    <row r="2892" spans="5:9" x14ac:dyDescent="0.25">
      <c r="E2892" t="s">
        <v>336</v>
      </c>
      <c r="F2892">
        <v>12000</v>
      </c>
      <c r="G2892">
        <v>0</v>
      </c>
      <c r="H2892" t="s">
        <v>205</v>
      </c>
      <c r="I2892" s="74" t="str">
        <f ca="1">IF(Table7[[#This Row],[Type]]="KILL",IF(_xlfn.NUMBERVALUE(RIGHT(Table7[[#This Row],[Min]],LEN(Table7[[#This Row],[Min]])-FIND("-",Table7[[#This Row],[Min]])))&gt;INDIRECT(ADDRESS(11+MATCH(LEFT(Table7[[#This Row],[Min]],FIND("-",Table7[[#This Row],[Min]])-1),Table1[Content Sku],0),16,1,1,"Entities")),"review","ok"),"ok")</f>
        <v>ok</v>
      </c>
    </row>
    <row r="2893" spans="5:9" x14ac:dyDescent="0.25">
      <c r="E2893" t="s">
        <v>254</v>
      </c>
      <c r="F2893">
        <v>0</v>
      </c>
      <c r="G2893">
        <v>28000</v>
      </c>
      <c r="H2893" t="s">
        <v>205</v>
      </c>
      <c r="I2893" s="74" t="str">
        <f ca="1">IF(Table7[[#This Row],[Type]]="KILL",IF(_xlfn.NUMBERVALUE(RIGHT(Table7[[#This Row],[Min]],LEN(Table7[[#This Row],[Min]])-FIND("-",Table7[[#This Row],[Min]])))&gt;INDIRECT(ADDRESS(11+MATCH(LEFT(Table7[[#This Row],[Min]],FIND("-",Table7[[#This Row],[Min]])-1),Table1[Content Sku],0),16,1,1,"Entities")),"review","ok"),"ok")</f>
        <v>ok</v>
      </c>
    </row>
    <row r="2894" spans="5:9" x14ac:dyDescent="0.25">
      <c r="E2894" t="s">
        <v>95</v>
      </c>
      <c r="F2894">
        <v>0</v>
      </c>
      <c r="G2894">
        <v>23000</v>
      </c>
      <c r="H2894" t="s">
        <v>205</v>
      </c>
      <c r="I2894" s="74" t="str">
        <f ca="1">IF(Table7[[#This Row],[Type]]="KILL",IF(_xlfn.NUMBERVALUE(RIGHT(Table7[[#This Row],[Min]],LEN(Table7[[#This Row],[Min]])-FIND("-",Table7[[#This Row],[Min]])))&gt;INDIRECT(ADDRESS(11+MATCH(LEFT(Table7[[#This Row],[Min]],FIND("-",Table7[[#This Row],[Min]])-1),Table1[Content Sku],0),16,1,1,"Entities")),"review","ok"),"ok")</f>
        <v>ok</v>
      </c>
    </row>
    <row r="2895" spans="5:9" x14ac:dyDescent="0.25">
      <c r="E2895" t="s">
        <v>2748</v>
      </c>
      <c r="F2895">
        <v>0</v>
      </c>
      <c r="G2895">
        <v>0</v>
      </c>
      <c r="H2895" t="s">
        <v>8</v>
      </c>
      <c r="I2895" s="74" t="str">
        <f ca="1">IF(Table7[[#This Row],[Type]]="KILL",IF(_xlfn.NUMBERVALUE(RIGHT(Table7[[#This Row],[Min]],LEN(Table7[[#This Row],[Min]])-FIND("-",Table7[[#This Row],[Min]])))&gt;INDIRECT(ADDRESS(11+MATCH(LEFT(Table7[[#This Row],[Min]],FIND("-",Table7[[#This Row],[Min]])-1),Table1[Content Sku],0),16,1,1,"Entities")),"review","ok"),"ok")</f>
        <v>ok</v>
      </c>
    </row>
    <row r="2896" spans="5:9" x14ac:dyDescent="0.25">
      <c r="E2896" t="s">
        <v>313</v>
      </c>
      <c r="F2896">
        <v>0</v>
      </c>
      <c r="G2896">
        <v>4500</v>
      </c>
      <c r="H2896" t="s">
        <v>205</v>
      </c>
      <c r="I2896" s="74" t="str">
        <f ca="1">IF(Table7[[#This Row],[Type]]="KILL",IF(_xlfn.NUMBERVALUE(RIGHT(Table7[[#This Row],[Min]],LEN(Table7[[#This Row],[Min]])-FIND("-",Table7[[#This Row],[Min]])))&gt;INDIRECT(ADDRESS(11+MATCH(LEFT(Table7[[#This Row],[Min]],FIND("-",Table7[[#This Row],[Min]])-1),Table1[Content Sku],0),16,1,1,"Entities")),"review","ok"),"ok")</f>
        <v>ok</v>
      </c>
    </row>
    <row r="2897" spans="5:9" x14ac:dyDescent="0.25">
      <c r="E2897" t="s">
        <v>40</v>
      </c>
      <c r="F2897">
        <v>8000</v>
      </c>
      <c r="G2897">
        <v>0</v>
      </c>
      <c r="H2897" t="s">
        <v>205</v>
      </c>
      <c r="I2897" s="74" t="str">
        <f ca="1">IF(Table7[[#This Row],[Type]]="KILL",IF(_xlfn.NUMBERVALUE(RIGHT(Table7[[#This Row],[Min]],LEN(Table7[[#This Row],[Min]])-FIND("-",Table7[[#This Row],[Min]])))&gt;INDIRECT(ADDRESS(11+MATCH(LEFT(Table7[[#This Row],[Min]],FIND("-",Table7[[#This Row],[Min]])-1),Table1[Content Sku],0),16,1,1,"Entities")),"review","ok"),"ok")</f>
        <v>ok</v>
      </c>
    </row>
    <row r="2898" spans="5:9" x14ac:dyDescent="0.25">
      <c r="E2898" t="s">
        <v>2748</v>
      </c>
      <c r="F2898">
        <v>0</v>
      </c>
      <c r="G2898">
        <v>0</v>
      </c>
      <c r="H2898" t="s">
        <v>8</v>
      </c>
      <c r="I2898" s="74" t="str">
        <f ca="1">IF(Table7[[#This Row],[Type]]="KILL",IF(_xlfn.NUMBERVALUE(RIGHT(Table7[[#This Row],[Min]],LEN(Table7[[#This Row],[Min]])-FIND("-",Table7[[#This Row],[Min]])))&gt;INDIRECT(ADDRESS(11+MATCH(LEFT(Table7[[#This Row],[Min]],FIND("-",Table7[[#This Row],[Min]])-1),Table1[Content Sku],0),16,1,1,"Entities")),"review","ok"),"ok")</f>
        <v>ok</v>
      </c>
    </row>
    <row r="2899" spans="5:9" x14ac:dyDescent="0.25">
      <c r="E2899" t="s">
        <v>42</v>
      </c>
      <c r="F2899">
        <v>18500</v>
      </c>
      <c r="G2899">
        <v>0</v>
      </c>
      <c r="H2899" t="s">
        <v>205</v>
      </c>
      <c r="I2899" s="74" t="str">
        <f ca="1">IF(Table7[[#This Row],[Type]]="KILL",IF(_xlfn.NUMBERVALUE(RIGHT(Table7[[#This Row],[Min]],LEN(Table7[[#This Row],[Min]])-FIND("-",Table7[[#This Row],[Min]])))&gt;INDIRECT(ADDRESS(11+MATCH(LEFT(Table7[[#This Row],[Min]],FIND("-",Table7[[#This Row],[Min]])-1),Table1[Content Sku],0),16,1,1,"Entities")),"review","ok"),"ok")</f>
        <v>ok</v>
      </c>
    </row>
    <row r="2900" spans="5:9" x14ac:dyDescent="0.25">
      <c r="E2900" t="s">
        <v>347</v>
      </c>
      <c r="F2900">
        <v>0</v>
      </c>
      <c r="G2900">
        <v>0</v>
      </c>
      <c r="H2900" t="s">
        <v>8</v>
      </c>
      <c r="I2900" s="74" t="str">
        <f ca="1">IF(Table7[[#This Row],[Type]]="KILL",IF(_xlfn.NUMBERVALUE(RIGHT(Table7[[#This Row],[Min]],LEN(Table7[[#This Row],[Min]])-FIND("-",Table7[[#This Row],[Min]])))&gt;INDIRECT(ADDRESS(11+MATCH(LEFT(Table7[[#This Row],[Min]],FIND("-",Table7[[#This Row],[Min]])-1),Table1[Content Sku],0),16,1,1,"Entities")),"review","ok"),"ok")</f>
        <v>ok</v>
      </c>
    </row>
    <row r="2901" spans="5:9" x14ac:dyDescent="0.25">
      <c r="E2901" t="s">
        <v>39</v>
      </c>
      <c r="F2901">
        <v>9000</v>
      </c>
      <c r="G2901">
        <v>0</v>
      </c>
      <c r="H2901" t="s">
        <v>205</v>
      </c>
      <c r="I2901" s="74" t="str">
        <f ca="1">IF(Table7[[#This Row],[Type]]="KILL",IF(_xlfn.NUMBERVALUE(RIGHT(Table7[[#This Row],[Min]],LEN(Table7[[#This Row],[Min]])-FIND("-",Table7[[#This Row],[Min]])))&gt;INDIRECT(ADDRESS(11+MATCH(LEFT(Table7[[#This Row],[Min]],FIND("-",Table7[[#This Row],[Min]])-1),Table1[Content Sku],0),16,1,1,"Entities")),"review","ok"),"ok")</f>
        <v>ok</v>
      </c>
    </row>
    <row r="2902" spans="5:9" x14ac:dyDescent="0.25">
      <c r="E2902" t="s">
        <v>276</v>
      </c>
      <c r="F2902">
        <v>0</v>
      </c>
      <c r="G2902">
        <v>0</v>
      </c>
      <c r="H2902" t="s">
        <v>8</v>
      </c>
      <c r="I2902" s="74" t="str">
        <f ca="1">IF(Table7[[#This Row],[Type]]="KILL",IF(_xlfn.NUMBERVALUE(RIGHT(Table7[[#This Row],[Min]],LEN(Table7[[#This Row],[Min]])-FIND("-",Table7[[#This Row],[Min]])))&gt;INDIRECT(ADDRESS(11+MATCH(LEFT(Table7[[#This Row],[Min]],FIND("-",Table7[[#This Row],[Min]])-1),Table1[Content Sku],0),16,1,1,"Entities")),"review","ok"),"ok")</f>
        <v>ok</v>
      </c>
    </row>
    <row r="2903" spans="5:9" x14ac:dyDescent="0.25">
      <c r="E2903" t="s">
        <v>2730</v>
      </c>
      <c r="F2903">
        <v>0</v>
      </c>
      <c r="G2903">
        <v>0</v>
      </c>
      <c r="H2903" t="s">
        <v>8</v>
      </c>
      <c r="I2903" s="74" t="str">
        <f ca="1">IF(Table7[[#This Row],[Type]]="KILL",IF(_xlfn.NUMBERVALUE(RIGHT(Table7[[#This Row],[Min]],LEN(Table7[[#This Row],[Min]])-FIND("-",Table7[[#This Row],[Min]])))&gt;INDIRECT(ADDRESS(11+MATCH(LEFT(Table7[[#This Row],[Min]],FIND("-",Table7[[#This Row],[Min]])-1),Table1[Content Sku],0),16,1,1,"Entities")),"review","ok"),"ok")</f>
        <v>ok</v>
      </c>
    </row>
    <row r="2904" spans="5:9" x14ac:dyDescent="0.25">
      <c r="E2904" t="s">
        <v>2730</v>
      </c>
      <c r="F2904">
        <v>0</v>
      </c>
      <c r="G2904">
        <v>0</v>
      </c>
      <c r="H2904" t="s">
        <v>8</v>
      </c>
      <c r="I2904" s="74" t="str">
        <f ca="1">IF(Table7[[#This Row],[Type]]="KILL",IF(_xlfn.NUMBERVALUE(RIGHT(Table7[[#This Row],[Min]],LEN(Table7[[#This Row],[Min]])-FIND("-",Table7[[#This Row],[Min]])))&gt;INDIRECT(ADDRESS(11+MATCH(LEFT(Table7[[#This Row],[Min]],FIND("-",Table7[[#This Row],[Min]])-1),Table1[Content Sku],0),16,1,1,"Entities")),"review","ok"),"ok")</f>
        <v>ok</v>
      </c>
    </row>
    <row r="2905" spans="5:9" x14ac:dyDescent="0.25">
      <c r="E2905" t="s">
        <v>551</v>
      </c>
      <c r="F2905">
        <v>0</v>
      </c>
      <c r="G2905">
        <v>0</v>
      </c>
      <c r="H2905" t="s">
        <v>8</v>
      </c>
      <c r="I2905" s="74" t="str">
        <f ca="1">IF(Table7[[#This Row],[Type]]="KILL",IF(_xlfn.NUMBERVALUE(RIGHT(Table7[[#This Row],[Min]],LEN(Table7[[#This Row],[Min]])-FIND("-",Table7[[#This Row],[Min]])))&gt;INDIRECT(ADDRESS(11+MATCH(LEFT(Table7[[#This Row],[Min]],FIND("-",Table7[[#This Row],[Min]])-1),Table1[Content Sku],0),16,1,1,"Entities")),"review","ok"),"ok")</f>
        <v>ok</v>
      </c>
    </row>
    <row r="2906" spans="5:9" x14ac:dyDescent="0.25">
      <c r="E2906" t="s">
        <v>280</v>
      </c>
      <c r="F2906">
        <v>0</v>
      </c>
      <c r="G2906">
        <v>0</v>
      </c>
      <c r="H2906" t="s">
        <v>8</v>
      </c>
      <c r="I2906" s="74" t="str">
        <f ca="1">IF(Table7[[#This Row],[Type]]="KILL",IF(_xlfn.NUMBERVALUE(RIGHT(Table7[[#This Row],[Min]],LEN(Table7[[#This Row],[Min]])-FIND("-",Table7[[#This Row],[Min]])))&gt;INDIRECT(ADDRESS(11+MATCH(LEFT(Table7[[#This Row],[Min]],FIND("-",Table7[[#This Row],[Min]])-1),Table1[Content Sku],0),16,1,1,"Entities")),"review","ok"),"ok")</f>
        <v>ok</v>
      </c>
    </row>
    <row r="2907" spans="5:9" x14ac:dyDescent="0.25">
      <c r="E2907" t="s">
        <v>313</v>
      </c>
      <c r="F2907">
        <v>0</v>
      </c>
      <c r="G2907">
        <v>0</v>
      </c>
      <c r="H2907" t="s">
        <v>8</v>
      </c>
      <c r="I2907" s="74" t="str">
        <f ca="1">IF(Table7[[#This Row],[Type]]="KILL",IF(_xlfn.NUMBERVALUE(RIGHT(Table7[[#This Row],[Min]],LEN(Table7[[#This Row],[Min]])-FIND("-",Table7[[#This Row],[Min]])))&gt;INDIRECT(ADDRESS(11+MATCH(LEFT(Table7[[#This Row],[Min]],FIND("-",Table7[[#This Row],[Min]])-1),Table1[Content Sku],0),16,1,1,"Entities")),"review","ok"),"ok")</f>
        <v>ok</v>
      </c>
    </row>
    <row r="2908" spans="5:9" x14ac:dyDescent="0.25">
      <c r="E2908" t="s">
        <v>90</v>
      </c>
      <c r="F2908">
        <v>0</v>
      </c>
      <c r="G2908">
        <v>25000</v>
      </c>
      <c r="H2908" t="s">
        <v>205</v>
      </c>
      <c r="I2908" s="74" t="str">
        <f ca="1">IF(Table7[[#This Row],[Type]]="KILL",IF(_xlfn.NUMBERVALUE(RIGHT(Table7[[#This Row],[Min]],LEN(Table7[[#This Row],[Min]])-FIND("-",Table7[[#This Row],[Min]])))&gt;INDIRECT(ADDRESS(11+MATCH(LEFT(Table7[[#This Row],[Min]],FIND("-",Table7[[#This Row],[Min]])-1),Table1[Content Sku],0),16,1,1,"Entities")),"review","ok"),"ok")</f>
        <v>ok</v>
      </c>
    </row>
    <row r="2909" spans="5:9" x14ac:dyDescent="0.25">
      <c r="E2909" t="s">
        <v>394</v>
      </c>
      <c r="F2909">
        <v>0</v>
      </c>
      <c r="G2909">
        <v>0</v>
      </c>
      <c r="H2909" t="s">
        <v>8</v>
      </c>
      <c r="I2909" s="74" t="str">
        <f ca="1">IF(Table7[[#This Row],[Type]]="KILL",IF(_xlfn.NUMBERVALUE(RIGHT(Table7[[#This Row],[Min]],LEN(Table7[[#This Row],[Min]])-FIND("-",Table7[[#This Row],[Min]])))&gt;INDIRECT(ADDRESS(11+MATCH(LEFT(Table7[[#This Row],[Min]],FIND("-",Table7[[#This Row],[Min]])-1),Table1[Content Sku],0),16,1,1,"Entities")),"review","ok"),"ok")</f>
        <v>ok</v>
      </c>
    </row>
    <row r="2910" spans="5:9" x14ac:dyDescent="0.25">
      <c r="E2910" t="s">
        <v>21</v>
      </c>
      <c r="F2910">
        <v>6000</v>
      </c>
      <c r="G2910">
        <v>0</v>
      </c>
      <c r="H2910" t="s">
        <v>205</v>
      </c>
      <c r="I2910" s="74" t="str">
        <f ca="1">IF(Table7[[#This Row],[Type]]="KILL",IF(_xlfn.NUMBERVALUE(RIGHT(Table7[[#This Row],[Min]],LEN(Table7[[#This Row],[Min]])-FIND("-",Table7[[#This Row],[Min]])))&gt;INDIRECT(ADDRESS(11+MATCH(LEFT(Table7[[#This Row],[Min]],FIND("-",Table7[[#This Row],[Min]])-1),Table1[Content Sku],0),16,1,1,"Entities")),"review","ok"),"ok")</f>
        <v>ok</v>
      </c>
    </row>
    <row r="2911" spans="5:9" x14ac:dyDescent="0.25">
      <c r="E2911" t="s">
        <v>278</v>
      </c>
      <c r="F2911">
        <v>0</v>
      </c>
      <c r="G2911">
        <v>0</v>
      </c>
      <c r="H2911" t="s">
        <v>8</v>
      </c>
      <c r="I2911" s="74" t="str">
        <f ca="1">IF(Table7[[#This Row],[Type]]="KILL",IF(_xlfn.NUMBERVALUE(RIGHT(Table7[[#This Row],[Min]],LEN(Table7[[#This Row],[Min]])-FIND("-",Table7[[#This Row],[Min]])))&gt;INDIRECT(ADDRESS(11+MATCH(LEFT(Table7[[#This Row],[Min]],FIND("-",Table7[[#This Row],[Min]])-1),Table1[Content Sku],0),16,1,1,"Entities")),"review","ok"),"ok")</f>
        <v>ok</v>
      </c>
    </row>
    <row r="2912" spans="5:9" x14ac:dyDescent="0.25">
      <c r="E2912" t="s">
        <v>313</v>
      </c>
      <c r="F2912">
        <v>0</v>
      </c>
      <c r="G2912">
        <v>0</v>
      </c>
      <c r="H2912" t="s">
        <v>8</v>
      </c>
      <c r="I2912" s="74" t="str">
        <f ca="1">IF(Table7[[#This Row],[Type]]="KILL",IF(_xlfn.NUMBERVALUE(RIGHT(Table7[[#This Row],[Min]],LEN(Table7[[#This Row],[Min]])-FIND("-",Table7[[#This Row],[Min]])))&gt;INDIRECT(ADDRESS(11+MATCH(LEFT(Table7[[#This Row],[Min]],FIND("-",Table7[[#This Row],[Min]])-1),Table1[Content Sku],0),16,1,1,"Entities")),"review","ok"),"ok")</f>
        <v>ok</v>
      </c>
    </row>
    <row r="2913" spans="5:9" x14ac:dyDescent="0.25">
      <c r="E2913" t="s">
        <v>39</v>
      </c>
      <c r="F2913">
        <v>8500</v>
      </c>
      <c r="G2913">
        <v>0</v>
      </c>
      <c r="H2913" t="s">
        <v>205</v>
      </c>
      <c r="I2913" s="74" t="str">
        <f ca="1">IF(Table7[[#This Row],[Type]]="KILL",IF(_xlfn.NUMBERVALUE(RIGHT(Table7[[#This Row],[Min]],LEN(Table7[[#This Row],[Min]])-FIND("-",Table7[[#This Row],[Min]])))&gt;INDIRECT(ADDRESS(11+MATCH(LEFT(Table7[[#This Row],[Min]],FIND("-",Table7[[#This Row],[Min]])-1),Table1[Content Sku],0),16,1,1,"Entities")),"review","ok"),"ok")</f>
        <v>ok</v>
      </c>
    </row>
    <row r="2914" spans="5:9" x14ac:dyDescent="0.25">
      <c r="E2914" t="s">
        <v>393</v>
      </c>
      <c r="F2914">
        <v>0</v>
      </c>
      <c r="G2914">
        <v>4000</v>
      </c>
      <c r="H2914" t="s">
        <v>205</v>
      </c>
      <c r="I2914" s="74" t="str">
        <f ca="1">IF(Table7[[#This Row],[Type]]="KILL",IF(_xlfn.NUMBERVALUE(RIGHT(Table7[[#This Row],[Min]],LEN(Table7[[#This Row],[Min]])-FIND("-",Table7[[#This Row],[Min]])))&gt;INDIRECT(ADDRESS(11+MATCH(LEFT(Table7[[#This Row],[Min]],FIND("-",Table7[[#This Row],[Min]])-1),Table1[Content Sku],0),16,1,1,"Entities")),"review","ok"),"ok")</f>
        <v>ok</v>
      </c>
    </row>
    <row r="2915" spans="5:9" x14ac:dyDescent="0.25">
      <c r="E2915" t="s">
        <v>253</v>
      </c>
      <c r="F2915">
        <v>0</v>
      </c>
      <c r="G2915">
        <v>0</v>
      </c>
      <c r="H2915" t="s">
        <v>8</v>
      </c>
      <c r="I2915" s="74" t="str">
        <f ca="1">IF(Table7[[#This Row],[Type]]="KILL",IF(_xlfn.NUMBERVALUE(RIGHT(Table7[[#This Row],[Min]],LEN(Table7[[#This Row],[Min]])-FIND("-",Table7[[#This Row],[Min]])))&gt;INDIRECT(ADDRESS(11+MATCH(LEFT(Table7[[#This Row],[Min]],FIND("-",Table7[[#This Row],[Min]])-1),Table1[Content Sku],0),16,1,1,"Entities")),"review","ok"),"ok")</f>
        <v>ok</v>
      </c>
    </row>
    <row r="2916" spans="5:9" x14ac:dyDescent="0.25">
      <c r="E2916" t="s">
        <v>289</v>
      </c>
      <c r="F2916">
        <v>0</v>
      </c>
      <c r="G2916">
        <v>0</v>
      </c>
      <c r="H2916" t="s">
        <v>8</v>
      </c>
      <c r="I2916" s="74" t="str">
        <f ca="1">IF(Table7[[#This Row],[Type]]="KILL",IF(_xlfn.NUMBERVALUE(RIGHT(Table7[[#This Row],[Min]],LEN(Table7[[#This Row],[Min]])-FIND("-",Table7[[#This Row],[Min]])))&gt;INDIRECT(ADDRESS(11+MATCH(LEFT(Table7[[#This Row],[Min]],FIND("-",Table7[[#This Row],[Min]])-1),Table1[Content Sku],0),16,1,1,"Entities")),"review","ok"),"ok")</f>
        <v>ok</v>
      </c>
    </row>
    <row r="2917" spans="5:9" x14ac:dyDescent="0.25">
      <c r="E2917" t="s">
        <v>254</v>
      </c>
      <c r="F2917">
        <v>8000</v>
      </c>
      <c r="G2917">
        <v>0</v>
      </c>
      <c r="H2917" t="s">
        <v>205</v>
      </c>
      <c r="I2917" s="74" t="str">
        <f ca="1">IF(Table7[[#This Row],[Type]]="KILL",IF(_xlfn.NUMBERVALUE(RIGHT(Table7[[#This Row],[Min]],LEN(Table7[[#This Row],[Min]])-FIND("-",Table7[[#This Row],[Min]])))&gt;INDIRECT(ADDRESS(11+MATCH(LEFT(Table7[[#This Row],[Min]],FIND("-",Table7[[#This Row],[Min]])-1),Table1[Content Sku],0),16,1,1,"Entities")),"review","ok"),"ok")</f>
        <v>ok</v>
      </c>
    </row>
    <row r="2918" spans="5:9" x14ac:dyDescent="0.25">
      <c r="E2918" t="s">
        <v>122</v>
      </c>
      <c r="F2918">
        <v>0</v>
      </c>
      <c r="G2918">
        <v>0</v>
      </c>
      <c r="H2918" t="s">
        <v>8</v>
      </c>
      <c r="I2918" s="74" t="str">
        <f ca="1">IF(Table7[[#This Row],[Type]]="KILL",IF(_xlfn.NUMBERVALUE(RIGHT(Table7[[#This Row],[Min]],LEN(Table7[[#This Row],[Min]])-FIND("-",Table7[[#This Row],[Min]])))&gt;INDIRECT(ADDRESS(11+MATCH(LEFT(Table7[[#This Row],[Min]],FIND("-",Table7[[#This Row],[Min]])-1),Table1[Content Sku],0),16,1,1,"Entities")),"review","ok"),"ok")</f>
        <v>ok</v>
      </c>
    </row>
    <row r="2919" spans="5:9" x14ac:dyDescent="0.25">
      <c r="E2919" t="s">
        <v>280</v>
      </c>
      <c r="F2919">
        <v>0</v>
      </c>
      <c r="G2919">
        <v>0</v>
      </c>
      <c r="H2919" t="s">
        <v>8</v>
      </c>
      <c r="I2919" s="74" t="str">
        <f ca="1">IF(Table7[[#This Row],[Type]]="KILL",IF(_xlfn.NUMBERVALUE(RIGHT(Table7[[#This Row],[Min]],LEN(Table7[[#This Row],[Min]])-FIND("-",Table7[[#This Row],[Min]])))&gt;INDIRECT(ADDRESS(11+MATCH(LEFT(Table7[[#This Row],[Min]],FIND("-",Table7[[#This Row],[Min]])-1),Table1[Content Sku],0),16,1,1,"Entities")),"review","ok"),"ok")</f>
        <v>ok</v>
      </c>
    </row>
    <row r="2920" spans="5:9" x14ac:dyDescent="0.25">
      <c r="E2920" t="s">
        <v>254</v>
      </c>
      <c r="F2920">
        <v>0</v>
      </c>
      <c r="G2920">
        <v>0</v>
      </c>
      <c r="H2920" t="s">
        <v>8</v>
      </c>
      <c r="I2920" s="74" t="str">
        <f ca="1">IF(Table7[[#This Row],[Type]]="KILL",IF(_xlfn.NUMBERVALUE(RIGHT(Table7[[#This Row],[Min]],LEN(Table7[[#This Row],[Min]])-FIND("-",Table7[[#This Row],[Min]])))&gt;INDIRECT(ADDRESS(11+MATCH(LEFT(Table7[[#This Row],[Min]],FIND("-",Table7[[#This Row],[Min]])-1),Table1[Content Sku],0),16,1,1,"Entities")),"review","ok"),"ok")</f>
        <v>ok</v>
      </c>
    </row>
    <row r="2921" spans="5:9" x14ac:dyDescent="0.25">
      <c r="E2921" t="s">
        <v>2741</v>
      </c>
      <c r="F2921">
        <v>0</v>
      </c>
      <c r="G2921">
        <v>0</v>
      </c>
      <c r="H2921" t="s">
        <v>8</v>
      </c>
      <c r="I2921" s="74" t="str">
        <f ca="1">IF(Table7[[#This Row],[Type]]="KILL",IF(_xlfn.NUMBERVALUE(RIGHT(Table7[[#This Row],[Min]],LEN(Table7[[#This Row],[Min]])-FIND("-",Table7[[#This Row],[Min]])))&gt;INDIRECT(ADDRESS(11+MATCH(LEFT(Table7[[#This Row],[Min]],FIND("-",Table7[[#This Row],[Min]])-1),Table1[Content Sku],0),16,1,1,"Entities")),"review","ok"),"ok")</f>
        <v>ok</v>
      </c>
    </row>
    <row r="2922" spans="5:9" x14ac:dyDescent="0.25">
      <c r="E2922" t="s">
        <v>47</v>
      </c>
      <c r="F2922">
        <v>4500</v>
      </c>
      <c r="G2922">
        <v>0</v>
      </c>
      <c r="H2922" t="s">
        <v>205</v>
      </c>
      <c r="I2922" s="74" t="str">
        <f ca="1">IF(Table7[[#This Row],[Type]]="KILL",IF(_xlfn.NUMBERVALUE(RIGHT(Table7[[#This Row],[Min]],LEN(Table7[[#This Row],[Min]])-FIND("-",Table7[[#This Row],[Min]])))&gt;INDIRECT(ADDRESS(11+MATCH(LEFT(Table7[[#This Row],[Min]],FIND("-",Table7[[#This Row],[Min]])-1),Table1[Content Sku],0),16,1,1,"Entities")),"review","ok"),"ok")</f>
        <v>ok</v>
      </c>
    </row>
    <row r="2923" spans="5:9" x14ac:dyDescent="0.25">
      <c r="E2923" t="s">
        <v>90</v>
      </c>
      <c r="F2923">
        <v>0</v>
      </c>
      <c r="G2923">
        <v>25000</v>
      </c>
      <c r="H2923" t="s">
        <v>205</v>
      </c>
      <c r="I2923" s="74" t="str">
        <f ca="1">IF(Table7[[#This Row],[Type]]="KILL",IF(_xlfn.NUMBERVALUE(RIGHT(Table7[[#This Row],[Min]],LEN(Table7[[#This Row],[Min]])-FIND("-",Table7[[#This Row],[Min]])))&gt;INDIRECT(ADDRESS(11+MATCH(LEFT(Table7[[#This Row],[Min]],FIND("-",Table7[[#This Row],[Min]])-1),Table1[Content Sku],0),16,1,1,"Entities")),"review","ok"),"ok")</f>
        <v>ok</v>
      </c>
    </row>
    <row r="2924" spans="5:9" x14ac:dyDescent="0.25">
      <c r="E2924" t="s">
        <v>394</v>
      </c>
      <c r="F2924">
        <v>0</v>
      </c>
      <c r="G2924">
        <v>0</v>
      </c>
      <c r="H2924" t="s">
        <v>8</v>
      </c>
      <c r="I2924" s="74" t="str">
        <f ca="1">IF(Table7[[#This Row],[Type]]="KILL",IF(_xlfn.NUMBERVALUE(RIGHT(Table7[[#This Row],[Min]],LEN(Table7[[#This Row],[Min]])-FIND("-",Table7[[#This Row],[Min]])))&gt;INDIRECT(ADDRESS(11+MATCH(LEFT(Table7[[#This Row],[Min]],FIND("-",Table7[[#This Row],[Min]])-1),Table1[Content Sku],0),16,1,1,"Entities")),"review","ok"),"ok")</f>
        <v>ok</v>
      </c>
    </row>
    <row r="2925" spans="5:9" x14ac:dyDescent="0.25">
      <c r="E2925" t="s">
        <v>311</v>
      </c>
      <c r="F2925">
        <v>0</v>
      </c>
      <c r="G2925">
        <v>0</v>
      </c>
      <c r="H2925" t="s">
        <v>8</v>
      </c>
      <c r="I2925" s="74" t="str">
        <f ca="1">IF(Table7[[#This Row],[Type]]="KILL",IF(_xlfn.NUMBERVALUE(RIGHT(Table7[[#This Row],[Min]],LEN(Table7[[#This Row],[Min]])-FIND("-",Table7[[#This Row],[Min]])))&gt;INDIRECT(ADDRESS(11+MATCH(LEFT(Table7[[#This Row],[Min]],FIND("-",Table7[[#This Row],[Min]])-1),Table1[Content Sku],0),16,1,1,"Entities")),"review","ok"),"ok")</f>
        <v>ok</v>
      </c>
    </row>
    <row r="2926" spans="5:9" x14ac:dyDescent="0.25">
      <c r="E2926" t="s">
        <v>95</v>
      </c>
      <c r="F2926">
        <v>36000</v>
      </c>
      <c r="G2926">
        <v>0</v>
      </c>
      <c r="H2926" t="s">
        <v>205</v>
      </c>
      <c r="I2926" s="74" t="str">
        <f ca="1">IF(Table7[[#This Row],[Type]]="KILL",IF(_xlfn.NUMBERVALUE(RIGHT(Table7[[#This Row],[Min]],LEN(Table7[[#This Row],[Min]])-FIND("-",Table7[[#This Row],[Min]])))&gt;INDIRECT(ADDRESS(11+MATCH(LEFT(Table7[[#This Row],[Min]],FIND("-",Table7[[#This Row],[Min]])-1),Table1[Content Sku],0),16,1,1,"Entities")),"review","ok"),"ok")</f>
        <v>ok</v>
      </c>
    </row>
    <row r="2927" spans="5:9" x14ac:dyDescent="0.25">
      <c r="E2927" t="s">
        <v>95</v>
      </c>
      <c r="F2927">
        <v>0</v>
      </c>
      <c r="G2927">
        <v>0</v>
      </c>
      <c r="H2927" t="s">
        <v>8</v>
      </c>
      <c r="I2927" s="74" t="str">
        <f ca="1">IF(Table7[[#This Row],[Type]]="KILL",IF(_xlfn.NUMBERVALUE(RIGHT(Table7[[#This Row],[Min]],LEN(Table7[[#This Row],[Min]])-FIND("-",Table7[[#This Row],[Min]])))&gt;INDIRECT(ADDRESS(11+MATCH(LEFT(Table7[[#This Row],[Min]],FIND("-",Table7[[#This Row],[Min]])-1),Table1[Content Sku],0),16,1,1,"Entities")),"review","ok"),"ok")</f>
        <v>ok</v>
      </c>
    </row>
    <row r="2928" spans="5:9" x14ac:dyDescent="0.25">
      <c r="E2928" t="s">
        <v>122</v>
      </c>
      <c r="F2928">
        <v>0</v>
      </c>
      <c r="G2928">
        <v>0</v>
      </c>
      <c r="H2928" t="s">
        <v>8</v>
      </c>
      <c r="I2928" s="74" t="str">
        <f ca="1">IF(Table7[[#This Row],[Type]]="KILL",IF(_xlfn.NUMBERVALUE(RIGHT(Table7[[#This Row],[Min]],LEN(Table7[[#This Row],[Min]])-FIND("-",Table7[[#This Row],[Min]])))&gt;INDIRECT(ADDRESS(11+MATCH(LEFT(Table7[[#This Row],[Min]],FIND("-",Table7[[#This Row],[Min]])-1),Table1[Content Sku],0),16,1,1,"Entities")),"review","ok"),"ok")</f>
        <v>ok</v>
      </c>
    </row>
    <row r="2929" spans="5:9" x14ac:dyDescent="0.25">
      <c r="E2929" t="s">
        <v>63</v>
      </c>
      <c r="F2929">
        <v>0</v>
      </c>
      <c r="G2929">
        <v>0</v>
      </c>
      <c r="H2929" t="s">
        <v>8</v>
      </c>
      <c r="I2929" s="74" t="str">
        <f ca="1">IF(Table7[[#This Row],[Type]]="KILL",IF(_xlfn.NUMBERVALUE(RIGHT(Table7[[#This Row],[Min]],LEN(Table7[[#This Row],[Min]])-FIND("-",Table7[[#This Row],[Min]])))&gt;INDIRECT(ADDRESS(11+MATCH(LEFT(Table7[[#This Row],[Min]],FIND("-",Table7[[#This Row],[Min]])-1),Table1[Content Sku],0),16,1,1,"Entities")),"review","ok"),"ok")</f>
        <v>ok</v>
      </c>
    </row>
    <row r="2930" spans="5:9" x14ac:dyDescent="0.25">
      <c r="E2930" t="s">
        <v>14</v>
      </c>
      <c r="F2930">
        <v>0</v>
      </c>
      <c r="G2930">
        <v>18000</v>
      </c>
      <c r="H2930" t="s">
        <v>205</v>
      </c>
      <c r="I2930" s="74" t="str">
        <f ca="1">IF(Table7[[#This Row],[Type]]="KILL",IF(_xlfn.NUMBERVALUE(RIGHT(Table7[[#This Row],[Min]],LEN(Table7[[#This Row],[Min]])-FIND("-",Table7[[#This Row],[Min]])))&gt;INDIRECT(ADDRESS(11+MATCH(LEFT(Table7[[#This Row],[Min]],FIND("-",Table7[[#This Row],[Min]])-1),Table1[Content Sku],0),16,1,1,"Entities")),"review","ok"),"ok")</f>
        <v>ok</v>
      </c>
    </row>
    <row r="2931" spans="5:9" x14ac:dyDescent="0.25">
      <c r="E2931" t="s">
        <v>394</v>
      </c>
      <c r="F2931">
        <v>0</v>
      </c>
      <c r="G2931">
        <v>0</v>
      </c>
      <c r="H2931" t="s">
        <v>8</v>
      </c>
      <c r="I2931" s="74" t="str">
        <f ca="1">IF(Table7[[#This Row],[Type]]="KILL",IF(_xlfn.NUMBERVALUE(RIGHT(Table7[[#This Row],[Min]],LEN(Table7[[#This Row],[Min]])-FIND("-",Table7[[#This Row],[Min]])))&gt;INDIRECT(ADDRESS(11+MATCH(LEFT(Table7[[#This Row],[Min]],FIND("-",Table7[[#This Row],[Min]])-1),Table1[Content Sku],0),16,1,1,"Entities")),"review","ok"),"ok")</f>
        <v>ok</v>
      </c>
    </row>
    <row r="2932" spans="5:9" x14ac:dyDescent="0.25">
      <c r="E2932" t="s">
        <v>254</v>
      </c>
      <c r="F2932">
        <v>0</v>
      </c>
      <c r="G2932">
        <v>0</v>
      </c>
      <c r="H2932" t="s">
        <v>8</v>
      </c>
      <c r="I2932" s="74" t="str">
        <f ca="1">IF(Table7[[#This Row],[Type]]="KILL",IF(_xlfn.NUMBERVALUE(RIGHT(Table7[[#This Row],[Min]],LEN(Table7[[#This Row],[Min]])-FIND("-",Table7[[#This Row],[Min]])))&gt;INDIRECT(ADDRESS(11+MATCH(LEFT(Table7[[#This Row],[Min]],FIND("-",Table7[[#This Row],[Min]])-1),Table1[Content Sku],0),16,1,1,"Entities")),"review","ok"),"ok")</f>
        <v>ok</v>
      </c>
    </row>
    <row r="2933" spans="5:9" x14ac:dyDescent="0.25">
      <c r="E2933" t="s">
        <v>122</v>
      </c>
      <c r="F2933">
        <v>0</v>
      </c>
      <c r="G2933">
        <v>0</v>
      </c>
      <c r="H2933" t="s">
        <v>8</v>
      </c>
      <c r="I2933" s="74" t="str">
        <f ca="1">IF(Table7[[#This Row],[Type]]="KILL",IF(_xlfn.NUMBERVALUE(RIGHT(Table7[[#This Row],[Min]],LEN(Table7[[#This Row],[Min]])-FIND("-",Table7[[#This Row],[Min]])))&gt;INDIRECT(ADDRESS(11+MATCH(LEFT(Table7[[#This Row],[Min]],FIND("-",Table7[[#This Row],[Min]])-1),Table1[Content Sku],0),16,1,1,"Entities")),"review","ok"),"ok")</f>
        <v>ok</v>
      </c>
    </row>
    <row r="2934" spans="5:9" x14ac:dyDescent="0.25">
      <c r="E2934" t="s">
        <v>286</v>
      </c>
      <c r="F2934">
        <v>0</v>
      </c>
      <c r="G2934">
        <v>22000</v>
      </c>
      <c r="H2934" t="s">
        <v>205</v>
      </c>
      <c r="I2934" s="74" t="str">
        <f ca="1">IF(Table7[[#This Row],[Type]]="KILL",IF(_xlfn.NUMBERVALUE(RIGHT(Table7[[#This Row],[Min]],LEN(Table7[[#This Row],[Min]])-FIND("-",Table7[[#This Row],[Min]])))&gt;INDIRECT(ADDRESS(11+MATCH(LEFT(Table7[[#This Row],[Min]],FIND("-",Table7[[#This Row],[Min]])-1),Table1[Content Sku],0),16,1,1,"Entities")),"review","ok"),"ok")</f>
        <v>ok</v>
      </c>
    </row>
    <row r="2935" spans="5:9" x14ac:dyDescent="0.25">
      <c r="E2935" t="s">
        <v>253</v>
      </c>
      <c r="F2935">
        <v>0</v>
      </c>
      <c r="G2935">
        <v>25000</v>
      </c>
      <c r="H2935" t="s">
        <v>205</v>
      </c>
      <c r="I2935" s="74" t="str">
        <f ca="1">IF(Table7[[#This Row],[Type]]="KILL",IF(_xlfn.NUMBERVALUE(RIGHT(Table7[[#This Row],[Min]],LEN(Table7[[#This Row],[Min]])-FIND("-",Table7[[#This Row],[Min]])))&gt;INDIRECT(ADDRESS(11+MATCH(LEFT(Table7[[#This Row],[Min]],FIND("-",Table7[[#This Row],[Min]])-1),Table1[Content Sku],0),16,1,1,"Entities")),"review","ok"),"ok")</f>
        <v>ok</v>
      </c>
    </row>
    <row r="2936" spans="5:9" x14ac:dyDescent="0.25">
      <c r="E2936" t="s">
        <v>336</v>
      </c>
      <c r="F2936">
        <v>45000</v>
      </c>
      <c r="G2936">
        <v>0</v>
      </c>
      <c r="H2936" t="s">
        <v>205</v>
      </c>
      <c r="I2936" s="74" t="str">
        <f ca="1">IF(Table7[[#This Row],[Type]]="KILL",IF(_xlfn.NUMBERVALUE(RIGHT(Table7[[#This Row],[Min]],LEN(Table7[[#This Row],[Min]])-FIND("-",Table7[[#This Row],[Min]])))&gt;INDIRECT(ADDRESS(11+MATCH(LEFT(Table7[[#This Row],[Min]],FIND("-",Table7[[#This Row],[Min]])-1),Table1[Content Sku],0),16,1,1,"Entities")),"review","ok"),"ok")</f>
        <v>ok</v>
      </c>
    </row>
    <row r="2937" spans="5:9" x14ac:dyDescent="0.25">
      <c r="E2937" t="s">
        <v>254</v>
      </c>
      <c r="F2937">
        <v>0</v>
      </c>
      <c r="G2937">
        <v>0</v>
      </c>
      <c r="H2937" t="s">
        <v>8</v>
      </c>
      <c r="I2937" s="74" t="str">
        <f ca="1">IF(Table7[[#This Row],[Type]]="KILL",IF(_xlfn.NUMBERVALUE(RIGHT(Table7[[#This Row],[Min]],LEN(Table7[[#This Row],[Min]])-FIND("-",Table7[[#This Row],[Min]])))&gt;INDIRECT(ADDRESS(11+MATCH(LEFT(Table7[[#This Row],[Min]],FIND("-",Table7[[#This Row],[Min]])-1),Table1[Content Sku],0),16,1,1,"Entities")),"review","ok"),"ok")</f>
        <v>ok</v>
      </c>
    </row>
    <row r="2938" spans="5:9" x14ac:dyDescent="0.25">
      <c r="E2938" t="s">
        <v>253</v>
      </c>
      <c r="F2938">
        <v>0</v>
      </c>
      <c r="G2938">
        <v>0</v>
      </c>
      <c r="H2938" t="s">
        <v>8</v>
      </c>
      <c r="I2938" s="74" t="str">
        <f ca="1">IF(Table7[[#This Row],[Type]]="KILL",IF(_xlfn.NUMBERVALUE(RIGHT(Table7[[#This Row],[Min]],LEN(Table7[[#This Row],[Min]])-FIND("-",Table7[[#This Row],[Min]])))&gt;INDIRECT(ADDRESS(11+MATCH(LEFT(Table7[[#This Row],[Min]],FIND("-",Table7[[#This Row],[Min]])-1),Table1[Content Sku],0),16,1,1,"Entities")),"review","ok"),"ok")</f>
        <v>ok</v>
      </c>
    </row>
    <row r="2939" spans="5:9" x14ac:dyDescent="0.25">
      <c r="E2939" t="s">
        <v>2748</v>
      </c>
      <c r="F2939">
        <v>0</v>
      </c>
      <c r="G2939">
        <v>0</v>
      </c>
      <c r="H2939" t="s">
        <v>8</v>
      </c>
      <c r="I2939" s="74" t="str">
        <f ca="1">IF(Table7[[#This Row],[Type]]="KILL",IF(_xlfn.NUMBERVALUE(RIGHT(Table7[[#This Row],[Min]],LEN(Table7[[#This Row],[Min]])-FIND("-",Table7[[#This Row],[Min]])))&gt;INDIRECT(ADDRESS(11+MATCH(LEFT(Table7[[#This Row],[Min]],FIND("-",Table7[[#This Row],[Min]])-1),Table1[Content Sku],0),16,1,1,"Entities")),"review","ok"),"ok")</f>
        <v>ok</v>
      </c>
    </row>
    <row r="2940" spans="5:9" x14ac:dyDescent="0.25">
      <c r="E2940" t="s">
        <v>280</v>
      </c>
      <c r="F2940">
        <v>0</v>
      </c>
      <c r="G2940">
        <v>0</v>
      </c>
      <c r="H2940" t="s">
        <v>8</v>
      </c>
      <c r="I2940" s="74" t="str">
        <f ca="1">IF(Table7[[#This Row],[Type]]="KILL",IF(_xlfn.NUMBERVALUE(RIGHT(Table7[[#This Row],[Min]],LEN(Table7[[#This Row],[Min]])-FIND("-",Table7[[#This Row],[Min]])))&gt;INDIRECT(ADDRESS(11+MATCH(LEFT(Table7[[#This Row],[Min]],FIND("-",Table7[[#This Row],[Min]])-1),Table1[Content Sku],0),16,1,1,"Entities")),"review","ok"),"ok")</f>
        <v>ok</v>
      </c>
    </row>
    <row r="2941" spans="5:9" x14ac:dyDescent="0.25">
      <c r="E2941" t="s">
        <v>0</v>
      </c>
      <c r="F2941">
        <v>0</v>
      </c>
      <c r="G2941">
        <v>0</v>
      </c>
      <c r="H2941" t="s">
        <v>8</v>
      </c>
      <c r="I2941" s="74" t="str">
        <f ca="1">IF(Table7[[#This Row],[Type]]="KILL",IF(_xlfn.NUMBERVALUE(RIGHT(Table7[[#This Row],[Min]],LEN(Table7[[#This Row],[Min]])-FIND("-",Table7[[#This Row],[Min]])))&gt;INDIRECT(ADDRESS(11+MATCH(LEFT(Table7[[#This Row],[Min]],FIND("-",Table7[[#This Row],[Min]])-1),Table1[Content Sku],0),16,1,1,"Entities")),"review","ok"),"ok")</f>
        <v>ok</v>
      </c>
    </row>
    <row r="2942" spans="5:9" x14ac:dyDescent="0.25">
      <c r="E2942" t="s">
        <v>397</v>
      </c>
      <c r="F2942">
        <v>0</v>
      </c>
      <c r="G2942">
        <v>0</v>
      </c>
      <c r="H2942" t="s">
        <v>8</v>
      </c>
      <c r="I2942" s="74" t="str">
        <f ca="1">IF(Table7[[#This Row],[Type]]="KILL",IF(_xlfn.NUMBERVALUE(RIGHT(Table7[[#This Row],[Min]],LEN(Table7[[#This Row],[Min]])-FIND("-",Table7[[#This Row],[Min]])))&gt;INDIRECT(ADDRESS(11+MATCH(LEFT(Table7[[#This Row],[Min]],FIND("-",Table7[[#This Row],[Min]])-1),Table1[Content Sku],0),16,1,1,"Entities")),"review","ok"),"ok")</f>
        <v>ok</v>
      </c>
    </row>
    <row r="2943" spans="5:9" x14ac:dyDescent="0.25">
      <c r="E2943" t="s">
        <v>313</v>
      </c>
      <c r="F2943">
        <v>0</v>
      </c>
      <c r="G2943">
        <v>0</v>
      </c>
      <c r="H2943" t="s">
        <v>8</v>
      </c>
      <c r="I2943" s="74" t="str">
        <f ca="1">IF(Table7[[#This Row],[Type]]="KILL",IF(_xlfn.NUMBERVALUE(RIGHT(Table7[[#This Row],[Min]],LEN(Table7[[#This Row],[Min]])-FIND("-",Table7[[#This Row],[Min]])))&gt;INDIRECT(ADDRESS(11+MATCH(LEFT(Table7[[#This Row],[Min]],FIND("-",Table7[[#This Row],[Min]])-1),Table1[Content Sku],0),16,1,1,"Entities")),"review","ok"),"ok")</f>
        <v>ok</v>
      </c>
    </row>
    <row r="2944" spans="5:9" x14ac:dyDescent="0.25">
      <c r="E2944" t="s">
        <v>258</v>
      </c>
      <c r="F2944">
        <v>32500</v>
      </c>
      <c r="G2944">
        <v>0</v>
      </c>
      <c r="H2944" t="s">
        <v>205</v>
      </c>
      <c r="I2944" s="74" t="str">
        <f ca="1">IF(Table7[[#This Row],[Type]]="KILL",IF(_xlfn.NUMBERVALUE(RIGHT(Table7[[#This Row],[Min]],LEN(Table7[[#This Row],[Min]])-FIND("-",Table7[[#This Row],[Min]])))&gt;INDIRECT(ADDRESS(11+MATCH(LEFT(Table7[[#This Row],[Min]],FIND("-",Table7[[#This Row],[Min]])-1),Table1[Content Sku],0),16,1,1,"Entities")),"review","ok"),"ok")</f>
        <v>ok</v>
      </c>
    </row>
    <row r="2945" spans="5:9" x14ac:dyDescent="0.25">
      <c r="E2945" t="s">
        <v>276</v>
      </c>
      <c r="F2945">
        <v>0</v>
      </c>
      <c r="G2945">
        <v>0</v>
      </c>
      <c r="H2945" t="s">
        <v>8</v>
      </c>
      <c r="I2945" s="74" t="str">
        <f ca="1">IF(Table7[[#This Row],[Type]]="KILL",IF(_xlfn.NUMBERVALUE(RIGHT(Table7[[#This Row],[Min]],LEN(Table7[[#This Row],[Min]])-FIND("-",Table7[[#This Row],[Min]])))&gt;INDIRECT(ADDRESS(11+MATCH(LEFT(Table7[[#This Row],[Min]],FIND("-",Table7[[#This Row],[Min]])-1),Table1[Content Sku],0),16,1,1,"Entities")),"review","ok"),"ok")</f>
        <v>ok</v>
      </c>
    </row>
    <row r="2946" spans="5:9" x14ac:dyDescent="0.25">
      <c r="E2946" t="s">
        <v>295</v>
      </c>
      <c r="F2946">
        <v>0</v>
      </c>
      <c r="G2946">
        <v>0</v>
      </c>
      <c r="H2946" t="s">
        <v>8</v>
      </c>
      <c r="I2946" s="74" t="str">
        <f ca="1">IF(Table7[[#This Row],[Type]]="KILL",IF(_xlfn.NUMBERVALUE(RIGHT(Table7[[#This Row],[Min]],LEN(Table7[[#This Row],[Min]])-FIND("-",Table7[[#This Row],[Min]])))&gt;INDIRECT(ADDRESS(11+MATCH(LEFT(Table7[[#This Row],[Min]],FIND("-",Table7[[#This Row],[Min]])-1),Table1[Content Sku],0),16,1,1,"Entities")),"review","ok"),"ok")</f>
        <v>ok</v>
      </c>
    </row>
    <row r="2947" spans="5:9" x14ac:dyDescent="0.25">
      <c r="E2947" t="s">
        <v>313</v>
      </c>
      <c r="F2947">
        <v>0</v>
      </c>
      <c r="G2947">
        <v>0</v>
      </c>
      <c r="H2947" t="s">
        <v>8</v>
      </c>
      <c r="I2947" s="74" t="str">
        <f ca="1">IF(Table7[[#This Row],[Type]]="KILL",IF(_xlfn.NUMBERVALUE(RIGHT(Table7[[#This Row],[Min]],LEN(Table7[[#This Row],[Min]])-FIND("-",Table7[[#This Row],[Min]])))&gt;INDIRECT(ADDRESS(11+MATCH(LEFT(Table7[[#This Row],[Min]],FIND("-",Table7[[#This Row],[Min]])-1),Table1[Content Sku],0),16,1,1,"Entities")),"review","ok"),"ok")</f>
        <v>ok</v>
      </c>
    </row>
    <row r="2948" spans="5:9" x14ac:dyDescent="0.25">
      <c r="E2948" t="s">
        <v>2748</v>
      </c>
      <c r="F2948">
        <v>0</v>
      </c>
      <c r="G2948">
        <v>0</v>
      </c>
      <c r="H2948" t="s">
        <v>8</v>
      </c>
      <c r="I2948" s="74" t="str">
        <f ca="1">IF(Table7[[#This Row],[Type]]="KILL",IF(_xlfn.NUMBERVALUE(RIGHT(Table7[[#This Row],[Min]],LEN(Table7[[#This Row],[Min]])-FIND("-",Table7[[#This Row],[Min]])))&gt;INDIRECT(ADDRESS(11+MATCH(LEFT(Table7[[#This Row],[Min]],FIND("-",Table7[[#This Row],[Min]])-1),Table1[Content Sku],0),16,1,1,"Entities")),"review","ok"),"ok")</f>
        <v>ok</v>
      </c>
    </row>
    <row r="2949" spans="5:9" x14ac:dyDescent="0.25">
      <c r="E2949" t="s">
        <v>392</v>
      </c>
      <c r="F2949">
        <v>0</v>
      </c>
      <c r="G2949">
        <v>0</v>
      </c>
      <c r="H2949" t="s">
        <v>8</v>
      </c>
      <c r="I2949" s="74" t="str">
        <f ca="1">IF(Table7[[#This Row],[Type]]="KILL",IF(_xlfn.NUMBERVALUE(RIGHT(Table7[[#This Row],[Min]],LEN(Table7[[#This Row],[Min]])-FIND("-",Table7[[#This Row],[Min]])))&gt;INDIRECT(ADDRESS(11+MATCH(LEFT(Table7[[#This Row],[Min]],FIND("-",Table7[[#This Row],[Min]])-1),Table1[Content Sku],0),16,1,1,"Entities")),"review","ok"),"ok")</f>
        <v>ok</v>
      </c>
    </row>
    <row r="2950" spans="5:9" x14ac:dyDescent="0.25">
      <c r="E2950" t="s">
        <v>257</v>
      </c>
      <c r="F2950">
        <v>6000</v>
      </c>
      <c r="G2950">
        <v>0</v>
      </c>
      <c r="H2950" t="s">
        <v>205</v>
      </c>
      <c r="I2950" s="74" t="str">
        <f ca="1">IF(Table7[[#This Row],[Type]]="KILL",IF(_xlfn.NUMBERVALUE(RIGHT(Table7[[#This Row],[Min]],LEN(Table7[[#This Row],[Min]])-FIND("-",Table7[[#This Row],[Min]])))&gt;INDIRECT(ADDRESS(11+MATCH(LEFT(Table7[[#This Row],[Min]],FIND("-",Table7[[#This Row],[Min]])-1),Table1[Content Sku],0),16,1,1,"Entities")),"review","ok"),"ok")</f>
        <v>ok</v>
      </c>
    </row>
    <row r="2951" spans="5:9" x14ac:dyDescent="0.25">
      <c r="E2951" t="s">
        <v>0</v>
      </c>
      <c r="F2951">
        <v>9500</v>
      </c>
      <c r="G2951">
        <v>0</v>
      </c>
      <c r="H2951" t="s">
        <v>205</v>
      </c>
      <c r="I2951" s="74" t="str">
        <f ca="1">IF(Table7[[#This Row],[Type]]="KILL",IF(_xlfn.NUMBERVALUE(RIGHT(Table7[[#This Row],[Min]],LEN(Table7[[#This Row],[Min]])-FIND("-",Table7[[#This Row],[Min]])))&gt;INDIRECT(ADDRESS(11+MATCH(LEFT(Table7[[#This Row],[Min]],FIND("-",Table7[[#This Row],[Min]])-1),Table1[Content Sku],0),16,1,1,"Entities")),"review","ok"),"ok")</f>
        <v>ok</v>
      </c>
    </row>
    <row r="2952" spans="5:9" x14ac:dyDescent="0.25">
      <c r="E2952" t="s">
        <v>123</v>
      </c>
      <c r="F2952">
        <v>900</v>
      </c>
      <c r="G2952">
        <v>0</v>
      </c>
      <c r="H2952" t="s">
        <v>205</v>
      </c>
      <c r="I2952" s="74" t="str">
        <f ca="1">IF(Table7[[#This Row],[Type]]="KILL",IF(_xlfn.NUMBERVALUE(RIGHT(Table7[[#This Row],[Min]],LEN(Table7[[#This Row],[Min]])-FIND("-",Table7[[#This Row],[Min]])))&gt;INDIRECT(ADDRESS(11+MATCH(LEFT(Table7[[#This Row],[Min]],FIND("-",Table7[[#This Row],[Min]])-1),Table1[Content Sku],0),16,1,1,"Entities")),"review","ok"),"ok")</f>
        <v>ok</v>
      </c>
    </row>
    <row r="2953" spans="5:9" x14ac:dyDescent="0.25">
      <c r="E2953" t="s">
        <v>313</v>
      </c>
      <c r="F2953">
        <v>0</v>
      </c>
      <c r="G2953">
        <v>13000</v>
      </c>
      <c r="H2953" t="s">
        <v>205</v>
      </c>
      <c r="I2953" s="74" t="str">
        <f ca="1">IF(Table7[[#This Row],[Type]]="KILL",IF(_xlfn.NUMBERVALUE(RIGHT(Table7[[#This Row],[Min]],LEN(Table7[[#This Row],[Min]])-FIND("-",Table7[[#This Row],[Min]])))&gt;INDIRECT(ADDRESS(11+MATCH(LEFT(Table7[[#This Row],[Min]],FIND("-",Table7[[#This Row],[Min]])-1),Table1[Content Sku],0),16,1,1,"Entities")),"review","ok"),"ok")</f>
        <v>ok</v>
      </c>
    </row>
    <row r="2954" spans="5:9" x14ac:dyDescent="0.25">
      <c r="E2954" t="s">
        <v>254</v>
      </c>
      <c r="F2954">
        <v>4500</v>
      </c>
      <c r="G2954">
        <v>0</v>
      </c>
      <c r="H2954" t="s">
        <v>205</v>
      </c>
      <c r="I2954" s="74" t="str">
        <f ca="1">IF(Table7[[#This Row],[Type]]="KILL",IF(_xlfn.NUMBERVALUE(RIGHT(Table7[[#This Row],[Min]],LEN(Table7[[#This Row],[Min]])-FIND("-",Table7[[#This Row],[Min]])))&gt;INDIRECT(ADDRESS(11+MATCH(LEFT(Table7[[#This Row],[Min]],FIND("-",Table7[[#This Row],[Min]])-1),Table1[Content Sku],0),16,1,1,"Entities")),"review","ok"),"ok")</f>
        <v>ok</v>
      </c>
    </row>
    <row r="2955" spans="5:9" x14ac:dyDescent="0.25">
      <c r="E2955" t="s">
        <v>361</v>
      </c>
      <c r="F2955">
        <v>200</v>
      </c>
      <c r="G2955">
        <v>0</v>
      </c>
      <c r="H2955" t="s">
        <v>4438</v>
      </c>
      <c r="I2955" s="74" t="str">
        <f ca="1">IF(Table7[[#This Row],[Type]]="KILL",IF(_xlfn.NUMBERVALUE(RIGHT(Table7[[#This Row],[Min]],LEN(Table7[[#This Row],[Min]])-FIND("-",Table7[[#This Row],[Min]])))&gt;INDIRECT(ADDRESS(11+MATCH(LEFT(Table7[[#This Row],[Min]],FIND("-",Table7[[#This Row],[Min]])-1),Table1[Content Sku],0),16,1,1,"Entities")),"review","ok"),"ok")</f>
        <v>ok</v>
      </c>
    </row>
    <row r="2956" spans="5:9" x14ac:dyDescent="0.25">
      <c r="E2956" t="s">
        <v>313</v>
      </c>
      <c r="F2956">
        <v>0</v>
      </c>
      <c r="G2956">
        <v>16000</v>
      </c>
      <c r="H2956" t="s">
        <v>205</v>
      </c>
      <c r="I2956" s="74" t="str">
        <f ca="1">IF(Table7[[#This Row],[Type]]="KILL",IF(_xlfn.NUMBERVALUE(RIGHT(Table7[[#This Row],[Min]],LEN(Table7[[#This Row],[Min]])-FIND("-",Table7[[#This Row],[Min]])))&gt;INDIRECT(ADDRESS(11+MATCH(LEFT(Table7[[#This Row],[Min]],FIND("-",Table7[[#This Row],[Min]])-1),Table1[Content Sku],0),16,1,1,"Entities")),"review","ok"),"ok")</f>
        <v>ok</v>
      </c>
    </row>
    <row r="2957" spans="5:9" x14ac:dyDescent="0.25">
      <c r="E2957" t="s">
        <v>313</v>
      </c>
      <c r="F2957">
        <v>0</v>
      </c>
      <c r="G2957">
        <v>0</v>
      </c>
      <c r="H2957" t="s">
        <v>8</v>
      </c>
      <c r="I2957" s="74" t="str">
        <f ca="1">IF(Table7[[#This Row],[Type]]="KILL",IF(_xlfn.NUMBERVALUE(RIGHT(Table7[[#This Row],[Min]],LEN(Table7[[#This Row],[Min]])-FIND("-",Table7[[#This Row],[Min]])))&gt;INDIRECT(ADDRESS(11+MATCH(LEFT(Table7[[#This Row],[Min]],FIND("-",Table7[[#This Row],[Min]])-1),Table1[Content Sku],0),16,1,1,"Entities")),"review","ok"),"ok")</f>
        <v>ok</v>
      </c>
    </row>
    <row r="2958" spans="5:9" x14ac:dyDescent="0.25">
      <c r="E2958" t="s">
        <v>8120</v>
      </c>
      <c r="F2958">
        <v>0</v>
      </c>
      <c r="G2958">
        <v>0</v>
      </c>
      <c r="H2958" t="s">
        <v>8</v>
      </c>
      <c r="I2958" s="74" t="str">
        <f ca="1">IF(Table7[[#This Row],[Type]]="KILL",IF(_xlfn.NUMBERVALUE(RIGHT(Table7[[#This Row],[Min]],LEN(Table7[[#This Row],[Min]])-FIND("-",Table7[[#This Row],[Min]])))&gt;INDIRECT(ADDRESS(11+MATCH(LEFT(Table7[[#This Row],[Min]],FIND("-",Table7[[#This Row],[Min]])-1),Table1[Content Sku],0),16,1,1,"Entities")),"review","ok"),"ok")</f>
        <v>ok</v>
      </c>
    </row>
    <row r="2959" spans="5:9" x14ac:dyDescent="0.25">
      <c r="E2959" t="s">
        <v>392</v>
      </c>
      <c r="F2959">
        <v>0</v>
      </c>
      <c r="G2959">
        <v>0</v>
      </c>
      <c r="H2959" t="s">
        <v>8</v>
      </c>
      <c r="I2959" s="74" t="str">
        <f ca="1">IF(Table7[[#This Row],[Type]]="KILL",IF(_xlfn.NUMBERVALUE(RIGHT(Table7[[#This Row],[Min]],LEN(Table7[[#This Row],[Min]])-FIND("-",Table7[[#This Row],[Min]])))&gt;INDIRECT(ADDRESS(11+MATCH(LEFT(Table7[[#This Row],[Min]],FIND("-",Table7[[#This Row],[Min]])-1),Table1[Content Sku],0),16,1,1,"Entities")),"review","ok"),"ok")</f>
        <v>ok</v>
      </c>
    </row>
    <row r="2960" spans="5:9" x14ac:dyDescent="0.25">
      <c r="E2960" t="s">
        <v>280</v>
      </c>
      <c r="F2960">
        <v>0</v>
      </c>
      <c r="G2960">
        <v>0</v>
      </c>
      <c r="H2960" t="s">
        <v>8</v>
      </c>
      <c r="I2960" s="74" t="str">
        <f ca="1">IF(Table7[[#This Row],[Type]]="KILL",IF(_xlfn.NUMBERVALUE(RIGHT(Table7[[#This Row],[Min]],LEN(Table7[[#This Row],[Min]])-FIND("-",Table7[[#This Row],[Min]])))&gt;INDIRECT(ADDRESS(11+MATCH(LEFT(Table7[[#This Row],[Min]],FIND("-",Table7[[#This Row],[Min]])-1),Table1[Content Sku],0),16,1,1,"Entities")),"review","ok"),"ok")</f>
        <v>ok</v>
      </c>
    </row>
    <row r="2961" spans="5:9" x14ac:dyDescent="0.25">
      <c r="E2961" t="s">
        <v>311</v>
      </c>
      <c r="F2961">
        <v>12100</v>
      </c>
      <c r="G2961">
        <v>0</v>
      </c>
      <c r="H2961" t="s">
        <v>205</v>
      </c>
      <c r="I2961" s="74" t="str">
        <f ca="1">IF(Table7[[#This Row],[Type]]="KILL",IF(_xlfn.NUMBERVALUE(RIGHT(Table7[[#This Row],[Min]],LEN(Table7[[#This Row],[Min]])-FIND("-",Table7[[#This Row],[Min]])))&gt;INDIRECT(ADDRESS(11+MATCH(LEFT(Table7[[#This Row],[Min]],FIND("-",Table7[[#This Row],[Min]])-1),Table1[Content Sku],0),16,1,1,"Entities")),"review","ok"),"ok")</f>
        <v>ok</v>
      </c>
    </row>
    <row r="2962" spans="5:9" x14ac:dyDescent="0.25">
      <c r="E2962" t="s">
        <v>2748</v>
      </c>
      <c r="F2962">
        <v>0</v>
      </c>
      <c r="G2962">
        <v>0</v>
      </c>
      <c r="H2962" t="s">
        <v>8</v>
      </c>
      <c r="I2962" s="74" t="str">
        <f ca="1">IF(Table7[[#This Row],[Type]]="KILL",IF(_xlfn.NUMBERVALUE(RIGHT(Table7[[#This Row],[Min]],LEN(Table7[[#This Row],[Min]])-FIND("-",Table7[[#This Row],[Min]])))&gt;INDIRECT(ADDRESS(11+MATCH(LEFT(Table7[[#This Row],[Min]],FIND("-",Table7[[#This Row],[Min]])-1),Table1[Content Sku],0),16,1,1,"Entities")),"review","ok"),"ok")</f>
        <v>ok</v>
      </c>
    </row>
    <row r="2963" spans="5:9" x14ac:dyDescent="0.25">
      <c r="E2963" t="s">
        <v>393</v>
      </c>
      <c r="F2963">
        <v>0</v>
      </c>
      <c r="G2963">
        <v>8000</v>
      </c>
      <c r="H2963" t="s">
        <v>205</v>
      </c>
      <c r="I2963" s="74" t="str">
        <f ca="1">IF(Table7[[#This Row],[Type]]="KILL",IF(_xlfn.NUMBERVALUE(RIGHT(Table7[[#This Row],[Min]],LEN(Table7[[#This Row],[Min]])-FIND("-",Table7[[#This Row],[Min]])))&gt;INDIRECT(ADDRESS(11+MATCH(LEFT(Table7[[#This Row],[Min]],FIND("-",Table7[[#This Row],[Min]])-1),Table1[Content Sku],0),16,1,1,"Entities")),"review","ok"),"ok")</f>
        <v>ok</v>
      </c>
    </row>
    <row r="2964" spans="5:9" x14ac:dyDescent="0.25">
      <c r="E2964" t="s">
        <v>2748</v>
      </c>
      <c r="F2964">
        <v>0</v>
      </c>
      <c r="G2964">
        <v>0</v>
      </c>
      <c r="H2964" t="s">
        <v>8</v>
      </c>
      <c r="I2964" s="74" t="str">
        <f ca="1">IF(Table7[[#This Row],[Type]]="KILL",IF(_xlfn.NUMBERVALUE(RIGHT(Table7[[#This Row],[Min]],LEN(Table7[[#This Row],[Min]])-FIND("-",Table7[[#This Row],[Min]])))&gt;INDIRECT(ADDRESS(11+MATCH(LEFT(Table7[[#This Row],[Min]],FIND("-",Table7[[#This Row],[Min]])-1),Table1[Content Sku],0),16,1,1,"Entities")),"review","ok"),"ok")</f>
        <v>ok</v>
      </c>
    </row>
    <row r="2965" spans="5:9" x14ac:dyDescent="0.25">
      <c r="E2965" t="s">
        <v>50</v>
      </c>
      <c r="F2965">
        <v>13000</v>
      </c>
      <c r="G2965">
        <v>0</v>
      </c>
      <c r="H2965" t="s">
        <v>205</v>
      </c>
      <c r="I2965" s="74" t="str">
        <f ca="1">IF(Table7[[#This Row],[Type]]="KILL",IF(_xlfn.NUMBERVALUE(RIGHT(Table7[[#This Row],[Min]],LEN(Table7[[#This Row],[Min]])-FIND("-",Table7[[#This Row],[Min]])))&gt;INDIRECT(ADDRESS(11+MATCH(LEFT(Table7[[#This Row],[Min]],FIND("-",Table7[[#This Row],[Min]])-1),Table1[Content Sku],0),16,1,1,"Entities")),"review","ok"),"ok")</f>
        <v>ok</v>
      </c>
    </row>
    <row r="2966" spans="5:9" x14ac:dyDescent="0.25">
      <c r="E2966" t="s">
        <v>338</v>
      </c>
      <c r="F2966">
        <v>0</v>
      </c>
      <c r="G2966">
        <v>0</v>
      </c>
      <c r="H2966" t="s">
        <v>8</v>
      </c>
      <c r="I2966" s="74" t="str">
        <f ca="1">IF(Table7[[#This Row],[Type]]="KILL",IF(_xlfn.NUMBERVALUE(RIGHT(Table7[[#This Row],[Min]],LEN(Table7[[#This Row],[Min]])-FIND("-",Table7[[#This Row],[Min]])))&gt;INDIRECT(ADDRESS(11+MATCH(LEFT(Table7[[#This Row],[Min]],FIND("-",Table7[[#This Row],[Min]])-1),Table1[Content Sku],0),16,1,1,"Entities")),"review","ok"),"ok")</f>
        <v>ok</v>
      </c>
    </row>
    <row r="2967" spans="5:9" x14ac:dyDescent="0.25">
      <c r="E2967" t="s">
        <v>313</v>
      </c>
      <c r="F2967">
        <v>0</v>
      </c>
      <c r="G2967">
        <v>0</v>
      </c>
      <c r="H2967" t="s">
        <v>8</v>
      </c>
      <c r="I2967" s="74" t="str">
        <f ca="1">IF(Table7[[#This Row],[Type]]="KILL",IF(_xlfn.NUMBERVALUE(RIGHT(Table7[[#This Row],[Min]],LEN(Table7[[#This Row],[Min]])-FIND("-",Table7[[#This Row],[Min]])))&gt;INDIRECT(ADDRESS(11+MATCH(LEFT(Table7[[#This Row],[Min]],FIND("-",Table7[[#This Row],[Min]])-1),Table1[Content Sku],0),16,1,1,"Entities")),"review","ok"),"ok")</f>
        <v>ok</v>
      </c>
    </row>
    <row r="2968" spans="5:9" x14ac:dyDescent="0.25">
      <c r="E2968" t="s">
        <v>49</v>
      </c>
      <c r="F2968">
        <v>12500</v>
      </c>
      <c r="G2968">
        <v>0</v>
      </c>
      <c r="H2968" t="s">
        <v>205</v>
      </c>
      <c r="I2968" s="74" t="str">
        <f ca="1">IF(Table7[[#This Row],[Type]]="KILL",IF(_xlfn.NUMBERVALUE(RIGHT(Table7[[#This Row],[Min]],LEN(Table7[[#This Row],[Min]])-FIND("-",Table7[[#This Row],[Min]])))&gt;INDIRECT(ADDRESS(11+MATCH(LEFT(Table7[[#This Row],[Min]],FIND("-",Table7[[#This Row],[Min]])-1),Table1[Content Sku],0),16,1,1,"Entities")),"review","ok"),"ok")</f>
        <v>ok</v>
      </c>
    </row>
    <row r="2969" spans="5:9" x14ac:dyDescent="0.25">
      <c r="E2969" t="s">
        <v>8116</v>
      </c>
      <c r="F2969">
        <v>50000</v>
      </c>
      <c r="G2969">
        <v>0</v>
      </c>
      <c r="H2969" t="s">
        <v>205</v>
      </c>
      <c r="I2969" s="74" t="str">
        <f ca="1">IF(Table7[[#This Row],[Type]]="KILL",IF(_xlfn.NUMBERVALUE(RIGHT(Table7[[#This Row],[Min]],LEN(Table7[[#This Row],[Min]])-FIND("-",Table7[[#This Row],[Min]])))&gt;INDIRECT(ADDRESS(11+MATCH(LEFT(Table7[[#This Row],[Min]],FIND("-",Table7[[#This Row],[Min]])-1),Table1[Content Sku],0),16,1,1,"Entities")),"review","ok"),"ok")</f>
        <v>ok</v>
      </c>
    </row>
    <row r="2970" spans="5:9" x14ac:dyDescent="0.25">
      <c r="E2970" t="s">
        <v>40</v>
      </c>
      <c r="F2970">
        <v>0</v>
      </c>
      <c r="G2970">
        <v>0</v>
      </c>
      <c r="H2970" t="s">
        <v>8</v>
      </c>
      <c r="I2970" s="74" t="str">
        <f ca="1">IF(Table7[[#This Row],[Type]]="KILL",IF(_xlfn.NUMBERVALUE(RIGHT(Table7[[#This Row],[Min]],LEN(Table7[[#This Row],[Min]])-FIND("-",Table7[[#This Row],[Min]])))&gt;INDIRECT(ADDRESS(11+MATCH(LEFT(Table7[[#This Row],[Min]],FIND("-",Table7[[#This Row],[Min]])-1),Table1[Content Sku],0),16,1,1,"Entities")),"review","ok"),"ok")</f>
        <v>ok</v>
      </c>
    </row>
    <row r="2971" spans="5:9" x14ac:dyDescent="0.25">
      <c r="E2971" t="s">
        <v>289</v>
      </c>
      <c r="F2971">
        <v>0</v>
      </c>
      <c r="G2971">
        <v>0</v>
      </c>
      <c r="H2971" t="s">
        <v>8</v>
      </c>
      <c r="I2971" s="74" t="str">
        <f ca="1">IF(Table7[[#This Row],[Type]]="KILL",IF(_xlfn.NUMBERVALUE(RIGHT(Table7[[#This Row],[Min]],LEN(Table7[[#This Row],[Min]])-FIND("-",Table7[[#This Row],[Min]])))&gt;INDIRECT(ADDRESS(11+MATCH(LEFT(Table7[[#This Row],[Min]],FIND("-",Table7[[#This Row],[Min]])-1),Table1[Content Sku],0),16,1,1,"Entities")),"review","ok"),"ok")</f>
        <v>ok</v>
      </c>
    </row>
    <row r="2972" spans="5:9" x14ac:dyDescent="0.25">
      <c r="E2972" t="s">
        <v>95</v>
      </c>
      <c r="F2972">
        <v>0</v>
      </c>
      <c r="G2972">
        <v>0</v>
      </c>
      <c r="H2972" t="s">
        <v>8</v>
      </c>
      <c r="I2972" s="74" t="str">
        <f ca="1">IF(Table7[[#This Row],[Type]]="KILL",IF(_xlfn.NUMBERVALUE(RIGHT(Table7[[#This Row],[Min]],LEN(Table7[[#This Row],[Min]])-FIND("-",Table7[[#This Row],[Min]])))&gt;INDIRECT(ADDRESS(11+MATCH(LEFT(Table7[[#This Row],[Min]],FIND("-",Table7[[#This Row],[Min]])-1),Table1[Content Sku],0),16,1,1,"Entities")),"review","ok"),"ok")</f>
        <v>ok</v>
      </c>
    </row>
    <row r="2973" spans="5:9" x14ac:dyDescent="0.25">
      <c r="E2973" t="s">
        <v>254</v>
      </c>
      <c r="F2973">
        <v>3000</v>
      </c>
      <c r="G2973">
        <v>0</v>
      </c>
      <c r="H2973" t="s">
        <v>205</v>
      </c>
      <c r="I2973" s="74" t="str">
        <f ca="1">IF(Table7[[#This Row],[Type]]="KILL",IF(_xlfn.NUMBERVALUE(RIGHT(Table7[[#This Row],[Min]],LEN(Table7[[#This Row],[Min]])-FIND("-",Table7[[#This Row],[Min]])))&gt;INDIRECT(ADDRESS(11+MATCH(LEFT(Table7[[#This Row],[Min]],FIND("-",Table7[[#This Row],[Min]])-1),Table1[Content Sku],0),16,1,1,"Entities")),"review","ok"),"ok")</f>
        <v>ok</v>
      </c>
    </row>
    <row r="2974" spans="5:9" x14ac:dyDescent="0.25">
      <c r="E2974" t="s">
        <v>401</v>
      </c>
      <c r="F2974">
        <v>0</v>
      </c>
      <c r="G2974">
        <v>0</v>
      </c>
      <c r="H2974" t="s">
        <v>8</v>
      </c>
      <c r="I2974" s="74" t="str">
        <f ca="1">IF(Table7[[#This Row],[Type]]="KILL",IF(_xlfn.NUMBERVALUE(RIGHT(Table7[[#This Row],[Min]],LEN(Table7[[#This Row],[Min]])-FIND("-",Table7[[#This Row],[Min]])))&gt;INDIRECT(ADDRESS(11+MATCH(LEFT(Table7[[#This Row],[Min]],FIND("-",Table7[[#This Row],[Min]])-1),Table1[Content Sku],0),16,1,1,"Entities")),"review","ok"),"ok")</f>
        <v>ok</v>
      </c>
    </row>
    <row r="2975" spans="5:9" x14ac:dyDescent="0.25">
      <c r="E2975" t="s">
        <v>394</v>
      </c>
      <c r="F2975">
        <v>0</v>
      </c>
      <c r="G2975">
        <v>0</v>
      </c>
      <c r="H2975" t="s">
        <v>8</v>
      </c>
      <c r="I2975" s="74" t="str">
        <f ca="1">IF(Table7[[#This Row],[Type]]="KILL",IF(_xlfn.NUMBERVALUE(RIGHT(Table7[[#This Row],[Min]],LEN(Table7[[#This Row],[Min]])-FIND("-",Table7[[#This Row],[Min]])))&gt;INDIRECT(ADDRESS(11+MATCH(LEFT(Table7[[#This Row],[Min]],FIND("-",Table7[[#This Row],[Min]])-1),Table1[Content Sku],0),16,1,1,"Entities")),"review","ok"),"ok")</f>
        <v>ok</v>
      </c>
    </row>
    <row r="2976" spans="5:9" x14ac:dyDescent="0.25">
      <c r="E2976" t="s">
        <v>40</v>
      </c>
      <c r="F2976">
        <v>0</v>
      </c>
      <c r="G2976">
        <v>0</v>
      </c>
      <c r="H2976" t="s">
        <v>8</v>
      </c>
      <c r="I2976" s="74" t="str">
        <f ca="1">IF(Table7[[#This Row],[Type]]="KILL",IF(_xlfn.NUMBERVALUE(RIGHT(Table7[[#This Row],[Min]],LEN(Table7[[#This Row],[Min]])-FIND("-",Table7[[#This Row],[Min]])))&gt;INDIRECT(ADDRESS(11+MATCH(LEFT(Table7[[#This Row],[Min]],FIND("-",Table7[[#This Row],[Min]])-1),Table1[Content Sku],0),16,1,1,"Entities")),"review","ok"),"ok")</f>
        <v>ok</v>
      </c>
    </row>
    <row r="2977" spans="5:9" x14ac:dyDescent="0.25">
      <c r="E2977" t="s">
        <v>254</v>
      </c>
      <c r="F2977">
        <v>0</v>
      </c>
      <c r="G2977">
        <v>0</v>
      </c>
      <c r="H2977" t="s">
        <v>8</v>
      </c>
      <c r="I2977" s="74" t="str">
        <f ca="1">IF(Table7[[#This Row],[Type]]="KILL",IF(_xlfn.NUMBERVALUE(RIGHT(Table7[[#This Row],[Min]],LEN(Table7[[#This Row],[Min]])-FIND("-",Table7[[#This Row],[Min]])))&gt;INDIRECT(ADDRESS(11+MATCH(LEFT(Table7[[#This Row],[Min]],FIND("-",Table7[[#This Row],[Min]])-1),Table1[Content Sku],0),16,1,1,"Entities")),"review","ok"),"ok")</f>
        <v>ok</v>
      </c>
    </row>
    <row r="2978" spans="5:9" x14ac:dyDescent="0.25">
      <c r="E2978" t="s">
        <v>2773</v>
      </c>
      <c r="F2978">
        <v>0</v>
      </c>
      <c r="G2978">
        <v>0</v>
      </c>
      <c r="H2978" t="s">
        <v>8</v>
      </c>
      <c r="I2978" s="74" t="str">
        <f ca="1">IF(Table7[[#This Row],[Type]]="KILL",IF(_xlfn.NUMBERVALUE(RIGHT(Table7[[#This Row],[Min]],LEN(Table7[[#This Row],[Min]])-FIND("-",Table7[[#This Row],[Min]])))&gt;INDIRECT(ADDRESS(11+MATCH(LEFT(Table7[[#This Row],[Min]],FIND("-",Table7[[#This Row],[Min]])-1),Table1[Content Sku],0),16,1,1,"Entities")),"review","ok"),"ok")</f>
        <v>ok</v>
      </c>
    </row>
    <row r="2979" spans="5:9" x14ac:dyDescent="0.25">
      <c r="E2979" t="s">
        <v>295</v>
      </c>
      <c r="F2979">
        <v>0</v>
      </c>
      <c r="G2979">
        <v>8000</v>
      </c>
      <c r="H2979" t="s">
        <v>205</v>
      </c>
      <c r="I2979" s="74" t="str">
        <f ca="1">IF(Table7[[#This Row],[Type]]="KILL",IF(_xlfn.NUMBERVALUE(RIGHT(Table7[[#This Row],[Min]],LEN(Table7[[#This Row],[Min]])-FIND("-",Table7[[#This Row],[Min]])))&gt;INDIRECT(ADDRESS(11+MATCH(LEFT(Table7[[#This Row],[Min]],FIND("-",Table7[[#This Row],[Min]])-1),Table1[Content Sku],0),16,1,1,"Entities")),"review","ok"),"ok")</f>
        <v>ok</v>
      </c>
    </row>
    <row r="2980" spans="5:9" x14ac:dyDescent="0.25">
      <c r="E2980" t="s">
        <v>394</v>
      </c>
      <c r="F2980">
        <v>0</v>
      </c>
      <c r="G2980">
        <v>0</v>
      </c>
      <c r="H2980" t="s">
        <v>8</v>
      </c>
      <c r="I2980" s="74" t="str">
        <f ca="1">IF(Table7[[#This Row],[Type]]="KILL",IF(_xlfn.NUMBERVALUE(RIGHT(Table7[[#This Row],[Min]],LEN(Table7[[#This Row],[Min]])-FIND("-",Table7[[#This Row],[Min]])))&gt;INDIRECT(ADDRESS(11+MATCH(LEFT(Table7[[#This Row],[Min]],FIND("-",Table7[[#This Row],[Min]])-1),Table1[Content Sku],0),16,1,1,"Entities")),"review","ok"),"ok")</f>
        <v>ok</v>
      </c>
    </row>
    <row r="2981" spans="5:9" x14ac:dyDescent="0.25">
      <c r="E2981" t="s">
        <v>311</v>
      </c>
      <c r="F2981">
        <v>16000</v>
      </c>
      <c r="G2981">
        <v>0</v>
      </c>
      <c r="H2981" t="s">
        <v>205</v>
      </c>
      <c r="I2981" s="74" t="str">
        <f ca="1">IF(Table7[[#This Row],[Type]]="KILL",IF(_xlfn.NUMBERVALUE(RIGHT(Table7[[#This Row],[Min]],LEN(Table7[[#This Row],[Min]])-FIND("-",Table7[[#This Row],[Min]])))&gt;INDIRECT(ADDRESS(11+MATCH(LEFT(Table7[[#This Row],[Min]],FIND("-",Table7[[#This Row],[Min]])-1),Table1[Content Sku],0),16,1,1,"Entities")),"review","ok"),"ok")</f>
        <v>ok</v>
      </c>
    </row>
    <row r="2982" spans="5:9" x14ac:dyDescent="0.25">
      <c r="E2982" t="s">
        <v>2748</v>
      </c>
      <c r="F2982">
        <v>0</v>
      </c>
      <c r="G2982">
        <v>0</v>
      </c>
      <c r="H2982" t="s">
        <v>8</v>
      </c>
      <c r="I2982" s="74" t="str">
        <f ca="1">IF(Table7[[#This Row],[Type]]="KILL",IF(_xlfn.NUMBERVALUE(RIGHT(Table7[[#This Row],[Min]],LEN(Table7[[#This Row],[Min]])-FIND("-",Table7[[#This Row],[Min]])))&gt;INDIRECT(ADDRESS(11+MATCH(LEFT(Table7[[#This Row],[Min]],FIND("-",Table7[[#This Row],[Min]])-1),Table1[Content Sku],0),16,1,1,"Entities")),"review","ok"),"ok")</f>
        <v>ok</v>
      </c>
    </row>
    <row r="2983" spans="5:9" x14ac:dyDescent="0.25">
      <c r="E2983" t="s">
        <v>313</v>
      </c>
      <c r="F2983">
        <v>0</v>
      </c>
      <c r="G2983">
        <v>0</v>
      </c>
      <c r="H2983" t="s">
        <v>8</v>
      </c>
      <c r="I2983" s="74" t="str">
        <f ca="1">IF(Table7[[#This Row],[Type]]="KILL",IF(_xlfn.NUMBERVALUE(RIGHT(Table7[[#This Row],[Min]],LEN(Table7[[#This Row],[Min]])-FIND("-",Table7[[#This Row],[Min]])))&gt;INDIRECT(ADDRESS(11+MATCH(LEFT(Table7[[#This Row],[Min]],FIND("-",Table7[[#This Row],[Min]])-1),Table1[Content Sku],0),16,1,1,"Entities")),"review","ok"),"ok")</f>
        <v>ok</v>
      </c>
    </row>
    <row r="2984" spans="5:9" x14ac:dyDescent="0.25">
      <c r="E2984" t="s">
        <v>37</v>
      </c>
      <c r="F2984">
        <v>0</v>
      </c>
      <c r="G2984">
        <v>0</v>
      </c>
      <c r="H2984" t="s">
        <v>8</v>
      </c>
      <c r="I2984" s="74" t="str">
        <f ca="1">IF(Table7[[#This Row],[Type]]="KILL",IF(_xlfn.NUMBERVALUE(RIGHT(Table7[[#This Row],[Min]],LEN(Table7[[#This Row],[Min]])-FIND("-",Table7[[#This Row],[Min]])))&gt;INDIRECT(ADDRESS(11+MATCH(LEFT(Table7[[#This Row],[Min]],FIND("-",Table7[[#This Row],[Min]])-1),Table1[Content Sku],0),16,1,1,"Entities")),"review","ok"),"ok")</f>
        <v>ok</v>
      </c>
    </row>
    <row r="2985" spans="5:9" x14ac:dyDescent="0.25">
      <c r="E2985" t="s">
        <v>44</v>
      </c>
      <c r="F2985">
        <v>9000</v>
      </c>
      <c r="G2985">
        <v>20000</v>
      </c>
      <c r="H2985" t="s">
        <v>205</v>
      </c>
      <c r="I2985" s="74" t="str">
        <f ca="1">IF(Table7[[#This Row],[Type]]="KILL",IF(_xlfn.NUMBERVALUE(RIGHT(Table7[[#This Row],[Min]],LEN(Table7[[#This Row],[Min]])-FIND("-",Table7[[#This Row],[Min]])))&gt;INDIRECT(ADDRESS(11+MATCH(LEFT(Table7[[#This Row],[Min]],FIND("-",Table7[[#This Row],[Min]])-1),Table1[Content Sku],0),16,1,1,"Entities")),"review","ok"),"ok")</f>
        <v>ok</v>
      </c>
    </row>
    <row r="2986" spans="5:9" x14ac:dyDescent="0.25">
      <c r="E2986" t="s">
        <v>46</v>
      </c>
      <c r="F2986">
        <v>0</v>
      </c>
      <c r="G2986">
        <v>0</v>
      </c>
      <c r="H2986" t="s">
        <v>8</v>
      </c>
      <c r="I2986" s="74" t="str">
        <f ca="1">IF(Table7[[#This Row],[Type]]="KILL",IF(_xlfn.NUMBERVALUE(RIGHT(Table7[[#This Row],[Min]],LEN(Table7[[#This Row],[Min]])-FIND("-",Table7[[#This Row],[Min]])))&gt;INDIRECT(ADDRESS(11+MATCH(LEFT(Table7[[#This Row],[Min]],FIND("-",Table7[[#This Row],[Min]])-1),Table1[Content Sku],0),16,1,1,"Entities")),"review","ok"),"ok")</f>
        <v>ok</v>
      </c>
    </row>
    <row r="2987" spans="5:9" x14ac:dyDescent="0.25">
      <c r="E2987" t="s">
        <v>311</v>
      </c>
      <c r="F2987">
        <v>0</v>
      </c>
      <c r="G2987">
        <v>0</v>
      </c>
      <c r="H2987" t="s">
        <v>8</v>
      </c>
      <c r="I2987" s="74" t="str">
        <f ca="1">IF(Table7[[#This Row],[Type]]="KILL",IF(_xlfn.NUMBERVALUE(RIGHT(Table7[[#This Row],[Min]],LEN(Table7[[#This Row],[Min]])-FIND("-",Table7[[#This Row],[Min]])))&gt;INDIRECT(ADDRESS(11+MATCH(LEFT(Table7[[#This Row],[Min]],FIND("-",Table7[[#This Row],[Min]])-1),Table1[Content Sku],0),16,1,1,"Entities")),"review","ok"),"ok")</f>
        <v>ok</v>
      </c>
    </row>
    <row r="2988" spans="5:9" x14ac:dyDescent="0.25">
      <c r="E2988" t="s">
        <v>2745</v>
      </c>
      <c r="F2988">
        <v>0</v>
      </c>
      <c r="G2988">
        <v>0</v>
      </c>
      <c r="H2988" t="s">
        <v>8</v>
      </c>
      <c r="I2988" s="74" t="str">
        <f ca="1">IF(Table7[[#This Row],[Type]]="KILL",IF(_xlfn.NUMBERVALUE(RIGHT(Table7[[#This Row],[Min]],LEN(Table7[[#This Row],[Min]])-FIND("-",Table7[[#This Row],[Min]])))&gt;INDIRECT(ADDRESS(11+MATCH(LEFT(Table7[[#This Row],[Min]],FIND("-",Table7[[#This Row],[Min]])-1),Table1[Content Sku],0),16,1,1,"Entities")),"review","ok"),"ok")</f>
        <v>ok</v>
      </c>
    </row>
    <row r="2989" spans="5:9" x14ac:dyDescent="0.25">
      <c r="E2989" t="s">
        <v>8116</v>
      </c>
      <c r="F2989">
        <v>250</v>
      </c>
      <c r="G2989">
        <v>0</v>
      </c>
      <c r="H2989" t="s">
        <v>4438</v>
      </c>
      <c r="I2989" s="74" t="str">
        <f ca="1">IF(Table7[[#This Row],[Type]]="KILL",IF(_xlfn.NUMBERVALUE(RIGHT(Table7[[#This Row],[Min]],LEN(Table7[[#This Row],[Min]])-FIND("-",Table7[[#This Row],[Min]])))&gt;INDIRECT(ADDRESS(11+MATCH(LEFT(Table7[[#This Row],[Min]],FIND("-",Table7[[#This Row],[Min]])-1),Table1[Content Sku],0),16,1,1,"Entities")),"review","ok"),"ok")</f>
        <v>ok</v>
      </c>
    </row>
    <row r="2990" spans="5:9" x14ac:dyDescent="0.25">
      <c r="E2990" t="s">
        <v>407</v>
      </c>
      <c r="F2990">
        <v>0</v>
      </c>
      <c r="G2990">
        <v>0</v>
      </c>
      <c r="H2990" t="s">
        <v>8</v>
      </c>
      <c r="I2990" s="74" t="str">
        <f ca="1">IF(Table7[[#This Row],[Type]]="KILL",IF(_xlfn.NUMBERVALUE(RIGHT(Table7[[#This Row],[Min]],LEN(Table7[[#This Row],[Min]])-FIND("-",Table7[[#This Row],[Min]])))&gt;INDIRECT(ADDRESS(11+MATCH(LEFT(Table7[[#This Row],[Min]],FIND("-",Table7[[#This Row],[Min]])-1),Table1[Content Sku],0),16,1,1,"Entities")),"review","ok"),"ok")</f>
        <v>ok</v>
      </c>
    </row>
    <row r="2991" spans="5:9" x14ac:dyDescent="0.25">
      <c r="E2991" t="s">
        <v>49</v>
      </c>
      <c r="F2991">
        <v>10000</v>
      </c>
      <c r="G2991">
        <v>0</v>
      </c>
      <c r="H2991" t="s">
        <v>205</v>
      </c>
      <c r="I2991" s="74" t="str">
        <f ca="1">IF(Table7[[#This Row],[Type]]="KILL",IF(_xlfn.NUMBERVALUE(RIGHT(Table7[[#This Row],[Min]],LEN(Table7[[#This Row],[Min]])-FIND("-",Table7[[#This Row],[Min]])))&gt;INDIRECT(ADDRESS(11+MATCH(LEFT(Table7[[#This Row],[Min]],FIND("-",Table7[[#This Row],[Min]])-1),Table1[Content Sku],0),16,1,1,"Entities")),"review","ok"),"ok")</f>
        <v>ok</v>
      </c>
    </row>
    <row r="2992" spans="5:9" x14ac:dyDescent="0.25">
      <c r="E2992" t="s">
        <v>39</v>
      </c>
      <c r="F2992">
        <v>6000</v>
      </c>
      <c r="G2992">
        <v>17000</v>
      </c>
      <c r="H2992" t="s">
        <v>205</v>
      </c>
      <c r="I2992" s="74" t="str">
        <f ca="1">IF(Table7[[#This Row],[Type]]="KILL",IF(_xlfn.NUMBERVALUE(RIGHT(Table7[[#This Row],[Min]],LEN(Table7[[#This Row],[Min]])-FIND("-",Table7[[#This Row],[Min]])))&gt;INDIRECT(ADDRESS(11+MATCH(LEFT(Table7[[#This Row],[Min]],FIND("-",Table7[[#This Row],[Min]])-1),Table1[Content Sku],0),16,1,1,"Entities")),"review","ok"),"ok")</f>
        <v>ok</v>
      </c>
    </row>
    <row r="2993" spans="5:9" x14ac:dyDescent="0.25">
      <c r="E2993" t="s">
        <v>273</v>
      </c>
      <c r="F2993">
        <v>12000</v>
      </c>
      <c r="G2993">
        <v>0</v>
      </c>
      <c r="H2993" t="s">
        <v>205</v>
      </c>
      <c r="I2993" s="74" t="str">
        <f ca="1">IF(Table7[[#This Row],[Type]]="KILL",IF(_xlfn.NUMBERVALUE(RIGHT(Table7[[#This Row],[Min]],LEN(Table7[[#This Row],[Min]])-FIND("-",Table7[[#This Row],[Min]])))&gt;INDIRECT(ADDRESS(11+MATCH(LEFT(Table7[[#This Row],[Min]],FIND("-",Table7[[#This Row],[Min]])-1),Table1[Content Sku],0),16,1,1,"Entities")),"review","ok"),"ok")</f>
        <v>ok</v>
      </c>
    </row>
    <row r="2994" spans="5:9" x14ac:dyDescent="0.25">
      <c r="E2994" t="s">
        <v>2748</v>
      </c>
      <c r="F2994">
        <v>0</v>
      </c>
      <c r="G2994">
        <v>0</v>
      </c>
      <c r="H2994" t="s">
        <v>8</v>
      </c>
      <c r="I2994" s="74" t="str">
        <f ca="1">IF(Table7[[#This Row],[Type]]="KILL",IF(_xlfn.NUMBERVALUE(RIGHT(Table7[[#This Row],[Min]],LEN(Table7[[#This Row],[Min]])-FIND("-",Table7[[#This Row],[Min]])))&gt;INDIRECT(ADDRESS(11+MATCH(LEFT(Table7[[#This Row],[Min]],FIND("-",Table7[[#This Row],[Min]])-1),Table1[Content Sku],0),16,1,1,"Entities")),"review","ok"),"ok")</f>
        <v>ok</v>
      </c>
    </row>
    <row r="2995" spans="5:9" x14ac:dyDescent="0.25">
      <c r="E2995" t="s">
        <v>313</v>
      </c>
      <c r="F2995">
        <v>0</v>
      </c>
      <c r="G2995">
        <v>0</v>
      </c>
      <c r="H2995" t="s">
        <v>8</v>
      </c>
      <c r="I2995" s="74" t="str">
        <f ca="1">IF(Table7[[#This Row],[Type]]="KILL",IF(_xlfn.NUMBERVALUE(RIGHT(Table7[[#This Row],[Min]],LEN(Table7[[#This Row],[Min]])-FIND("-",Table7[[#This Row],[Min]])))&gt;INDIRECT(ADDRESS(11+MATCH(LEFT(Table7[[#This Row],[Min]],FIND("-",Table7[[#This Row],[Min]])-1),Table1[Content Sku],0),16,1,1,"Entities")),"review","ok"),"ok")</f>
        <v>ok</v>
      </c>
    </row>
    <row r="2996" spans="5:9" x14ac:dyDescent="0.25">
      <c r="E2996" t="s">
        <v>254</v>
      </c>
      <c r="F2996">
        <v>0</v>
      </c>
      <c r="G2996">
        <v>0</v>
      </c>
      <c r="H2996" t="s">
        <v>8</v>
      </c>
      <c r="I2996" s="74" t="str">
        <f ca="1">IF(Table7[[#This Row],[Type]]="KILL",IF(_xlfn.NUMBERVALUE(RIGHT(Table7[[#This Row],[Min]],LEN(Table7[[#This Row],[Min]])-FIND("-",Table7[[#This Row],[Min]])))&gt;INDIRECT(ADDRESS(11+MATCH(LEFT(Table7[[#This Row],[Min]],FIND("-",Table7[[#This Row],[Min]])-1),Table1[Content Sku],0),16,1,1,"Entities")),"review","ok"),"ok")</f>
        <v>ok</v>
      </c>
    </row>
    <row r="2997" spans="5:9" x14ac:dyDescent="0.25">
      <c r="E2997" t="s">
        <v>0</v>
      </c>
      <c r="F2997">
        <v>0</v>
      </c>
      <c r="G2997">
        <v>0</v>
      </c>
      <c r="H2997" t="s">
        <v>8</v>
      </c>
      <c r="I2997" s="74" t="str">
        <f ca="1">IF(Table7[[#This Row],[Type]]="KILL",IF(_xlfn.NUMBERVALUE(RIGHT(Table7[[#This Row],[Min]],LEN(Table7[[#This Row],[Min]])-FIND("-",Table7[[#This Row],[Min]])))&gt;INDIRECT(ADDRESS(11+MATCH(LEFT(Table7[[#This Row],[Min]],FIND("-",Table7[[#This Row],[Min]])-1),Table1[Content Sku],0),16,1,1,"Entities")),"review","ok"),"ok")</f>
        <v>ok</v>
      </c>
    </row>
    <row r="2998" spans="5:9" x14ac:dyDescent="0.25">
      <c r="E2998" t="s">
        <v>254</v>
      </c>
      <c r="F2998">
        <v>0</v>
      </c>
      <c r="G2998">
        <v>5000</v>
      </c>
      <c r="H2998" t="s">
        <v>205</v>
      </c>
      <c r="I2998" s="74" t="str">
        <f ca="1">IF(Table7[[#This Row],[Type]]="KILL",IF(_xlfn.NUMBERVALUE(RIGHT(Table7[[#This Row],[Min]],LEN(Table7[[#This Row],[Min]])-FIND("-",Table7[[#This Row],[Min]])))&gt;INDIRECT(ADDRESS(11+MATCH(LEFT(Table7[[#This Row],[Min]],FIND("-",Table7[[#This Row],[Min]])-1),Table1[Content Sku],0),16,1,1,"Entities")),"review","ok"),"ok")</f>
        <v>ok</v>
      </c>
    </row>
    <row r="2999" spans="5:9" x14ac:dyDescent="0.25">
      <c r="E2999" t="s">
        <v>417</v>
      </c>
      <c r="F2999">
        <v>0</v>
      </c>
      <c r="G2999">
        <v>0</v>
      </c>
      <c r="H2999" t="s">
        <v>8</v>
      </c>
      <c r="I2999" s="74" t="str">
        <f ca="1">IF(Table7[[#This Row],[Type]]="KILL",IF(_xlfn.NUMBERVALUE(RIGHT(Table7[[#This Row],[Min]],LEN(Table7[[#This Row],[Min]])-FIND("-",Table7[[#This Row],[Min]])))&gt;INDIRECT(ADDRESS(11+MATCH(LEFT(Table7[[#This Row],[Min]],FIND("-",Table7[[#This Row],[Min]])-1),Table1[Content Sku],0),16,1,1,"Entities")),"review","ok"),"ok")</f>
        <v>ok</v>
      </c>
    </row>
    <row r="3000" spans="5:9" x14ac:dyDescent="0.25">
      <c r="E3000" t="s">
        <v>280</v>
      </c>
      <c r="F3000">
        <v>0</v>
      </c>
      <c r="G3000">
        <v>0</v>
      </c>
      <c r="H3000" t="s">
        <v>8</v>
      </c>
      <c r="I3000" s="74" t="str">
        <f ca="1">IF(Table7[[#This Row],[Type]]="KILL",IF(_xlfn.NUMBERVALUE(RIGHT(Table7[[#This Row],[Min]],LEN(Table7[[#This Row],[Min]])-FIND("-",Table7[[#This Row],[Min]])))&gt;INDIRECT(ADDRESS(11+MATCH(LEFT(Table7[[#This Row],[Min]],FIND("-",Table7[[#This Row],[Min]])-1),Table1[Content Sku],0),16,1,1,"Entities")),"review","ok"),"ok")</f>
        <v>ok</v>
      </c>
    </row>
    <row r="3001" spans="5:9" x14ac:dyDescent="0.25">
      <c r="E3001" t="s">
        <v>123</v>
      </c>
      <c r="F3001">
        <v>0</v>
      </c>
      <c r="G3001">
        <v>0</v>
      </c>
      <c r="H3001" t="s">
        <v>8</v>
      </c>
      <c r="I3001" s="74" t="str">
        <f ca="1">IF(Table7[[#This Row],[Type]]="KILL",IF(_xlfn.NUMBERVALUE(RIGHT(Table7[[#This Row],[Min]],LEN(Table7[[#This Row],[Min]])-FIND("-",Table7[[#This Row],[Min]])))&gt;INDIRECT(ADDRESS(11+MATCH(LEFT(Table7[[#This Row],[Min]],FIND("-",Table7[[#This Row],[Min]])-1),Table1[Content Sku],0),16,1,1,"Entities")),"review","ok"),"ok")</f>
        <v>ok</v>
      </c>
    </row>
    <row r="3002" spans="5:9" x14ac:dyDescent="0.25">
      <c r="E3002" t="s">
        <v>44</v>
      </c>
      <c r="F3002">
        <v>0</v>
      </c>
      <c r="G3002">
        <v>28000</v>
      </c>
      <c r="H3002" t="s">
        <v>205</v>
      </c>
      <c r="I3002" s="74" t="str">
        <f ca="1">IF(Table7[[#This Row],[Type]]="KILL",IF(_xlfn.NUMBERVALUE(RIGHT(Table7[[#This Row],[Min]],LEN(Table7[[#This Row],[Min]])-FIND("-",Table7[[#This Row],[Min]])))&gt;INDIRECT(ADDRESS(11+MATCH(LEFT(Table7[[#This Row],[Min]],FIND("-",Table7[[#This Row],[Min]])-1),Table1[Content Sku],0),16,1,1,"Entities")),"review","ok"),"ok")</f>
        <v>ok</v>
      </c>
    </row>
    <row r="3003" spans="5:9" x14ac:dyDescent="0.25">
      <c r="E3003" t="s">
        <v>40</v>
      </c>
      <c r="F3003">
        <v>0</v>
      </c>
      <c r="G3003">
        <v>0</v>
      </c>
      <c r="H3003" t="s">
        <v>8</v>
      </c>
      <c r="I3003" s="74" t="str">
        <f ca="1">IF(Table7[[#This Row],[Type]]="KILL",IF(_xlfn.NUMBERVALUE(RIGHT(Table7[[#This Row],[Min]],LEN(Table7[[#This Row],[Min]])-FIND("-",Table7[[#This Row],[Min]])))&gt;INDIRECT(ADDRESS(11+MATCH(LEFT(Table7[[#This Row],[Min]],FIND("-",Table7[[#This Row],[Min]])-1),Table1[Content Sku],0),16,1,1,"Entities")),"review","ok"),"ok")</f>
        <v>ok</v>
      </c>
    </row>
    <row r="3004" spans="5:9" x14ac:dyDescent="0.25">
      <c r="E3004" t="s">
        <v>254</v>
      </c>
      <c r="F3004">
        <v>0</v>
      </c>
      <c r="G3004">
        <v>0</v>
      </c>
      <c r="H3004" t="s">
        <v>8</v>
      </c>
      <c r="I3004" s="74" t="str">
        <f ca="1">IF(Table7[[#This Row],[Type]]="KILL",IF(_xlfn.NUMBERVALUE(RIGHT(Table7[[#This Row],[Min]],LEN(Table7[[#This Row],[Min]])-FIND("-",Table7[[#This Row],[Min]])))&gt;INDIRECT(ADDRESS(11+MATCH(LEFT(Table7[[#This Row],[Min]],FIND("-",Table7[[#This Row],[Min]])-1),Table1[Content Sku],0),16,1,1,"Entities")),"review","ok"),"ok")</f>
        <v>ok</v>
      </c>
    </row>
    <row r="3005" spans="5:9" x14ac:dyDescent="0.25">
      <c r="E3005" t="s">
        <v>397</v>
      </c>
      <c r="F3005">
        <v>20500</v>
      </c>
      <c r="G3005">
        <v>0</v>
      </c>
      <c r="H3005" t="s">
        <v>205</v>
      </c>
      <c r="I3005" s="74" t="str">
        <f ca="1">IF(Table7[[#This Row],[Type]]="KILL",IF(_xlfn.NUMBERVALUE(RIGHT(Table7[[#This Row],[Min]],LEN(Table7[[#This Row],[Min]])-FIND("-",Table7[[#This Row],[Min]])))&gt;INDIRECT(ADDRESS(11+MATCH(LEFT(Table7[[#This Row],[Min]],FIND("-",Table7[[#This Row],[Min]])-1),Table1[Content Sku],0),16,1,1,"Entities")),"review","ok"),"ok")</f>
        <v>ok</v>
      </c>
    </row>
    <row r="3006" spans="5:9" x14ac:dyDescent="0.25">
      <c r="E3006" t="s">
        <v>311</v>
      </c>
      <c r="F3006">
        <v>0</v>
      </c>
      <c r="G3006">
        <v>0</v>
      </c>
      <c r="H3006" t="s">
        <v>8</v>
      </c>
      <c r="I3006" s="74" t="str">
        <f ca="1">IF(Table7[[#This Row],[Type]]="KILL",IF(_xlfn.NUMBERVALUE(RIGHT(Table7[[#This Row],[Min]],LEN(Table7[[#This Row],[Min]])-FIND("-",Table7[[#This Row],[Min]])))&gt;INDIRECT(ADDRESS(11+MATCH(LEFT(Table7[[#This Row],[Min]],FIND("-",Table7[[#This Row],[Min]])-1),Table1[Content Sku],0),16,1,1,"Entities")),"review","ok"),"ok")</f>
        <v>ok</v>
      </c>
    </row>
    <row r="3007" spans="5:9" x14ac:dyDescent="0.25">
      <c r="E3007" t="s">
        <v>253</v>
      </c>
      <c r="F3007">
        <v>0</v>
      </c>
      <c r="G3007">
        <v>35000</v>
      </c>
      <c r="H3007" t="s">
        <v>205</v>
      </c>
      <c r="I3007" s="74" t="str">
        <f ca="1">IF(Table7[[#This Row],[Type]]="KILL",IF(_xlfn.NUMBERVALUE(RIGHT(Table7[[#This Row],[Min]],LEN(Table7[[#This Row],[Min]])-FIND("-",Table7[[#This Row],[Min]])))&gt;INDIRECT(ADDRESS(11+MATCH(LEFT(Table7[[#This Row],[Min]],FIND("-",Table7[[#This Row],[Min]])-1),Table1[Content Sku],0),16,1,1,"Entities")),"review","ok"),"ok")</f>
        <v>ok</v>
      </c>
    </row>
    <row r="3008" spans="5:9" x14ac:dyDescent="0.25">
      <c r="E3008" t="s">
        <v>48</v>
      </c>
      <c r="F3008">
        <v>0</v>
      </c>
      <c r="G3008">
        <v>18000</v>
      </c>
      <c r="H3008" t="s">
        <v>205</v>
      </c>
      <c r="I3008" s="74" t="str">
        <f ca="1">IF(Table7[[#This Row],[Type]]="KILL",IF(_xlfn.NUMBERVALUE(RIGHT(Table7[[#This Row],[Min]],LEN(Table7[[#This Row],[Min]])-FIND("-",Table7[[#This Row],[Min]])))&gt;INDIRECT(ADDRESS(11+MATCH(LEFT(Table7[[#This Row],[Min]],FIND("-",Table7[[#This Row],[Min]])-1),Table1[Content Sku],0),16,1,1,"Entities")),"review","ok"),"ok")</f>
        <v>ok</v>
      </c>
    </row>
    <row r="3009" spans="5:9" x14ac:dyDescent="0.25">
      <c r="E3009" t="s">
        <v>397</v>
      </c>
      <c r="F3009">
        <v>25500</v>
      </c>
      <c r="G3009">
        <v>0</v>
      </c>
      <c r="H3009" t="s">
        <v>205</v>
      </c>
      <c r="I3009" s="74" t="str">
        <f ca="1">IF(Table7[[#This Row],[Type]]="KILL",IF(_xlfn.NUMBERVALUE(RIGHT(Table7[[#This Row],[Min]],LEN(Table7[[#This Row],[Min]])-FIND("-",Table7[[#This Row],[Min]])))&gt;INDIRECT(ADDRESS(11+MATCH(LEFT(Table7[[#This Row],[Min]],FIND("-",Table7[[#This Row],[Min]])-1),Table1[Content Sku],0),16,1,1,"Entities")),"review","ok"),"ok")</f>
        <v>ok</v>
      </c>
    </row>
    <row r="3010" spans="5:9" x14ac:dyDescent="0.25">
      <c r="E3010" t="s">
        <v>276</v>
      </c>
      <c r="F3010">
        <v>0</v>
      </c>
      <c r="G3010">
        <v>0</v>
      </c>
      <c r="H3010" t="s">
        <v>8</v>
      </c>
      <c r="I3010" s="74" t="str">
        <f ca="1">IF(Table7[[#This Row],[Type]]="KILL",IF(_xlfn.NUMBERVALUE(RIGHT(Table7[[#This Row],[Min]],LEN(Table7[[#This Row],[Min]])-FIND("-",Table7[[#This Row],[Min]])))&gt;INDIRECT(ADDRESS(11+MATCH(LEFT(Table7[[#This Row],[Min]],FIND("-",Table7[[#This Row],[Min]])-1),Table1[Content Sku],0),16,1,1,"Entities")),"review","ok"),"ok")</f>
        <v>ok</v>
      </c>
    </row>
    <row r="3011" spans="5:9" x14ac:dyDescent="0.25">
      <c r="E3011" t="s">
        <v>15</v>
      </c>
      <c r="F3011">
        <v>0</v>
      </c>
      <c r="G3011">
        <v>0</v>
      </c>
      <c r="H3011" t="s">
        <v>8</v>
      </c>
      <c r="I3011" s="74" t="str">
        <f ca="1">IF(Table7[[#This Row],[Type]]="KILL",IF(_xlfn.NUMBERVALUE(RIGHT(Table7[[#This Row],[Min]],LEN(Table7[[#This Row],[Min]])-FIND("-",Table7[[#This Row],[Min]])))&gt;INDIRECT(ADDRESS(11+MATCH(LEFT(Table7[[#This Row],[Min]],FIND("-",Table7[[#This Row],[Min]])-1),Table1[Content Sku],0),16,1,1,"Entities")),"review","ok"),"ok")</f>
        <v>ok</v>
      </c>
    </row>
    <row r="3012" spans="5:9" x14ac:dyDescent="0.25">
      <c r="E3012" t="s">
        <v>257</v>
      </c>
      <c r="F3012">
        <v>90</v>
      </c>
      <c r="G3012">
        <v>0</v>
      </c>
      <c r="H3012" t="s">
        <v>4438</v>
      </c>
      <c r="I3012" s="74" t="str">
        <f ca="1">IF(Table7[[#This Row],[Type]]="KILL",IF(_xlfn.NUMBERVALUE(RIGHT(Table7[[#This Row],[Min]],LEN(Table7[[#This Row],[Min]])-FIND("-",Table7[[#This Row],[Min]])))&gt;INDIRECT(ADDRESS(11+MATCH(LEFT(Table7[[#This Row],[Min]],FIND("-",Table7[[#This Row],[Min]])-1),Table1[Content Sku],0),16,1,1,"Entities")),"review","ok"),"ok")</f>
        <v>ok</v>
      </c>
    </row>
    <row r="3013" spans="5:9" x14ac:dyDescent="0.25">
      <c r="E3013" t="s">
        <v>257</v>
      </c>
      <c r="F3013">
        <v>0</v>
      </c>
      <c r="G3013">
        <v>0</v>
      </c>
      <c r="H3013" t="s">
        <v>8</v>
      </c>
      <c r="I3013" s="74" t="str">
        <f ca="1">IF(Table7[[#This Row],[Type]]="KILL",IF(_xlfn.NUMBERVALUE(RIGHT(Table7[[#This Row],[Min]],LEN(Table7[[#This Row],[Min]])-FIND("-",Table7[[#This Row],[Min]])))&gt;INDIRECT(ADDRESS(11+MATCH(LEFT(Table7[[#This Row],[Min]],FIND("-",Table7[[#This Row],[Min]])-1),Table1[Content Sku],0),16,1,1,"Entities")),"review","ok"),"ok")</f>
        <v>ok</v>
      </c>
    </row>
    <row r="3014" spans="5:9" x14ac:dyDescent="0.25">
      <c r="E3014" t="s">
        <v>2773</v>
      </c>
      <c r="F3014">
        <v>0</v>
      </c>
      <c r="G3014">
        <v>0</v>
      </c>
      <c r="H3014" t="s">
        <v>8</v>
      </c>
      <c r="I3014" s="74" t="str">
        <f ca="1">IF(Table7[[#This Row],[Type]]="KILL",IF(_xlfn.NUMBERVALUE(RIGHT(Table7[[#This Row],[Min]],LEN(Table7[[#This Row],[Min]])-FIND("-",Table7[[#This Row],[Min]])))&gt;INDIRECT(ADDRESS(11+MATCH(LEFT(Table7[[#This Row],[Min]],FIND("-",Table7[[#This Row],[Min]])-1),Table1[Content Sku],0),16,1,1,"Entities")),"review","ok"),"ok")</f>
        <v>ok</v>
      </c>
    </row>
    <row r="3015" spans="5:9" x14ac:dyDescent="0.25">
      <c r="E3015" t="s">
        <v>313</v>
      </c>
      <c r="F3015">
        <v>0</v>
      </c>
      <c r="G3015">
        <v>0</v>
      </c>
      <c r="H3015" t="s">
        <v>8</v>
      </c>
      <c r="I3015" s="74" t="str">
        <f ca="1">IF(Table7[[#This Row],[Type]]="KILL",IF(_xlfn.NUMBERVALUE(RIGHT(Table7[[#This Row],[Min]],LEN(Table7[[#This Row],[Min]])-FIND("-",Table7[[#This Row],[Min]])))&gt;INDIRECT(ADDRESS(11+MATCH(LEFT(Table7[[#This Row],[Min]],FIND("-",Table7[[#This Row],[Min]])-1),Table1[Content Sku],0),16,1,1,"Entities")),"review","ok"),"ok")</f>
        <v>ok</v>
      </c>
    </row>
    <row r="3016" spans="5:9" x14ac:dyDescent="0.25">
      <c r="E3016" t="s">
        <v>2748</v>
      </c>
      <c r="F3016">
        <v>0</v>
      </c>
      <c r="G3016">
        <v>0</v>
      </c>
      <c r="H3016" t="s">
        <v>8</v>
      </c>
      <c r="I3016" s="74" t="str">
        <f ca="1">IF(Table7[[#This Row],[Type]]="KILL",IF(_xlfn.NUMBERVALUE(RIGHT(Table7[[#This Row],[Min]],LEN(Table7[[#This Row],[Min]])-FIND("-",Table7[[#This Row],[Min]])))&gt;INDIRECT(ADDRESS(11+MATCH(LEFT(Table7[[#This Row],[Min]],FIND("-",Table7[[#This Row],[Min]])-1),Table1[Content Sku],0),16,1,1,"Entities")),"review","ok"),"ok")</f>
        <v>ok</v>
      </c>
    </row>
    <row r="3017" spans="5:9" x14ac:dyDescent="0.25">
      <c r="E3017" t="s">
        <v>8116</v>
      </c>
      <c r="F3017">
        <v>50000</v>
      </c>
      <c r="G3017">
        <v>0</v>
      </c>
      <c r="H3017" t="s">
        <v>205</v>
      </c>
      <c r="I3017" s="74" t="str">
        <f ca="1">IF(Table7[[#This Row],[Type]]="KILL",IF(_xlfn.NUMBERVALUE(RIGHT(Table7[[#This Row],[Min]],LEN(Table7[[#This Row],[Min]])-FIND("-",Table7[[#This Row],[Min]])))&gt;INDIRECT(ADDRESS(11+MATCH(LEFT(Table7[[#This Row],[Min]],FIND("-",Table7[[#This Row],[Min]])-1),Table1[Content Sku],0),16,1,1,"Entities")),"review","ok"),"ok")</f>
        <v>ok</v>
      </c>
    </row>
    <row r="3018" spans="5:9" x14ac:dyDescent="0.25">
      <c r="E3018" t="s">
        <v>313</v>
      </c>
      <c r="F3018">
        <v>0</v>
      </c>
      <c r="G3018">
        <v>0</v>
      </c>
      <c r="H3018" t="s">
        <v>8</v>
      </c>
      <c r="I3018" s="74" t="str">
        <f ca="1">IF(Table7[[#This Row],[Type]]="KILL",IF(_xlfn.NUMBERVALUE(RIGHT(Table7[[#This Row],[Min]],LEN(Table7[[#This Row],[Min]])-FIND("-",Table7[[#This Row],[Min]])))&gt;INDIRECT(ADDRESS(11+MATCH(LEFT(Table7[[#This Row],[Min]],FIND("-",Table7[[#This Row],[Min]])-1),Table1[Content Sku],0),16,1,1,"Entities")),"review","ok"),"ok")</f>
        <v>ok</v>
      </c>
    </row>
    <row r="3019" spans="5:9" x14ac:dyDescent="0.25">
      <c r="E3019" t="s">
        <v>40</v>
      </c>
      <c r="F3019">
        <v>0</v>
      </c>
      <c r="G3019">
        <v>0</v>
      </c>
      <c r="H3019" t="s">
        <v>8</v>
      </c>
      <c r="I3019" s="74" t="str">
        <f ca="1">IF(Table7[[#This Row],[Type]]="KILL",IF(_xlfn.NUMBERVALUE(RIGHT(Table7[[#This Row],[Min]],LEN(Table7[[#This Row],[Min]])-FIND("-",Table7[[#This Row],[Min]])))&gt;INDIRECT(ADDRESS(11+MATCH(LEFT(Table7[[#This Row],[Min]],FIND("-",Table7[[#This Row],[Min]])-1),Table1[Content Sku],0),16,1,1,"Entities")),"review","ok"),"ok")</f>
        <v>ok</v>
      </c>
    </row>
    <row r="3020" spans="5:9" x14ac:dyDescent="0.25">
      <c r="E3020" t="s">
        <v>39</v>
      </c>
      <c r="F3020">
        <v>0</v>
      </c>
      <c r="G3020">
        <v>0</v>
      </c>
      <c r="H3020" t="s">
        <v>8</v>
      </c>
      <c r="I3020" s="74" t="str">
        <f ca="1">IF(Table7[[#This Row],[Type]]="KILL",IF(_xlfn.NUMBERVALUE(RIGHT(Table7[[#This Row],[Min]],LEN(Table7[[#This Row],[Min]])-FIND("-",Table7[[#This Row],[Min]])))&gt;INDIRECT(ADDRESS(11+MATCH(LEFT(Table7[[#This Row],[Min]],FIND("-",Table7[[#This Row],[Min]])-1),Table1[Content Sku],0),16,1,1,"Entities")),"review","ok"),"ok")</f>
        <v>ok</v>
      </c>
    </row>
    <row r="3021" spans="5:9" x14ac:dyDescent="0.25">
      <c r="E3021" t="s">
        <v>254</v>
      </c>
      <c r="F3021">
        <v>0</v>
      </c>
      <c r="G3021">
        <v>0</v>
      </c>
      <c r="H3021" t="s">
        <v>8</v>
      </c>
      <c r="I3021" s="74" t="str">
        <f ca="1">IF(Table7[[#This Row],[Type]]="KILL",IF(_xlfn.NUMBERVALUE(RIGHT(Table7[[#This Row],[Min]],LEN(Table7[[#This Row],[Min]])-FIND("-",Table7[[#This Row],[Min]])))&gt;INDIRECT(ADDRESS(11+MATCH(LEFT(Table7[[#This Row],[Min]],FIND("-",Table7[[#This Row],[Min]])-1),Table1[Content Sku],0),16,1,1,"Entities")),"review","ok"),"ok")</f>
        <v>ok</v>
      </c>
    </row>
    <row r="3022" spans="5:9" x14ac:dyDescent="0.25">
      <c r="E3022" t="s">
        <v>2741</v>
      </c>
      <c r="F3022">
        <v>0</v>
      </c>
      <c r="G3022">
        <v>0</v>
      </c>
      <c r="H3022" t="s">
        <v>8</v>
      </c>
      <c r="I3022" s="74" t="str">
        <f ca="1">IF(Table7[[#This Row],[Type]]="KILL",IF(_xlfn.NUMBERVALUE(RIGHT(Table7[[#This Row],[Min]],LEN(Table7[[#This Row],[Min]])-FIND("-",Table7[[#This Row],[Min]])))&gt;INDIRECT(ADDRESS(11+MATCH(LEFT(Table7[[#This Row],[Min]],FIND("-",Table7[[#This Row],[Min]])-1),Table1[Content Sku],0),16,1,1,"Entities")),"review","ok"),"ok")</f>
        <v>ok</v>
      </c>
    </row>
    <row r="3023" spans="5:9" x14ac:dyDescent="0.25">
      <c r="E3023" t="s">
        <v>40</v>
      </c>
      <c r="F3023">
        <v>20000</v>
      </c>
      <c r="G3023">
        <v>0</v>
      </c>
      <c r="H3023" t="s">
        <v>205</v>
      </c>
      <c r="I3023" s="74" t="str">
        <f ca="1">IF(Table7[[#This Row],[Type]]="KILL",IF(_xlfn.NUMBERVALUE(RIGHT(Table7[[#This Row],[Min]],LEN(Table7[[#This Row],[Min]])-FIND("-",Table7[[#This Row],[Min]])))&gt;INDIRECT(ADDRESS(11+MATCH(LEFT(Table7[[#This Row],[Min]],FIND("-",Table7[[#This Row],[Min]])-1),Table1[Content Sku],0),16,1,1,"Entities")),"review","ok"),"ok")</f>
        <v>ok</v>
      </c>
    </row>
    <row r="3024" spans="5:9" x14ac:dyDescent="0.25">
      <c r="E3024" t="s">
        <v>257</v>
      </c>
      <c r="F3024">
        <v>17000</v>
      </c>
      <c r="G3024">
        <v>0</v>
      </c>
      <c r="H3024" t="s">
        <v>205</v>
      </c>
      <c r="I3024" s="74" t="str">
        <f ca="1">IF(Table7[[#This Row],[Type]]="KILL",IF(_xlfn.NUMBERVALUE(RIGHT(Table7[[#This Row],[Min]],LEN(Table7[[#This Row],[Min]])-FIND("-",Table7[[#This Row],[Min]])))&gt;INDIRECT(ADDRESS(11+MATCH(LEFT(Table7[[#This Row],[Min]],FIND("-",Table7[[#This Row],[Min]])-1),Table1[Content Sku],0),16,1,1,"Entities")),"review","ok"),"ok")</f>
        <v>ok</v>
      </c>
    </row>
    <row r="3025" spans="5:9" x14ac:dyDescent="0.25">
      <c r="E3025" t="s">
        <v>311</v>
      </c>
      <c r="F3025">
        <v>0</v>
      </c>
      <c r="G3025">
        <v>0</v>
      </c>
      <c r="H3025" t="s">
        <v>8</v>
      </c>
      <c r="I3025" s="74" t="str">
        <f ca="1">IF(Table7[[#This Row],[Type]]="KILL",IF(_xlfn.NUMBERVALUE(RIGHT(Table7[[#This Row],[Min]],LEN(Table7[[#This Row],[Min]])-FIND("-",Table7[[#This Row],[Min]])))&gt;INDIRECT(ADDRESS(11+MATCH(LEFT(Table7[[#This Row],[Min]],FIND("-",Table7[[#This Row],[Min]])-1),Table1[Content Sku],0),16,1,1,"Entities")),"review","ok"),"ok")</f>
        <v>ok</v>
      </c>
    </row>
    <row r="3026" spans="5:9" x14ac:dyDescent="0.25">
      <c r="E3026" t="s">
        <v>258</v>
      </c>
      <c r="F3026">
        <v>60000</v>
      </c>
      <c r="G3026">
        <v>0</v>
      </c>
      <c r="H3026" t="s">
        <v>205</v>
      </c>
      <c r="I3026" s="74" t="str">
        <f ca="1">IF(Table7[[#This Row],[Type]]="KILL",IF(_xlfn.NUMBERVALUE(RIGHT(Table7[[#This Row],[Min]],LEN(Table7[[#This Row],[Min]])-FIND("-",Table7[[#This Row],[Min]])))&gt;INDIRECT(ADDRESS(11+MATCH(LEFT(Table7[[#This Row],[Min]],FIND("-",Table7[[#This Row],[Min]])-1),Table1[Content Sku],0),16,1,1,"Entities")),"review","ok"),"ok")</f>
        <v>ok</v>
      </c>
    </row>
    <row r="3027" spans="5:9" x14ac:dyDescent="0.25">
      <c r="E3027" t="s">
        <v>254</v>
      </c>
      <c r="F3027">
        <v>0</v>
      </c>
      <c r="G3027">
        <v>0</v>
      </c>
      <c r="H3027" t="s">
        <v>8</v>
      </c>
      <c r="I3027" s="74" t="str">
        <f ca="1">IF(Table7[[#This Row],[Type]]="KILL",IF(_xlfn.NUMBERVALUE(RIGHT(Table7[[#This Row],[Min]],LEN(Table7[[#This Row],[Min]])-FIND("-",Table7[[#This Row],[Min]])))&gt;INDIRECT(ADDRESS(11+MATCH(LEFT(Table7[[#This Row],[Min]],FIND("-",Table7[[#This Row],[Min]])-1),Table1[Content Sku],0),16,1,1,"Entities")),"review","ok"),"ok")</f>
        <v>ok</v>
      </c>
    </row>
    <row r="3028" spans="5:9" x14ac:dyDescent="0.25">
      <c r="E3028" t="s">
        <v>318</v>
      </c>
      <c r="F3028">
        <v>29000</v>
      </c>
      <c r="G3028">
        <v>0</v>
      </c>
      <c r="H3028" t="s">
        <v>205</v>
      </c>
      <c r="I3028" s="74" t="str">
        <f ca="1">IF(Table7[[#This Row],[Type]]="KILL",IF(_xlfn.NUMBERVALUE(RIGHT(Table7[[#This Row],[Min]],LEN(Table7[[#This Row],[Min]])-FIND("-",Table7[[#This Row],[Min]])))&gt;INDIRECT(ADDRESS(11+MATCH(LEFT(Table7[[#This Row],[Min]],FIND("-",Table7[[#This Row],[Min]])-1),Table1[Content Sku],0),16,1,1,"Entities")),"review","ok"),"ok")</f>
        <v>ok</v>
      </c>
    </row>
    <row r="3029" spans="5:9" x14ac:dyDescent="0.25">
      <c r="E3029" t="s">
        <v>338</v>
      </c>
      <c r="F3029">
        <v>0</v>
      </c>
      <c r="G3029">
        <v>22000</v>
      </c>
      <c r="H3029" t="s">
        <v>205</v>
      </c>
      <c r="I3029" s="74" t="str">
        <f ca="1">IF(Table7[[#This Row],[Type]]="KILL",IF(_xlfn.NUMBERVALUE(RIGHT(Table7[[#This Row],[Min]],LEN(Table7[[#This Row],[Min]])-FIND("-",Table7[[#This Row],[Min]])))&gt;INDIRECT(ADDRESS(11+MATCH(LEFT(Table7[[#This Row],[Min]],FIND("-",Table7[[#This Row],[Min]])-1),Table1[Content Sku],0),16,1,1,"Entities")),"review","ok"),"ok")</f>
        <v>ok</v>
      </c>
    </row>
    <row r="3030" spans="5:9" x14ac:dyDescent="0.25">
      <c r="E3030" t="s">
        <v>253</v>
      </c>
      <c r="F3030">
        <v>0</v>
      </c>
      <c r="G3030">
        <v>23000</v>
      </c>
      <c r="H3030" t="s">
        <v>205</v>
      </c>
      <c r="I3030" s="74" t="str">
        <f ca="1">IF(Table7[[#This Row],[Type]]="KILL",IF(_xlfn.NUMBERVALUE(RIGHT(Table7[[#This Row],[Min]],LEN(Table7[[#This Row],[Min]])-FIND("-",Table7[[#This Row],[Min]])))&gt;INDIRECT(ADDRESS(11+MATCH(LEFT(Table7[[#This Row],[Min]],FIND("-",Table7[[#This Row],[Min]])-1),Table1[Content Sku],0),16,1,1,"Entities")),"review","ok"),"ok")</f>
        <v>ok</v>
      </c>
    </row>
    <row r="3031" spans="5:9" x14ac:dyDescent="0.25">
      <c r="E3031" t="s">
        <v>257</v>
      </c>
      <c r="F3031">
        <v>30000</v>
      </c>
      <c r="G3031">
        <v>0</v>
      </c>
      <c r="H3031" t="s">
        <v>205</v>
      </c>
      <c r="I3031" s="74" t="str">
        <f ca="1">IF(Table7[[#This Row],[Type]]="KILL",IF(_xlfn.NUMBERVALUE(RIGHT(Table7[[#This Row],[Min]],LEN(Table7[[#This Row],[Min]])-FIND("-",Table7[[#This Row],[Min]])))&gt;INDIRECT(ADDRESS(11+MATCH(LEFT(Table7[[#This Row],[Min]],FIND("-",Table7[[#This Row],[Min]])-1),Table1[Content Sku],0),16,1,1,"Entities")),"review","ok"),"ok")</f>
        <v>ok</v>
      </c>
    </row>
    <row r="3032" spans="5:9" x14ac:dyDescent="0.25">
      <c r="E3032" t="s">
        <v>2748</v>
      </c>
      <c r="F3032">
        <v>0</v>
      </c>
      <c r="G3032">
        <v>0</v>
      </c>
      <c r="H3032" t="s">
        <v>8</v>
      </c>
      <c r="I3032" s="74" t="str">
        <f ca="1">IF(Table7[[#This Row],[Type]]="KILL",IF(_xlfn.NUMBERVALUE(RIGHT(Table7[[#This Row],[Min]],LEN(Table7[[#This Row],[Min]])-FIND("-",Table7[[#This Row],[Min]])))&gt;INDIRECT(ADDRESS(11+MATCH(LEFT(Table7[[#This Row],[Min]],FIND("-",Table7[[#This Row],[Min]])-1),Table1[Content Sku],0),16,1,1,"Entities")),"review","ok"),"ok")</f>
        <v>ok</v>
      </c>
    </row>
    <row r="3033" spans="5:9" x14ac:dyDescent="0.25">
      <c r="E3033" t="s">
        <v>2748</v>
      </c>
      <c r="F3033">
        <v>0</v>
      </c>
      <c r="G3033">
        <v>0</v>
      </c>
      <c r="H3033" t="s">
        <v>8</v>
      </c>
      <c r="I3033" s="74" t="str">
        <f ca="1">IF(Table7[[#This Row],[Type]]="KILL",IF(_xlfn.NUMBERVALUE(RIGHT(Table7[[#This Row],[Min]],LEN(Table7[[#This Row],[Min]])-FIND("-",Table7[[#This Row],[Min]])))&gt;INDIRECT(ADDRESS(11+MATCH(LEFT(Table7[[#This Row],[Min]],FIND("-",Table7[[#This Row],[Min]])-1),Table1[Content Sku],0),16,1,1,"Entities")),"review","ok"),"ok")</f>
        <v>ok</v>
      </c>
    </row>
    <row r="3034" spans="5:9" x14ac:dyDescent="0.25">
      <c r="E3034" t="s">
        <v>394</v>
      </c>
      <c r="F3034">
        <v>0</v>
      </c>
      <c r="G3034">
        <v>0</v>
      </c>
      <c r="H3034" t="s">
        <v>8</v>
      </c>
      <c r="I3034" s="74" t="str">
        <f ca="1">IF(Table7[[#This Row],[Type]]="KILL",IF(_xlfn.NUMBERVALUE(RIGHT(Table7[[#This Row],[Min]],LEN(Table7[[#This Row],[Min]])-FIND("-",Table7[[#This Row],[Min]])))&gt;INDIRECT(ADDRESS(11+MATCH(LEFT(Table7[[#This Row],[Min]],FIND("-",Table7[[#This Row],[Min]])-1),Table1[Content Sku],0),16,1,1,"Entities")),"review","ok"),"ok")</f>
        <v>ok</v>
      </c>
    </row>
    <row r="3035" spans="5:9" x14ac:dyDescent="0.25">
      <c r="E3035" t="s">
        <v>2748</v>
      </c>
      <c r="F3035">
        <v>0</v>
      </c>
      <c r="G3035">
        <v>0</v>
      </c>
      <c r="H3035" t="s">
        <v>8</v>
      </c>
      <c r="I3035" s="74" t="str">
        <f ca="1">IF(Table7[[#This Row],[Type]]="KILL",IF(_xlfn.NUMBERVALUE(RIGHT(Table7[[#This Row],[Min]],LEN(Table7[[#This Row],[Min]])-FIND("-",Table7[[#This Row],[Min]])))&gt;INDIRECT(ADDRESS(11+MATCH(LEFT(Table7[[#This Row],[Min]],FIND("-",Table7[[#This Row],[Min]])-1),Table1[Content Sku],0),16,1,1,"Entities")),"review","ok"),"ok")</f>
        <v>ok</v>
      </c>
    </row>
    <row r="3036" spans="5:9" x14ac:dyDescent="0.25">
      <c r="E3036" t="s">
        <v>258</v>
      </c>
      <c r="F3036">
        <v>32000</v>
      </c>
      <c r="G3036">
        <v>0</v>
      </c>
      <c r="H3036" t="s">
        <v>205</v>
      </c>
      <c r="I3036" s="74" t="str">
        <f ca="1">IF(Table7[[#This Row],[Type]]="KILL",IF(_xlfn.NUMBERVALUE(RIGHT(Table7[[#This Row],[Min]],LEN(Table7[[#This Row],[Min]])-FIND("-",Table7[[#This Row],[Min]])))&gt;INDIRECT(ADDRESS(11+MATCH(LEFT(Table7[[#This Row],[Min]],FIND("-",Table7[[#This Row],[Min]])-1),Table1[Content Sku],0),16,1,1,"Entities")),"review","ok"),"ok")</f>
        <v>ok</v>
      </c>
    </row>
    <row r="3037" spans="5:9" x14ac:dyDescent="0.25">
      <c r="E3037" t="s">
        <v>46</v>
      </c>
      <c r="F3037">
        <v>0</v>
      </c>
      <c r="G3037">
        <v>0</v>
      </c>
      <c r="H3037" t="s">
        <v>8</v>
      </c>
      <c r="I3037" s="74" t="str">
        <f ca="1">IF(Table7[[#This Row],[Type]]="KILL",IF(_xlfn.NUMBERVALUE(RIGHT(Table7[[#This Row],[Min]],LEN(Table7[[#This Row],[Min]])-FIND("-",Table7[[#This Row],[Min]])))&gt;INDIRECT(ADDRESS(11+MATCH(LEFT(Table7[[#This Row],[Min]],FIND("-",Table7[[#This Row],[Min]])-1),Table1[Content Sku],0),16,1,1,"Entities")),"review","ok"),"ok")</f>
        <v>ok</v>
      </c>
    </row>
    <row r="3038" spans="5:9" x14ac:dyDescent="0.25">
      <c r="E3038" t="s">
        <v>2748</v>
      </c>
      <c r="F3038">
        <v>0</v>
      </c>
      <c r="G3038">
        <v>0</v>
      </c>
      <c r="H3038" t="s">
        <v>8</v>
      </c>
      <c r="I3038" s="74" t="str">
        <f ca="1">IF(Table7[[#This Row],[Type]]="KILL",IF(_xlfn.NUMBERVALUE(RIGHT(Table7[[#This Row],[Min]],LEN(Table7[[#This Row],[Min]])-FIND("-",Table7[[#This Row],[Min]])))&gt;INDIRECT(ADDRESS(11+MATCH(LEFT(Table7[[#This Row],[Min]],FIND("-",Table7[[#This Row],[Min]])-1),Table1[Content Sku],0),16,1,1,"Entities")),"review","ok"),"ok")</f>
        <v>ok</v>
      </c>
    </row>
    <row r="3039" spans="5:9" x14ac:dyDescent="0.25">
      <c r="E3039" t="s">
        <v>2745</v>
      </c>
      <c r="F3039">
        <v>0</v>
      </c>
      <c r="G3039">
        <v>0</v>
      </c>
      <c r="H3039" t="s">
        <v>8</v>
      </c>
      <c r="I3039" s="74" t="str">
        <f ca="1">IF(Table7[[#This Row],[Type]]="KILL",IF(_xlfn.NUMBERVALUE(RIGHT(Table7[[#This Row],[Min]],LEN(Table7[[#This Row],[Min]])-FIND("-",Table7[[#This Row],[Min]])))&gt;INDIRECT(ADDRESS(11+MATCH(LEFT(Table7[[#This Row],[Min]],FIND("-",Table7[[#This Row],[Min]])-1),Table1[Content Sku],0),16,1,1,"Entities")),"review","ok"),"ok")</f>
        <v>ok</v>
      </c>
    </row>
    <row r="3040" spans="5:9" x14ac:dyDescent="0.25">
      <c r="E3040" t="s">
        <v>2450</v>
      </c>
      <c r="F3040">
        <v>0</v>
      </c>
      <c r="G3040">
        <v>0</v>
      </c>
      <c r="H3040" t="s">
        <v>8</v>
      </c>
      <c r="I3040" s="74" t="str">
        <f ca="1">IF(Table7[[#This Row],[Type]]="KILL",IF(_xlfn.NUMBERVALUE(RIGHT(Table7[[#This Row],[Min]],LEN(Table7[[#This Row],[Min]])-FIND("-",Table7[[#This Row],[Min]])))&gt;INDIRECT(ADDRESS(11+MATCH(LEFT(Table7[[#This Row],[Min]],FIND("-",Table7[[#This Row],[Min]])-1),Table1[Content Sku],0),16,1,1,"Entities")),"review","ok"),"ok")</f>
        <v>ok</v>
      </c>
    </row>
    <row r="3041" spans="5:9" x14ac:dyDescent="0.25">
      <c r="E3041" t="s">
        <v>2748</v>
      </c>
      <c r="F3041">
        <v>0</v>
      </c>
      <c r="G3041">
        <v>0</v>
      </c>
      <c r="H3041" t="s">
        <v>8</v>
      </c>
      <c r="I3041" s="74" t="str">
        <f ca="1">IF(Table7[[#This Row],[Type]]="KILL",IF(_xlfn.NUMBERVALUE(RIGHT(Table7[[#This Row],[Min]],LEN(Table7[[#This Row],[Min]])-FIND("-",Table7[[#This Row],[Min]])))&gt;INDIRECT(ADDRESS(11+MATCH(LEFT(Table7[[#This Row],[Min]],FIND("-",Table7[[#This Row],[Min]])-1),Table1[Content Sku],0),16,1,1,"Entities")),"review","ok"),"ok")</f>
        <v>ok</v>
      </c>
    </row>
    <row r="3042" spans="5:9" x14ac:dyDescent="0.25">
      <c r="E3042" t="s">
        <v>313</v>
      </c>
      <c r="F3042">
        <v>0</v>
      </c>
      <c r="G3042">
        <v>0</v>
      </c>
      <c r="H3042" t="s">
        <v>8</v>
      </c>
      <c r="I3042" s="74" t="str">
        <f ca="1">IF(Table7[[#This Row],[Type]]="KILL",IF(_xlfn.NUMBERVALUE(RIGHT(Table7[[#This Row],[Min]],LEN(Table7[[#This Row],[Min]])-FIND("-",Table7[[#This Row],[Min]])))&gt;INDIRECT(ADDRESS(11+MATCH(LEFT(Table7[[#This Row],[Min]],FIND("-",Table7[[#This Row],[Min]])-1),Table1[Content Sku],0),16,1,1,"Entities")),"review","ok"),"ok")</f>
        <v>ok</v>
      </c>
    </row>
    <row r="3043" spans="5:9" x14ac:dyDescent="0.25">
      <c r="E3043" t="s">
        <v>254</v>
      </c>
      <c r="F3043">
        <v>0</v>
      </c>
      <c r="G3043">
        <v>16000</v>
      </c>
      <c r="H3043" t="s">
        <v>205</v>
      </c>
      <c r="I3043" s="74" t="str">
        <f ca="1">IF(Table7[[#This Row],[Type]]="KILL",IF(_xlfn.NUMBERVALUE(RIGHT(Table7[[#This Row],[Min]],LEN(Table7[[#This Row],[Min]])-FIND("-",Table7[[#This Row],[Min]])))&gt;INDIRECT(ADDRESS(11+MATCH(LEFT(Table7[[#This Row],[Min]],FIND("-",Table7[[#This Row],[Min]])-1),Table1[Content Sku],0),16,1,1,"Entities")),"review","ok"),"ok")</f>
        <v>ok</v>
      </c>
    </row>
    <row r="3044" spans="5:9" x14ac:dyDescent="0.25">
      <c r="E3044" t="s">
        <v>51</v>
      </c>
      <c r="F3044">
        <v>30000</v>
      </c>
      <c r="G3044">
        <v>0</v>
      </c>
      <c r="H3044" t="s">
        <v>205</v>
      </c>
      <c r="I3044" s="74" t="str">
        <f ca="1">IF(Table7[[#This Row],[Type]]="KILL",IF(_xlfn.NUMBERVALUE(RIGHT(Table7[[#This Row],[Min]],LEN(Table7[[#This Row],[Min]])-FIND("-",Table7[[#This Row],[Min]])))&gt;INDIRECT(ADDRESS(11+MATCH(LEFT(Table7[[#This Row],[Min]],FIND("-",Table7[[#This Row],[Min]])-1),Table1[Content Sku],0),16,1,1,"Entities")),"review","ok"),"ok")</f>
        <v>ok</v>
      </c>
    </row>
    <row r="3045" spans="5:9" x14ac:dyDescent="0.25">
      <c r="E3045" t="s">
        <v>36</v>
      </c>
      <c r="F3045">
        <v>0</v>
      </c>
      <c r="G3045">
        <v>0</v>
      </c>
      <c r="H3045" t="s">
        <v>8</v>
      </c>
      <c r="I3045" s="74" t="str">
        <f ca="1">IF(Table7[[#This Row],[Type]]="KILL",IF(_xlfn.NUMBERVALUE(RIGHT(Table7[[#This Row],[Min]],LEN(Table7[[#This Row],[Min]])-FIND("-",Table7[[#This Row],[Min]])))&gt;INDIRECT(ADDRESS(11+MATCH(LEFT(Table7[[#This Row],[Min]],FIND("-",Table7[[#This Row],[Min]])-1),Table1[Content Sku],0),16,1,1,"Entities")),"review","ok"),"ok")</f>
        <v>ok</v>
      </c>
    </row>
    <row r="3046" spans="5:9" x14ac:dyDescent="0.25">
      <c r="E3046" t="s">
        <v>273</v>
      </c>
      <c r="F3046">
        <v>12000</v>
      </c>
      <c r="G3046">
        <v>0</v>
      </c>
      <c r="H3046" t="s">
        <v>205</v>
      </c>
      <c r="I3046" s="74" t="str">
        <f ca="1">IF(Table7[[#This Row],[Type]]="KILL",IF(_xlfn.NUMBERVALUE(RIGHT(Table7[[#This Row],[Min]],LEN(Table7[[#This Row],[Min]])-FIND("-",Table7[[#This Row],[Min]])))&gt;INDIRECT(ADDRESS(11+MATCH(LEFT(Table7[[#This Row],[Min]],FIND("-",Table7[[#This Row],[Min]])-1),Table1[Content Sku],0),16,1,1,"Entities")),"review","ok"),"ok")</f>
        <v>ok</v>
      </c>
    </row>
    <row r="3047" spans="5:9" x14ac:dyDescent="0.25">
      <c r="E3047" t="s">
        <v>253</v>
      </c>
      <c r="F3047">
        <v>0</v>
      </c>
      <c r="G3047">
        <v>0</v>
      </c>
      <c r="H3047" t="s">
        <v>8</v>
      </c>
      <c r="I3047" s="74" t="str">
        <f ca="1">IF(Table7[[#This Row],[Type]]="KILL",IF(_xlfn.NUMBERVALUE(RIGHT(Table7[[#This Row],[Min]],LEN(Table7[[#This Row],[Min]])-FIND("-",Table7[[#This Row],[Min]])))&gt;INDIRECT(ADDRESS(11+MATCH(LEFT(Table7[[#This Row],[Min]],FIND("-",Table7[[#This Row],[Min]])-1),Table1[Content Sku],0),16,1,1,"Entities")),"review","ok"),"ok")</f>
        <v>ok</v>
      </c>
    </row>
    <row r="3048" spans="5:9" x14ac:dyDescent="0.25">
      <c r="E3048" t="s">
        <v>40</v>
      </c>
      <c r="F3048">
        <v>4200</v>
      </c>
      <c r="G3048">
        <v>0</v>
      </c>
      <c r="H3048" t="s">
        <v>205</v>
      </c>
      <c r="I3048" s="74" t="str">
        <f ca="1">IF(Table7[[#This Row],[Type]]="KILL",IF(_xlfn.NUMBERVALUE(RIGHT(Table7[[#This Row],[Min]],LEN(Table7[[#This Row],[Min]])-FIND("-",Table7[[#This Row],[Min]])))&gt;INDIRECT(ADDRESS(11+MATCH(LEFT(Table7[[#This Row],[Min]],FIND("-",Table7[[#This Row],[Min]])-1),Table1[Content Sku],0),16,1,1,"Entities")),"review","ok"),"ok")</f>
        <v>ok</v>
      </c>
    </row>
    <row r="3049" spans="5:9" x14ac:dyDescent="0.25">
      <c r="E3049" t="s">
        <v>283</v>
      </c>
      <c r="F3049">
        <v>8000</v>
      </c>
      <c r="G3049">
        <v>0</v>
      </c>
      <c r="H3049" t="s">
        <v>205</v>
      </c>
      <c r="I3049" s="74" t="str">
        <f ca="1">IF(Table7[[#This Row],[Type]]="KILL",IF(_xlfn.NUMBERVALUE(RIGHT(Table7[[#This Row],[Min]],LEN(Table7[[#This Row],[Min]])-FIND("-",Table7[[#This Row],[Min]])))&gt;INDIRECT(ADDRESS(11+MATCH(LEFT(Table7[[#This Row],[Min]],FIND("-",Table7[[#This Row],[Min]])-1),Table1[Content Sku],0),16,1,1,"Entities")),"review","ok"),"ok")</f>
        <v>ok</v>
      </c>
    </row>
    <row r="3050" spans="5:9" x14ac:dyDescent="0.25">
      <c r="E3050" t="s">
        <v>47</v>
      </c>
      <c r="F3050">
        <v>2200</v>
      </c>
      <c r="G3050">
        <v>7900</v>
      </c>
      <c r="H3050" t="s">
        <v>205</v>
      </c>
      <c r="I3050" s="74" t="str">
        <f ca="1">IF(Table7[[#This Row],[Type]]="KILL",IF(_xlfn.NUMBERVALUE(RIGHT(Table7[[#This Row],[Min]],LEN(Table7[[#This Row],[Min]])-FIND("-",Table7[[#This Row],[Min]])))&gt;INDIRECT(ADDRESS(11+MATCH(LEFT(Table7[[#This Row],[Min]],FIND("-",Table7[[#This Row],[Min]])-1),Table1[Content Sku],0),16,1,1,"Entities")),"review","ok"),"ok")</f>
        <v>ok</v>
      </c>
    </row>
    <row r="3051" spans="5:9" x14ac:dyDescent="0.25">
      <c r="E3051" t="s">
        <v>318</v>
      </c>
      <c r="F3051">
        <v>0</v>
      </c>
      <c r="G3051">
        <v>0</v>
      </c>
      <c r="H3051" t="s">
        <v>8</v>
      </c>
      <c r="I3051" s="74" t="str">
        <f ca="1">IF(Table7[[#This Row],[Type]]="KILL",IF(_xlfn.NUMBERVALUE(RIGHT(Table7[[#This Row],[Min]],LEN(Table7[[#This Row],[Min]])-FIND("-",Table7[[#This Row],[Min]])))&gt;INDIRECT(ADDRESS(11+MATCH(LEFT(Table7[[#This Row],[Min]],FIND("-",Table7[[#This Row],[Min]])-1),Table1[Content Sku],0),16,1,1,"Entities")),"review","ok"),"ok")</f>
        <v>ok</v>
      </c>
    </row>
    <row r="3052" spans="5:9" x14ac:dyDescent="0.25">
      <c r="E3052" t="s">
        <v>465</v>
      </c>
      <c r="F3052">
        <v>0</v>
      </c>
      <c r="G3052">
        <v>0</v>
      </c>
      <c r="H3052" t="s">
        <v>8</v>
      </c>
      <c r="I3052" s="74" t="str">
        <f ca="1">IF(Table7[[#This Row],[Type]]="KILL",IF(_xlfn.NUMBERVALUE(RIGHT(Table7[[#This Row],[Min]],LEN(Table7[[#This Row],[Min]])-FIND("-",Table7[[#This Row],[Min]])))&gt;INDIRECT(ADDRESS(11+MATCH(LEFT(Table7[[#This Row],[Min]],FIND("-",Table7[[#This Row],[Min]])-1),Table1[Content Sku],0),16,1,1,"Entities")),"review","ok"),"ok")</f>
        <v>ok</v>
      </c>
    </row>
    <row r="3053" spans="5:9" x14ac:dyDescent="0.25">
      <c r="E3053" t="s">
        <v>257</v>
      </c>
      <c r="F3053">
        <v>16000</v>
      </c>
      <c r="G3053">
        <v>0</v>
      </c>
      <c r="H3053" t="s">
        <v>205</v>
      </c>
      <c r="I3053" s="74" t="str">
        <f ca="1">IF(Table7[[#This Row],[Type]]="KILL",IF(_xlfn.NUMBERVALUE(RIGHT(Table7[[#This Row],[Min]],LEN(Table7[[#This Row],[Min]])-FIND("-",Table7[[#This Row],[Min]])))&gt;INDIRECT(ADDRESS(11+MATCH(LEFT(Table7[[#This Row],[Min]],FIND("-",Table7[[#This Row],[Min]])-1),Table1[Content Sku],0),16,1,1,"Entities")),"review","ok"),"ok")</f>
        <v>ok</v>
      </c>
    </row>
    <row r="3054" spans="5:9" x14ac:dyDescent="0.25">
      <c r="E3054" t="s">
        <v>394</v>
      </c>
      <c r="F3054">
        <v>0</v>
      </c>
      <c r="G3054">
        <v>0</v>
      </c>
      <c r="H3054" t="s">
        <v>8</v>
      </c>
      <c r="I3054" s="74" t="str">
        <f ca="1">IF(Table7[[#This Row],[Type]]="KILL",IF(_xlfn.NUMBERVALUE(RIGHT(Table7[[#This Row],[Min]],LEN(Table7[[#This Row],[Min]])-FIND("-",Table7[[#This Row],[Min]])))&gt;INDIRECT(ADDRESS(11+MATCH(LEFT(Table7[[#This Row],[Min]],FIND("-",Table7[[#This Row],[Min]])-1),Table1[Content Sku],0),16,1,1,"Entities")),"review","ok"),"ok")</f>
        <v>ok</v>
      </c>
    </row>
    <row r="3055" spans="5:9" x14ac:dyDescent="0.25">
      <c r="E3055" t="s">
        <v>313</v>
      </c>
      <c r="F3055">
        <v>0</v>
      </c>
      <c r="G3055">
        <v>0</v>
      </c>
      <c r="H3055" t="s">
        <v>8</v>
      </c>
      <c r="I3055" s="74" t="str">
        <f ca="1">IF(Table7[[#This Row],[Type]]="KILL",IF(_xlfn.NUMBERVALUE(RIGHT(Table7[[#This Row],[Min]],LEN(Table7[[#This Row],[Min]])-FIND("-",Table7[[#This Row],[Min]])))&gt;INDIRECT(ADDRESS(11+MATCH(LEFT(Table7[[#This Row],[Min]],FIND("-",Table7[[#This Row],[Min]])-1),Table1[Content Sku],0),16,1,1,"Entities")),"review","ok"),"ok")</f>
        <v>ok</v>
      </c>
    </row>
    <row r="3056" spans="5:9" x14ac:dyDescent="0.25">
      <c r="E3056" t="s">
        <v>318</v>
      </c>
      <c r="F3056">
        <v>0</v>
      </c>
      <c r="G3056">
        <v>0</v>
      </c>
      <c r="H3056" t="s">
        <v>8</v>
      </c>
      <c r="I3056" s="74" t="str">
        <f ca="1">IF(Table7[[#This Row],[Type]]="KILL",IF(_xlfn.NUMBERVALUE(RIGHT(Table7[[#This Row],[Min]],LEN(Table7[[#This Row],[Min]])-FIND("-",Table7[[#This Row],[Min]])))&gt;INDIRECT(ADDRESS(11+MATCH(LEFT(Table7[[#This Row],[Min]],FIND("-",Table7[[#This Row],[Min]])-1),Table1[Content Sku],0),16,1,1,"Entities")),"review","ok"),"ok")</f>
        <v>ok</v>
      </c>
    </row>
    <row r="3057" spans="5:9" x14ac:dyDescent="0.25">
      <c r="E3057" t="s">
        <v>313</v>
      </c>
      <c r="F3057">
        <v>0</v>
      </c>
      <c r="G3057">
        <v>26000</v>
      </c>
      <c r="H3057" t="s">
        <v>205</v>
      </c>
      <c r="I3057" s="74" t="str">
        <f ca="1">IF(Table7[[#This Row],[Type]]="KILL",IF(_xlfn.NUMBERVALUE(RIGHT(Table7[[#This Row],[Min]],LEN(Table7[[#This Row],[Min]])-FIND("-",Table7[[#This Row],[Min]])))&gt;INDIRECT(ADDRESS(11+MATCH(LEFT(Table7[[#This Row],[Min]],FIND("-",Table7[[#This Row],[Min]])-1),Table1[Content Sku],0),16,1,1,"Entities")),"review","ok"),"ok")</f>
        <v>ok</v>
      </c>
    </row>
    <row r="3058" spans="5:9" x14ac:dyDescent="0.25">
      <c r="E3058" t="s">
        <v>254</v>
      </c>
      <c r="F3058">
        <v>0</v>
      </c>
      <c r="G3058">
        <v>0</v>
      </c>
      <c r="H3058" t="s">
        <v>8</v>
      </c>
      <c r="I3058" s="74" t="str">
        <f ca="1">IF(Table7[[#This Row],[Type]]="KILL",IF(_xlfn.NUMBERVALUE(RIGHT(Table7[[#This Row],[Min]],LEN(Table7[[#This Row],[Min]])-FIND("-",Table7[[#This Row],[Min]])))&gt;INDIRECT(ADDRESS(11+MATCH(LEFT(Table7[[#This Row],[Min]],FIND("-",Table7[[#This Row],[Min]])-1),Table1[Content Sku],0),16,1,1,"Entities")),"review","ok"),"ok")</f>
        <v>ok</v>
      </c>
    </row>
    <row r="3059" spans="5:9" x14ac:dyDescent="0.25">
      <c r="E3059" t="s">
        <v>551</v>
      </c>
      <c r="F3059">
        <v>0</v>
      </c>
      <c r="G3059">
        <v>0</v>
      </c>
      <c r="H3059" t="s">
        <v>8</v>
      </c>
      <c r="I3059" s="74" t="str">
        <f ca="1">IF(Table7[[#This Row],[Type]]="KILL",IF(_xlfn.NUMBERVALUE(RIGHT(Table7[[#This Row],[Min]],LEN(Table7[[#This Row],[Min]])-FIND("-",Table7[[#This Row],[Min]])))&gt;INDIRECT(ADDRESS(11+MATCH(LEFT(Table7[[#This Row],[Min]],FIND("-",Table7[[#This Row],[Min]])-1),Table1[Content Sku],0),16,1,1,"Entities")),"review","ok"),"ok")</f>
        <v>ok</v>
      </c>
    </row>
    <row r="3060" spans="5:9" x14ac:dyDescent="0.25">
      <c r="E3060" t="s">
        <v>333</v>
      </c>
      <c r="F3060">
        <v>0</v>
      </c>
      <c r="G3060">
        <v>0</v>
      </c>
      <c r="H3060" t="s">
        <v>8</v>
      </c>
      <c r="I3060" s="74" t="str">
        <f ca="1">IF(Table7[[#This Row],[Type]]="KILL",IF(_xlfn.NUMBERVALUE(RIGHT(Table7[[#This Row],[Min]],LEN(Table7[[#This Row],[Min]])-FIND("-",Table7[[#This Row],[Min]])))&gt;INDIRECT(ADDRESS(11+MATCH(LEFT(Table7[[#This Row],[Min]],FIND("-",Table7[[#This Row],[Min]])-1),Table1[Content Sku],0),16,1,1,"Entities")),"review","ok"),"ok")</f>
        <v>ok</v>
      </c>
    </row>
    <row r="3061" spans="5:9" x14ac:dyDescent="0.25">
      <c r="E3061" t="s">
        <v>46</v>
      </c>
      <c r="F3061">
        <v>0</v>
      </c>
      <c r="G3061">
        <v>0</v>
      </c>
      <c r="H3061" t="s">
        <v>8</v>
      </c>
      <c r="I3061" s="74" t="str">
        <f ca="1">IF(Table7[[#This Row],[Type]]="KILL",IF(_xlfn.NUMBERVALUE(RIGHT(Table7[[#This Row],[Min]],LEN(Table7[[#This Row],[Min]])-FIND("-",Table7[[#This Row],[Min]])))&gt;INDIRECT(ADDRESS(11+MATCH(LEFT(Table7[[#This Row],[Min]],FIND("-",Table7[[#This Row],[Min]])-1),Table1[Content Sku],0),16,1,1,"Entities")),"review","ok"),"ok")</f>
        <v>ok</v>
      </c>
    </row>
    <row r="3062" spans="5:9" x14ac:dyDescent="0.25">
      <c r="E3062" t="s">
        <v>283</v>
      </c>
      <c r="F3062">
        <v>10000</v>
      </c>
      <c r="G3062">
        <v>0</v>
      </c>
      <c r="H3062" t="s">
        <v>205</v>
      </c>
      <c r="I3062" s="74" t="str">
        <f ca="1">IF(Table7[[#This Row],[Type]]="KILL",IF(_xlfn.NUMBERVALUE(RIGHT(Table7[[#This Row],[Min]],LEN(Table7[[#This Row],[Min]])-FIND("-",Table7[[#This Row],[Min]])))&gt;INDIRECT(ADDRESS(11+MATCH(LEFT(Table7[[#This Row],[Min]],FIND("-",Table7[[#This Row],[Min]])-1),Table1[Content Sku],0),16,1,1,"Entities")),"review","ok"),"ok")</f>
        <v>ok</v>
      </c>
    </row>
    <row r="3063" spans="5:9" x14ac:dyDescent="0.25">
      <c r="E3063" t="s">
        <v>313</v>
      </c>
      <c r="F3063">
        <v>5000</v>
      </c>
      <c r="G3063">
        <v>0</v>
      </c>
      <c r="H3063" t="s">
        <v>205</v>
      </c>
      <c r="I3063" s="74" t="str">
        <f ca="1">IF(Table7[[#This Row],[Type]]="KILL",IF(_xlfn.NUMBERVALUE(RIGHT(Table7[[#This Row],[Min]],LEN(Table7[[#This Row],[Min]])-FIND("-",Table7[[#This Row],[Min]])))&gt;INDIRECT(ADDRESS(11+MATCH(LEFT(Table7[[#This Row],[Min]],FIND("-",Table7[[#This Row],[Min]])-1),Table1[Content Sku],0),16,1,1,"Entities")),"review","ok"),"ok")</f>
        <v>ok</v>
      </c>
    </row>
    <row r="3064" spans="5:9" x14ac:dyDescent="0.25">
      <c r="E3064" t="s">
        <v>313</v>
      </c>
      <c r="F3064">
        <v>0</v>
      </c>
      <c r="G3064">
        <v>0</v>
      </c>
      <c r="H3064" t="s">
        <v>8</v>
      </c>
      <c r="I3064" s="74" t="str">
        <f ca="1">IF(Table7[[#This Row],[Type]]="KILL",IF(_xlfn.NUMBERVALUE(RIGHT(Table7[[#This Row],[Min]],LEN(Table7[[#This Row],[Min]])-FIND("-",Table7[[#This Row],[Min]])))&gt;INDIRECT(ADDRESS(11+MATCH(LEFT(Table7[[#This Row],[Min]],FIND("-",Table7[[#This Row],[Min]])-1),Table1[Content Sku],0),16,1,1,"Entities")),"review","ok"),"ok")</f>
        <v>ok</v>
      </c>
    </row>
    <row r="3065" spans="5:9" x14ac:dyDescent="0.25">
      <c r="E3065" t="s">
        <v>313</v>
      </c>
      <c r="F3065">
        <v>0</v>
      </c>
      <c r="G3065">
        <v>0</v>
      </c>
      <c r="H3065" t="s">
        <v>8</v>
      </c>
      <c r="I3065" s="74" t="str">
        <f ca="1">IF(Table7[[#This Row],[Type]]="KILL",IF(_xlfn.NUMBERVALUE(RIGHT(Table7[[#This Row],[Min]],LEN(Table7[[#This Row],[Min]])-FIND("-",Table7[[#This Row],[Min]])))&gt;INDIRECT(ADDRESS(11+MATCH(LEFT(Table7[[#This Row],[Min]],FIND("-",Table7[[#This Row],[Min]])-1),Table1[Content Sku],0),16,1,1,"Entities")),"review","ok"),"ok")</f>
        <v>ok</v>
      </c>
    </row>
    <row r="3066" spans="5:9" x14ac:dyDescent="0.25">
      <c r="E3066" t="s">
        <v>338</v>
      </c>
      <c r="F3066">
        <v>0</v>
      </c>
      <c r="G3066">
        <v>27000</v>
      </c>
      <c r="H3066" t="s">
        <v>205</v>
      </c>
      <c r="I3066" s="74" t="str">
        <f ca="1">IF(Table7[[#This Row],[Type]]="KILL",IF(_xlfn.NUMBERVALUE(RIGHT(Table7[[#This Row],[Min]],LEN(Table7[[#This Row],[Min]])-FIND("-",Table7[[#This Row],[Min]])))&gt;INDIRECT(ADDRESS(11+MATCH(LEFT(Table7[[#This Row],[Min]],FIND("-",Table7[[#This Row],[Min]])-1),Table1[Content Sku],0),16,1,1,"Entities")),"review","ok"),"ok")</f>
        <v>ok</v>
      </c>
    </row>
    <row r="3067" spans="5:9" x14ac:dyDescent="0.25">
      <c r="E3067" t="s">
        <v>15</v>
      </c>
      <c r="F3067">
        <v>0</v>
      </c>
      <c r="G3067">
        <v>0</v>
      </c>
      <c r="H3067" t="s">
        <v>8</v>
      </c>
      <c r="I3067" s="74" t="str">
        <f ca="1">IF(Table7[[#This Row],[Type]]="KILL",IF(_xlfn.NUMBERVALUE(RIGHT(Table7[[#This Row],[Min]],LEN(Table7[[#This Row],[Min]])-FIND("-",Table7[[#This Row],[Min]])))&gt;INDIRECT(ADDRESS(11+MATCH(LEFT(Table7[[#This Row],[Min]],FIND("-",Table7[[#This Row],[Min]])-1),Table1[Content Sku],0),16,1,1,"Entities")),"review","ok"),"ok")</f>
        <v>ok</v>
      </c>
    </row>
    <row r="3068" spans="5:9" x14ac:dyDescent="0.25">
      <c r="E3068" t="s">
        <v>340</v>
      </c>
      <c r="F3068">
        <v>0</v>
      </c>
      <c r="G3068">
        <v>0</v>
      </c>
      <c r="H3068" t="s">
        <v>8</v>
      </c>
      <c r="I3068" s="74" t="str">
        <f ca="1">IF(Table7[[#This Row],[Type]]="KILL",IF(_xlfn.NUMBERVALUE(RIGHT(Table7[[#This Row],[Min]],LEN(Table7[[#This Row],[Min]])-FIND("-",Table7[[#This Row],[Min]])))&gt;INDIRECT(ADDRESS(11+MATCH(LEFT(Table7[[#This Row],[Min]],FIND("-",Table7[[#This Row],[Min]])-1),Table1[Content Sku],0),16,1,1,"Entities")),"review","ok"),"ok")</f>
        <v>ok</v>
      </c>
    </row>
    <row r="3069" spans="5:9" x14ac:dyDescent="0.25">
      <c r="E3069" t="s">
        <v>313</v>
      </c>
      <c r="F3069">
        <v>0</v>
      </c>
      <c r="G3069">
        <v>0</v>
      </c>
      <c r="H3069" t="s">
        <v>8</v>
      </c>
      <c r="I3069" s="74" t="str">
        <f ca="1">IF(Table7[[#This Row],[Type]]="KILL",IF(_xlfn.NUMBERVALUE(RIGHT(Table7[[#This Row],[Min]],LEN(Table7[[#This Row],[Min]])-FIND("-",Table7[[#This Row],[Min]])))&gt;INDIRECT(ADDRESS(11+MATCH(LEFT(Table7[[#This Row],[Min]],FIND("-",Table7[[#This Row],[Min]])-1),Table1[Content Sku],0),16,1,1,"Entities")),"review","ok"),"ok")</f>
        <v>ok</v>
      </c>
    </row>
    <row r="3070" spans="5:9" x14ac:dyDescent="0.25">
      <c r="E3070" t="s">
        <v>273</v>
      </c>
      <c r="F3070">
        <v>17000</v>
      </c>
      <c r="G3070">
        <v>0</v>
      </c>
      <c r="H3070" t="s">
        <v>205</v>
      </c>
      <c r="I3070" s="74" t="str">
        <f ca="1">IF(Table7[[#This Row],[Type]]="KILL",IF(_xlfn.NUMBERVALUE(RIGHT(Table7[[#This Row],[Min]],LEN(Table7[[#This Row],[Min]])-FIND("-",Table7[[#This Row],[Min]])))&gt;INDIRECT(ADDRESS(11+MATCH(LEFT(Table7[[#This Row],[Min]],FIND("-",Table7[[#This Row],[Min]])-1),Table1[Content Sku],0),16,1,1,"Entities")),"review","ok"),"ok")</f>
        <v>ok</v>
      </c>
    </row>
    <row r="3071" spans="5:9" x14ac:dyDescent="0.25">
      <c r="E3071" t="s">
        <v>254</v>
      </c>
      <c r="F3071">
        <v>0</v>
      </c>
      <c r="G3071">
        <v>0</v>
      </c>
      <c r="H3071" t="s">
        <v>8</v>
      </c>
      <c r="I3071" s="74" t="str">
        <f ca="1">IF(Table7[[#This Row],[Type]]="KILL",IF(_xlfn.NUMBERVALUE(RIGHT(Table7[[#This Row],[Min]],LEN(Table7[[#This Row],[Min]])-FIND("-",Table7[[#This Row],[Min]])))&gt;INDIRECT(ADDRESS(11+MATCH(LEFT(Table7[[#This Row],[Min]],FIND("-",Table7[[#This Row],[Min]])-1),Table1[Content Sku],0),16,1,1,"Entities")),"review","ok"),"ok")</f>
        <v>ok</v>
      </c>
    </row>
    <row r="3072" spans="5:9" x14ac:dyDescent="0.25">
      <c r="E3072" t="s">
        <v>309</v>
      </c>
      <c r="F3072">
        <v>7000</v>
      </c>
      <c r="G3072">
        <v>0</v>
      </c>
      <c r="H3072" t="s">
        <v>205</v>
      </c>
      <c r="I3072" s="74" t="str">
        <f ca="1">IF(Table7[[#This Row],[Type]]="KILL",IF(_xlfn.NUMBERVALUE(RIGHT(Table7[[#This Row],[Min]],LEN(Table7[[#This Row],[Min]])-FIND("-",Table7[[#This Row],[Min]])))&gt;INDIRECT(ADDRESS(11+MATCH(LEFT(Table7[[#This Row],[Min]],FIND("-",Table7[[#This Row],[Min]])-1),Table1[Content Sku],0),16,1,1,"Entities")),"review","ok"),"ok")</f>
        <v>ok</v>
      </c>
    </row>
    <row r="3073" spans="5:9" x14ac:dyDescent="0.25">
      <c r="E3073" t="s">
        <v>37</v>
      </c>
      <c r="F3073">
        <v>0</v>
      </c>
      <c r="G3073">
        <v>0</v>
      </c>
      <c r="H3073" t="s">
        <v>8</v>
      </c>
      <c r="I3073" s="74" t="str">
        <f ca="1">IF(Table7[[#This Row],[Type]]="KILL",IF(_xlfn.NUMBERVALUE(RIGHT(Table7[[#This Row],[Min]],LEN(Table7[[#This Row],[Min]])-FIND("-",Table7[[#This Row],[Min]])))&gt;INDIRECT(ADDRESS(11+MATCH(LEFT(Table7[[#This Row],[Min]],FIND("-",Table7[[#This Row],[Min]])-1),Table1[Content Sku],0),16,1,1,"Entities")),"review","ok"),"ok")</f>
        <v>ok</v>
      </c>
    </row>
    <row r="3074" spans="5:9" x14ac:dyDescent="0.25">
      <c r="E3074" t="s">
        <v>2748</v>
      </c>
      <c r="F3074">
        <v>0</v>
      </c>
      <c r="G3074">
        <v>0</v>
      </c>
      <c r="H3074" t="s">
        <v>8</v>
      </c>
      <c r="I3074" s="74" t="str">
        <f ca="1">IF(Table7[[#This Row],[Type]]="KILL",IF(_xlfn.NUMBERVALUE(RIGHT(Table7[[#This Row],[Min]],LEN(Table7[[#This Row],[Min]])-FIND("-",Table7[[#This Row],[Min]])))&gt;INDIRECT(ADDRESS(11+MATCH(LEFT(Table7[[#This Row],[Min]],FIND("-",Table7[[#This Row],[Min]])-1),Table1[Content Sku],0),16,1,1,"Entities")),"review","ok"),"ok")</f>
        <v>ok</v>
      </c>
    </row>
    <row r="3075" spans="5:9" x14ac:dyDescent="0.25">
      <c r="E3075" t="s">
        <v>340</v>
      </c>
      <c r="F3075">
        <v>0</v>
      </c>
      <c r="G3075">
        <v>3000</v>
      </c>
      <c r="H3075" t="s">
        <v>205</v>
      </c>
      <c r="I3075" s="74" t="str">
        <f ca="1">IF(Table7[[#This Row],[Type]]="KILL",IF(_xlfn.NUMBERVALUE(RIGHT(Table7[[#This Row],[Min]],LEN(Table7[[#This Row],[Min]])-FIND("-",Table7[[#This Row],[Min]])))&gt;INDIRECT(ADDRESS(11+MATCH(LEFT(Table7[[#This Row],[Min]],FIND("-",Table7[[#This Row],[Min]])-1),Table1[Content Sku],0),16,1,1,"Entities")),"review","ok"),"ok")</f>
        <v>ok</v>
      </c>
    </row>
    <row r="3076" spans="5:9" x14ac:dyDescent="0.25">
      <c r="E3076" t="s">
        <v>8116</v>
      </c>
      <c r="F3076">
        <v>50000</v>
      </c>
      <c r="G3076">
        <v>0</v>
      </c>
      <c r="H3076" t="s">
        <v>205</v>
      </c>
      <c r="I3076" s="74" t="str">
        <f ca="1">IF(Table7[[#This Row],[Type]]="KILL",IF(_xlfn.NUMBERVALUE(RIGHT(Table7[[#This Row],[Min]],LEN(Table7[[#This Row],[Min]])-FIND("-",Table7[[#This Row],[Min]])))&gt;INDIRECT(ADDRESS(11+MATCH(LEFT(Table7[[#This Row],[Min]],FIND("-",Table7[[#This Row],[Min]])-1),Table1[Content Sku],0),16,1,1,"Entities")),"review","ok"),"ok")</f>
        <v>ok</v>
      </c>
    </row>
    <row r="3077" spans="5:9" x14ac:dyDescent="0.25">
      <c r="E3077" t="s">
        <v>123</v>
      </c>
      <c r="F3077">
        <v>0</v>
      </c>
      <c r="G3077">
        <v>8500</v>
      </c>
      <c r="H3077" t="s">
        <v>205</v>
      </c>
      <c r="I3077" s="74" t="str">
        <f ca="1">IF(Table7[[#This Row],[Type]]="KILL",IF(_xlfn.NUMBERVALUE(RIGHT(Table7[[#This Row],[Min]],LEN(Table7[[#This Row],[Min]])-FIND("-",Table7[[#This Row],[Min]])))&gt;INDIRECT(ADDRESS(11+MATCH(LEFT(Table7[[#This Row],[Min]],FIND("-",Table7[[#This Row],[Min]])-1),Table1[Content Sku],0),16,1,1,"Entities")),"review","ok"),"ok")</f>
        <v>ok</v>
      </c>
    </row>
    <row r="3078" spans="5:9" x14ac:dyDescent="0.25">
      <c r="E3078" t="s">
        <v>254</v>
      </c>
      <c r="F3078">
        <v>0</v>
      </c>
      <c r="G3078">
        <v>0</v>
      </c>
      <c r="H3078" t="s">
        <v>8</v>
      </c>
      <c r="I3078" s="74" t="str">
        <f ca="1">IF(Table7[[#This Row],[Type]]="KILL",IF(_xlfn.NUMBERVALUE(RIGHT(Table7[[#This Row],[Min]],LEN(Table7[[#This Row],[Min]])-FIND("-",Table7[[#This Row],[Min]])))&gt;INDIRECT(ADDRESS(11+MATCH(LEFT(Table7[[#This Row],[Min]],FIND("-",Table7[[#This Row],[Min]])-1),Table1[Content Sku],0),16,1,1,"Entities")),"review","ok"),"ok")</f>
        <v>ok</v>
      </c>
    </row>
    <row r="3079" spans="5:9" x14ac:dyDescent="0.25">
      <c r="E3079" t="s">
        <v>46</v>
      </c>
      <c r="F3079">
        <v>0</v>
      </c>
      <c r="G3079">
        <v>0</v>
      </c>
      <c r="H3079" t="s">
        <v>8</v>
      </c>
      <c r="I3079" s="74" t="str">
        <f ca="1">IF(Table7[[#This Row],[Type]]="KILL",IF(_xlfn.NUMBERVALUE(RIGHT(Table7[[#This Row],[Min]],LEN(Table7[[#This Row],[Min]])-FIND("-",Table7[[#This Row],[Min]])))&gt;INDIRECT(ADDRESS(11+MATCH(LEFT(Table7[[#This Row],[Min]],FIND("-",Table7[[#This Row],[Min]])-1),Table1[Content Sku],0),16,1,1,"Entities")),"review","ok"),"ok")</f>
        <v>ok</v>
      </c>
    </row>
    <row r="3080" spans="5:9" x14ac:dyDescent="0.25">
      <c r="E3080" t="s">
        <v>42</v>
      </c>
      <c r="F3080">
        <v>20500</v>
      </c>
      <c r="G3080">
        <v>0</v>
      </c>
      <c r="H3080" t="s">
        <v>205</v>
      </c>
      <c r="I3080" s="74" t="str">
        <f ca="1">IF(Table7[[#This Row],[Type]]="KILL",IF(_xlfn.NUMBERVALUE(RIGHT(Table7[[#This Row],[Min]],LEN(Table7[[#This Row],[Min]])-FIND("-",Table7[[#This Row],[Min]])))&gt;INDIRECT(ADDRESS(11+MATCH(LEFT(Table7[[#This Row],[Min]],FIND("-",Table7[[#This Row],[Min]])-1),Table1[Content Sku],0),16,1,1,"Entities")),"review","ok"),"ok")</f>
        <v>ok</v>
      </c>
    </row>
    <row r="3081" spans="5:9" x14ac:dyDescent="0.25">
      <c r="E3081" t="s">
        <v>551</v>
      </c>
      <c r="F3081">
        <v>0</v>
      </c>
      <c r="G3081">
        <v>0</v>
      </c>
      <c r="H3081" t="s">
        <v>8</v>
      </c>
      <c r="I3081" s="74" t="str">
        <f ca="1">IF(Table7[[#This Row],[Type]]="KILL",IF(_xlfn.NUMBERVALUE(RIGHT(Table7[[#This Row],[Min]],LEN(Table7[[#This Row],[Min]])-FIND("-",Table7[[#This Row],[Min]])))&gt;INDIRECT(ADDRESS(11+MATCH(LEFT(Table7[[#This Row],[Min]],FIND("-",Table7[[#This Row],[Min]])-1),Table1[Content Sku],0),16,1,1,"Entities")),"review","ok"),"ok")</f>
        <v>ok</v>
      </c>
    </row>
    <row r="3082" spans="5:9" x14ac:dyDescent="0.25">
      <c r="E3082" t="s">
        <v>95</v>
      </c>
      <c r="F3082">
        <v>0</v>
      </c>
      <c r="G3082">
        <v>0</v>
      </c>
      <c r="H3082" t="s">
        <v>8</v>
      </c>
      <c r="I3082" s="74" t="str">
        <f ca="1">IF(Table7[[#This Row],[Type]]="KILL",IF(_xlfn.NUMBERVALUE(RIGHT(Table7[[#This Row],[Min]],LEN(Table7[[#This Row],[Min]])-FIND("-",Table7[[#This Row],[Min]])))&gt;INDIRECT(ADDRESS(11+MATCH(LEFT(Table7[[#This Row],[Min]],FIND("-",Table7[[#This Row],[Min]])-1),Table1[Content Sku],0),16,1,1,"Entities")),"review","ok"),"ok")</f>
        <v>ok</v>
      </c>
    </row>
    <row r="3083" spans="5:9" x14ac:dyDescent="0.25">
      <c r="E3083" t="s">
        <v>393</v>
      </c>
      <c r="F3083">
        <v>0</v>
      </c>
      <c r="G3083">
        <v>8000</v>
      </c>
      <c r="H3083" t="s">
        <v>205</v>
      </c>
      <c r="I3083" s="74" t="str">
        <f ca="1">IF(Table7[[#This Row],[Type]]="KILL",IF(_xlfn.NUMBERVALUE(RIGHT(Table7[[#This Row],[Min]],LEN(Table7[[#This Row],[Min]])-FIND("-",Table7[[#This Row],[Min]])))&gt;INDIRECT(ADDRESS(11+MATCH(LEFT(Table7[[#This Row],[Min]],FIND("-",Table7[[#This Row],[Min]])-1),Table1[Content Sku],0),16,1,1,"Entities")),"review","ok"),"ok")</f>
        <v>ok</v>
      </c>
    </row>
    <row r="3084" spans="5:9" x14ac:dyDescent="0.25">
      <c r="E3084" t="s">
        <v>286</v>
      </c>
      <c r="F3084">
        <v>0</v>
      </c>
      <c r="G3084">
        <v>0</v>
      </c>
      <c r="H3084" t="s">
        <v>8</v>
      </c>
      <c r="I3084" s="74" t="str">
        <f ca="1">IF(Table7[[#This Row],[Type]]="KILL",IF(_xlfn.NUMBERVALUE(RIGHT(Table7[[#This Row],[Min]],LEN(Table7[[#This Row],[Min]])-FIND("-",Table7[[#This Row],[Min]])))&gt;INDIRECT(ADDRESS(11+MATCH(LEFT(Table7[[#This Row],[Min]],FIND("-",Table7[[#This Row],[Min]])-1),Table1[Content Sku],0),16,1,1,"Entities")),"review","ok"),"ok")</f>
        <v>ok</v>
      </c>
    </row>
    <row r="3085" spans="5:9" x14ac:dyDescent="0.25">
      <c r="E3085" t="s">
        <v>407</v>
      </c>
      <c r="F3085">
        <v>0</v>
      </c>
      <c r="G3085">
        <v>0</v>
      </c>
      <c r="H3085" t="s">
        <v>8</v>
      </c>
      <c r="I3085" s="74" t="str">
        <f ca="1">IF(Table7[[#This Row],[Type]]="KILL",IF(_xlfn.NUMBERVALUE(RIGHT(Table7[[#This Row],[Min]],LEN(Table7[[#This Row],[Min]])-FIND("-",Table7[[#This Row],[Min]])))&gt;INDIRECT(ADDRESS(11+MATCH(LEFT(Table7[[#This Row],[Min]],FIND("-",Table7[[#This Row],[Min]])-1),Table1[Content Sku],0),16,1,1,"Entities")),"review","ok"),"ok")</f>
        <v>ok</v>
      </c>
    </row>
    <row r="3086" spans="5:9" x14ac:dyDescent="0.25">
      <c r="E3086" t="s">
        <v>336</v>
      </c>
      <c r="F3086">
        <v>40000</v>
      </c>
      <c r="G3086">
        <v>0</v>
      </c>
      <c r="H3086" t="s">
        <v>205</v>
      </c>
      <c r="I3086" s="74" t="str">
        <f ca="1">IF(Table7[[#This Row],[Type]]="KILL",IF(_xlfn.NUMBERVALUE(RIGHT(Table7[[#This Row],[Min]],LEN(Table7[[#This Row],[Min]])-FIND("-",Table7[[#This Row],[Min]])))&gt;INDIRECT(ADDRESS(11+MATCH(LEFT(Table7[[#This Row],[Min]],FIND("-",Table7[[#This Row],[Min]])-1),Table1[Content Sku],0),16,1,1,"Entities")),"review","ok"),"ok")</f>
        <v>ok</v>
      </c>
    </row>
    <row r="3087" spans="5:9" x14ac:dyDescent="0.25">
      <c r="E3087" t="s">
        <v>313</v>
      </c>
      <c r="F3087">
        <v>0</v>
      </c>
      <c r="G3087">
        <v>0</v>
      </c>
      <c r="H3087" t="s">
        <v>8</v>
      </c>
      <c r="I3087" s="74" t="str">
        <f ca="1">IF(Table7[[#This Row],[Type]]="KILL",IF(_xlfn.NUMBERVALUE(RIGHT(Table7[[#This Row],[Min]],LEN(Table7[[#This Row],[Min]])-FIND("-",Table7[[#This Row],[Min]])))&gt;INDIRECT(ADDRESS(11+MATCH(LEFT(Table7[[#This Row],[Min]],FIND("-",Table7[[#This Row],[Min]])-1),Table1[Content Sku],0),16,1,1,"Entities")),"review","ok"),"ok")</f>
        <v>ok</v>
      </c>
    </row>
    <row r="3088" spans="5:9" x14ac:dyDescent="0.25">
      <c r="E3088" t="s">
        <v>313</v>
      </c>
      <c r="F3088">
        <v>0</v>
      </c>
      <c r="G3088">
        <v>0</v>
      </c>
      <c r="H3088" t="s">
        <v>8</v>
      </c>
      <c r="I3088" s="74" t="str">
        <f ca="1">IF(Table7[[#This Row],[Type]]="KILL",IF(_xlfn.NUMBERVALUE(RIGHT(Table7[[#This Row],[Min]],LEN(Table7[[#This Row],[Min]])-FIND("-",Table7[[#This Row],[Min]])))&gt;INDIRECT(ADDRESS(11+MATCH(LEFT(Table7[[#This Row],[Min]],FIND("-",Table7[[#This Row],[Min]])-1),Table1[Content Sku],0),16,1,1,"Entities")),"review","ok"),"ok")</f>
        <v>ok</v>
      </c>
    </row>
    <row r="3089" spans="5:9" x14ac:dyDescent="0.25">
      <c r="E3089" t="s">
        <v>283</v>
      </c>
      <c r="F3089">
        <v>0</v>
      </c>
      <c r="G3089">
        <v>0</v>
      </c>
      <c r="H3089" t="s">
        <v>8</v>
      </c>
      <c r="I3089" s="74" t="str">
        <f ca="1">IF(Table7[[#This Row],[Type]]="KILL",IF(_xlfn.NUMBERVALUE(RIGHT(Table7[[#This Row],[Min]],LEN(Table7[[#This Row],[Min]])-FIND("-",Table7[[#This Row],[Min]])))&gt;INDIRECT(ADDRESS(11+MATCH(LEFT(Table7[[#This Row],[Min]],FIND("-",Table7[[#This Row],[Min]])-1),Table1[Content Sku],0),16,1,1,"Entities")),"review","ok"),"ok")</f>
        <v>ok</v>
      </c>
    </row>
    <row r="3090" spans="5:9" x14ac:dyDescent="0.25">
      <c r="E3090" t="s">
        <v>548</v>
      </c>
      <c r="F3090">
        <v>0</v>
      </c>
      <c r="G3090">
        <v>0</v>
      </c>
      <c r="H3090" t="s">
        <v>8</v>
      </c>
      <c r="I3090" s="74" t="str">
        <f ca="1">IF(Table7[[#This Row],[Type]]="KILL",IF(_xlfn.NUMBERVALUE(RIGHT(Table7[[#This Row],[Min]],LEN(Table7[[#This Row],[Min]])-FIND("-",Table7[[#This Row],[Min]])))&gt;INDIRECT(ADDRESS(11+MATCH(LEFT(Table7[[#This Row],[Min]],FIND("-",Table7[[#This Row],[Min]])-1),Table1[Content Sku],0),16,1,1,"Entities")),"review","ok"),"ok")</f>
        <v>ok</v>
      </c>
    </row>
    <row r="3091" spans="5:9" x14ac:dyDescent="0.25">
      <c r="E3091" t="s">
        <v>123</v>
      </c>
      <c r="F3091">
        <v>0</v>
      </c>
      <c r="G3091">
        <v>0</v>
      </c>
      <c r="H3091" t="s">
        <v>8</v>
      </c>
      <c r="I3091" s="74" t="str">
        <f ca="1">IF(Table7[[#This Row],[Type]]="KILL",IF(_xlfn.NUMBERVALUE(RIGHT(Table7[[#This Row],[Min]],LEN(Table7[[#This Row],[Min]])-FIND("-",Table7[[#This Row],[Min]])))&gt;INDIRECT(ADDRESS(11+MATCH(LEFT(Table7[[#This Row],[Min]],FIND("-",Table7[[#This Row],[Min]])-1),Table1[Content Sku],0),16,1,1,"Entities")),"review","ok"),"ok")</f>
        <v>ok</v>
      </c>
    </row>
    <row r="3092" spans="5:9" x14ac:dyDescent="0.25">
      <c r="E3092" t="s">
        <v>50</v>
      </c>
      <c r="F3092">
        <v>16000</v>
      </c>
      <c r="G3092">
        <v>0</v>
      </c>
      <c r="H3092" t="s">
        <v>205</v>
      </c>
      <c r="I3092" s="74" t="str">
        <f ca="1">IF(Table7[[#This Row],[Type]]="KILL",IF(_xlfn.NUMBERVALUE(RIGHT(Table7[[#This Row],[Min]],LEN(Table7[[#This Row],[Min]])-FIND("-",Table7[[#This Row],[Min]])))&gt;INDIRECT(ADDRESS(11+MATCH(LEFT(Table7[[#This Row],[Min]],FIND("-",Table7[[#This Row],[Min]])-1),Table1[Content Sku],0),16,1,1,"Entities")),"review","ok"),"ok")</f>
        <v>ok</v>
      </c>
    </row>
    <row r="3093" spans="5:9" x14ac:dyDescent="0.25">
      <c r="E3093" t="s">
        <v>394</v>
      </c>
      <c r="F3093">
        <v>7000</v>
      </c>
      <c r="G3093">
        <v>0</v>
      </c>
      <c r="H3093" t="s">
        <v>205</v>
      </c>
      <c r="I3093" s="74" t="str">
        <f ca="1">IF(Table7[[#This Row],[Type]]="KILL",IF(_xlfn.NUMBERVALUE(RIGHT(Table7[[#This Row],[Min]],LEN(Table7[[#This Row],[Min]])-FIND("-",Table7[[#This Row],[Min]])))&gt;INDIRECT(ADDRESS(11+MATCH(LEFT(Table7[[#This Row],[Min]],FIND("-",Table7[[#This Row],[Min]])-1),Table1[Content Sku],0),16,1,1,"Entities")),"review","ok"),"ok")</f>
        <v>ok</v>
      </c>
    </row>
    <row r="3094" spans="5:9" x14ac:dyDescent="0.25">
      <c r="E3094" t="s">
        <v>254</v>
      </c>
      <c r="F3094">
        <v>0</v>
      </c>
      <c r="G3094">
        <v>27000</v>
      </c>
      <c r="H3094" t="s">
        <v>205</v>
      </c>
      <c r="I3094" s="74" t="str">
        <f ca="1">IF(Table7[[#This Row],[Type]]="KILL",IF(_xlfn.NUMBERVALUE(RIGHT(Table7[[#This Row],[Min]],LEN(Table7[[#This Row],[Min]])-FIND("-",Table7[[#This Row],[Min]])))&gt;INDIRECT(ADDRESS(11+MATCH(LEFT(Table7[[#This Row],[Min]],FIND("-",Table7[[#This Row],[Min]])-1),Table1[Content Sku],0),16,1,1,"Entities")),"review","ok"),"ok")</f>
        <v>ok</v>
      </c>
    </row>
    <row r="3095" spans="5:9" x14ac:dyDescent="0.25">
      <c r="E3095" t="s">
        <v>95</v>
      </c>
      <c r="F3095">
        <v>0</v>
      </c>
      <c r="G3095">
        <v>0</v>
      </c>
      <c r="H3095" t="s">
        <v>8</v>
      </c>
      <c r="I3095" s="74" t="str">
        <f ca="1">IF(Table7[[#This Row],[Type]]="KILL",IF(_xlfn.NUMBERVALUE(RIGHT(Table7[[#This Row],[Min]],LEN(Table7[[#This Row],[Min]])-FIND("-",Table7[[#This Row],[Min]])))&gt;INDIRECT(ADDRESS(11+MATCH(LEFT(Table7[[#This Row],[Min]],FIND("-",Table7[[#This Row],[Min]])-1),Table1[Content Sku],0),16,1,1,"Entities")),"review","ok"),"ok")</f>
        <v>ok</v>
      </c>
    </row>
    <row r="3096" spans="5:9" x14ac:dyDescent="0.25">
      <c r="E3096" t="s">
        <v>254</v>
      </c>
      <c r="F3096">
        <v>0</v>
      </c>
      <c r="G3096">
        <v>0</v>
      </c>
      <c r="H3096" t="s">
        <v>8</v>
      </c>
      <c r="I3096" s="74" t="str">
        <f ca="1">IF(Table7[[#This Row],[Type]]="KILL",IF(_xlfn.NUMBERVALUE(RIGHT(Table7[[#This Row],[Min]],LEN(Table7[[#This Row],[Min]])-FIND("-",Table7[[#This Row],[Min]])))&gt;INDIRECT(ADDRESS(11+MATCH(LEFT(Table7[[#This Row],[Min]],FIND("-",Table7[[#This Row],[Min]])-1),Table1[Content Sku],0),16,1,1,"Entities")),"review","ok"),"ok")</f>
        <v>ok</v>
      </c>
    </row>
    <row r="3097" spans="5:9" x14ac:dyDescent="0.25">
      <c r="E3097" t="s">
        <v>254</v>
      </c>
      <c r="F3097">
        <v>0</v>
      </c>
      <c r="G3097">
        <v>0</v>
      </c>
      <c r="H3097" t="s">
        <v>8</v>
      </c>
      <c r="I3097" s="74" t="str">
        <f ca="1">IF(Table7[[#This Row],[Type]]="KILL",IF(_xlfn.NUMBERVALUE(RIGHT(Table7[[#This Row],[Min]],LEN(Table7[[#This Row],[Min]])-FIND("-",Table7[[#This Row],[Min]])))&gt;INDIRECT(ADDRESS(11+MATCH(LEFT(Table7[[#This Row],[Min]],FIND("-",Table7[[#This Row],[Min]])-1),Table1[Content Sku],0),16,1,1,"Entities")),"review","ok"),"ok")</f>
        <v>ok</v>
      </c>
    </row>
    <row r="3098" spans="5:9" x14ac:dyDescent="0.25">
      <c r="E3098" t="s">
        <v>258</v>
      </c>
      <c r="F3098">
        <v>35000</v>
      </c>
      <c r="G3098">
        <v>0</v>
      </c>
      <c r="H3098" t="s">
        <v>205</v>
      </c>
      <c r="I3098" s="74" t="str">
        <f ca="1">IF(Table7[[#This Row],[Type]]="KILL",IF(_xlfn.NUMBERVALUE(RIGHT(Table7[[#This Row],[Min]],LEN(Table7[[#This Row],[Min]])-FIND("-",Table7[[#This Row],[Min]])))&gt;INDIRECT(ADDRESS(11+MATCH(LEFT(Table7[[#This Row],[Min]],FIND("-",Table7[[#This Row],[Min]])-1),Table1[Content Sku],0),16,1,1,"Entities")),"review","ok"),"ok")</f>
        <v>ok</v>
      </c>
    </row>
    <row r="3099" spans="5:9" x14ac:dyDescent="0.25">
      <c r="E3099" t="s">
        <v>254</v>
      </c>
      <c r="F3099">
        <v>0</v>
      </c>
      <c r="G3099">
        <v>0</v>
      </c>
      <c r="H3099" t="s">
        <v>8</v>
      </c>
      <c r="I3099" s="74" t="str">
        <f ca="1">IF(Table7[[#This Row],[Type]]="KILL",IF(_xlfn.NUMBERVALUE(RIGHT(Table7[[#This Row],[Min]],LEN(Table7[[#This Row],[Min]])-FIND("-",Table7[[#This Row],[Min]])))&gt;INDIRECT(ADDRESS(11+MATCH(LEFT(Table7[[#This Row],[Min]],FIND("-",Table7[[#This Row],[Min]])-1),Table1[Content Sku],0),16,1,1,"Entities")),"review","ok"),"ok")</f>
        <v>ok</v>
      </c>
    </row>
    <row r="3100" spans="5:9" x14ac:dyDescent="0.25">
      <c r="E3100" t="s">
        <v>40</v>
      </c>
      <c r="F3100">
        <v>0</v>
      </c>
      <c r="G3100">
        <v>0</v>
      </c>
      <c r="H3100" t="s">
        <v>8</v>
      </c>
      <c r="I3100" s="74" t="str">
        <f ca="1">IF(Table7[[#This Row],[Type]]="KILL",IF(_xlfn.NUMBERVALUE(RIGHT(Table7[[#This Row],[Min]],LEN(Table7[[#This Row],[Min]])-FIND("-",Table7[[#This Row],[Min]])))&gt;INDIRECT(ADDRESS(11+MATCH(LEFT(Table7[[#This Row],[Min]],FIND("-",Table7[[#This Row],[Min]])-1),Table1[Content Sku],0),16,1,1,"Entities")),"review","ok"),"ok")</f>
        <v>ok</v>
      </c>
    </row>
    <row r="3101" spans="5:9" x14ac:dyDescent="0.25">
      <c r="E3101" t="s">
        <v>286</v>
      </c>
      <c r="F3101">
        <v>0</v>
      </c>
      <c r="G3101">
        <v>0</v>
      </c>
      <c r="H3101" t="s">
        <v>8</v>
      </c>
      <c r="I3101" s="74" t="str">
        <f ca="1">IF(Table7[[#This Row],[Type]]="KILL",IF(_xlfn.NUMBERVALUE(RIGHT(Table7[[#This Row],[Min]],LEN(Table7[[#This Row],[Min]])-FIND("-",Table7[[#This Row],[Min]])))&gt;INDIRECT(ADDRESS(11+MATCH(LEFT(Table7[[#This Row],[Min]],FIND("-",Table7[[#This Row],[Min]])-1),Table1[Content Sku],0),16,1,1,"Entities")),"review","ok"),"ok")</f>
        <v>ok</v>
      </c>
    </row>
    <row r="3102" spans="5:9" x14ac:dyDescent="0.25">
      <c r="E3102" t="s">
        <v>39</v>
      </c>
      <c r="F3102">
        <v>0</v>
      </c>
      <c r="G3102">
        <v>0</v>
      </c>
      <c r="H3102" t="s">
        <v>8</v>
      </c>
      <c r="I3102" s="74" t="str">
        <f ca="1">IF(Table7[[#This Row],[Type]]="KILL",IF(_xlfn.NUMBERVALUE(RIGHT(Table7[[#This Row],[Min]],LEN(Table7[[#This Row],[Min]])-FIND("-",Table7[[#This Row],[Min]])))&gt;INDIRECT(ADDRESS(11+MATCH(LEFT(Table7[[#This Row],[Min]],FIND("-",Table7[[#This Row],[Min]])-1),Table1[Content Sku],0),16,1,1,"Entities")),"review","ok"),"ok")</f>
        <v>ok</v>
      </c>
    </row>
    <row r="3103" spans="5:9" x14ac:dyDescent="0.25">
      <c r="E3103" t="s">
        <v>338</v>
      </c>
      <c r="F3103">
        <v>0</v>
      </c>
      <c r="G3103">
        <v>22000</v>
      </c>
      <c r="H3103" t="s">
        <v>205</v>
      </c>
      <c r="I3103" s="74" t="str">
        <f ca="1">IF(Table7[[#This Row],[Type]]="KILL",IF(_xlfn.NUMBERVALUE(RIGHT(Table7[[#This Row],[Min]],LEN(Table7[[#This Row],[Min]])-FIND("-",Table7[[#This Row],[Min]])))&gt;INDIRECT(ADDRESS(11+MATCH(LEFT(Table7[[#This Row],[Min]],FIND("-",Table7[[#This Row],[Min]])-1),Table1[Content Sku],0),16,1,1,"Entities")),"review","ok"),"ok")</f>
        <v>ok</v>
      </c>
    </row>
    <row r="3104" spans="5:9" x14ac:dyDescent="0.25">
      <c r="E3104" t="s">
        <v>548</v>
      </c>
      <c r="F3104">
        <v>0</v>
      </c>
      <c r="G3104">
        <v>0</v>
      </c>
      <c r="H3104" t="s">
        <v>8</v>
      </c>
      <c r="I3104" s="74" t="str">
        <f ca="1">IF(Table7[[#This Row],[Type]]="KILL",IF(_xlfn.NUMBERVALUE(RIGHT(Table7[[#This Row],[Min]],LEN(Table7[[#This Row],[Min]])-FIND("-",Table7[[#This Row],[Min]])))&gt;INDIRECT(ADDRESS(11+MATCH(LEFT(Table7[[#This Row],[Min]],FIND("-",Table7[[#This Row],[Min]])-1),Table1[Content Sku],0),16,1,1,"Entities")),"review","ok"),"ok")</f>
        <v>ok</v>
      </c>
    </row>
    <row r="3105" spans="5:9" x14ac:dyDescent="0.25">
      <c r="E3105" t="s">
        <v>253</v>
      </c>
      <c r="F3105">
        <v>0</v>
      </c>
      <c r="G3105">
        <v>0</v>
      </c>
      <c r="H3105" t="s">
        <v>8</v>
      </c>
      <c r="I3105" s="74" t="str">
        <f ca="1">IF(Table7[[#This Row],[Type]]="KILL",IF(_xlfn.NUMBERVALUE(RIGHT(Table7[[#This Row],[Min]],LEN(Table7[[#This Row],[Min]])-FIND("-",Table7[[#This Row],[Min]])))&gt;INDIRECT(ADDRESS(11+MATCH(LEFT(Table7[[#This Row],[Min]],FIND("-",Table7[[#This Row],[Min]])-1),Table1[Content Sku],0),16,1,1,"Entities")),"review","ok"),"ok")</f>
        <v>ok</v>
      </c>
    </row>
    <row r="3106" spans="5:9" x14ac:dyDescent="0.25">
      <c r="E3106" t="s">
        <v>548</v>
      </c>
      <c r="F3106">
        <v>0</v>
      </c>
      <c r="G3106">
        <v>0</v>
      </c>
      <c r="H3106" t="s">
        <v>8</v>
      </c>
      <c r="I3106" s="74" t="str">
        <f ca="1">IF(Table7[[#This Row],[Type]]="KILL",IF(_xlfn.NUMBERVALUE(RIGHT(Table7[[#This Row],[Min]],LEN(Table7[[#This Row],[Min]])-FIND("-",Table7[[#This Row],[Min]])))&gt;INDIRECT(ADDRESS(11+MATCH(LEFT(Table7[[#This Row],[Min]],FIND("-",Table7[[#This Row],[Min]])-1),Table1[Content Sku],0),16,1,1,"Entities")),"review","ok"),"ok")</f>
        <v>ok</v>
      </c>
    </row>
    <row r="3107" spans="5:9" x14ac:dyDescent="0.25">
      <c r="E3107" t="s">
        <v>313</v>
      </c>
      <c r="F3107">
        <v>0</v>
      </c>
      <c r="G3107">
        <v>0</v>
      </c>
      <c r="H3107" t="s">
        <v>8</v>
      </c>
      <c r="I3107" s="74" t="str">
        <f ca="1">IF(Table7[[#This Row],[Type]]="KILL",IF(_xlfn.NUMBERVALUE(RIGHT(Table7[[#This Row],[Min]],LEN(Table7[[#This Row],[Min]])-FIND("-",Table7[[#This Row],[Min]])))&gt;INDIRECT(ADDRESS(11+MATCH(LEFT(Table7[[#This Row],[Min]],FIND("-",Table7[[#This Row],[Min]])-1),Table1[Content Sku],0),16,1,1,"Entities")),"review","ok"),"ok")</f>
        <v>ok</v>
      </c>
    </row>
    <row r="3108" spans="5:9" x14ac:dyDescent="0.25">
      <c r="E3108" t="s">
        <v>39</v>
      </c>
      <c r="F3108">
        <v>9500</v>
      </c>
      <c r="G3108">
        <v>0</v>
      </c>
      <c r="H3108" t="s">
        <v>205</v>
      </c>
      <c r="I3108" s="74" t="str">
        <f ca="1">IF(Table7[[#This Row],[Type]]="KILL",IF(_xlfn.NUMBERVALUE(RIGHT(Table7[[#This Row],[Min]],LEN(Table7[[#This Row],[Min]])-FIND("-",Table7[[#This Row],[Min]])))&gt;INDIRECT(ADDRESS(11+MATCH(LEFT(Table7[[#This Row],[Min]],FIND("-",Table7[[#This Row],[Min]])-1),Table1[Content Sku],0),16,1,1,"Entities")),"review","ok"),"ok")</f>
        <v>ok</v>
      </c>
    </row>
    <row r="3109" spans="5:9" x14ac:dyDescent="0.25">
      <c r="E3109" t="s">
        <v>46</v>
      </c>
      <c r="F3109">
        <v>0</v>
      </c>
      <c r="G3109">
        <v>0</v>
      </c>
      <c r="H3109" t="s">
        <v>8</v>
      </c>
      <c r="I3109" s="74" t="str">
        <f ca="1">IF(Table7[[#This Row],[Type]]="KILL",IF(_xlfn.NUMBERVALUE(RIGHT(Table7[[#This Row],[Min]],LEN(Table7[[#This Row],[Min]])-FIND("-",Table7[[#This Row],[Min]])))&gt;INDIRECT(ADDRESS(11+MATCH(LEFT(Table7[[#This Row],[Min]],FIND("-",Table7[[#This Row],[Min]])-1),Table1[Content Sku],0),16,1,1,"Entities")),"review","ok"),"ok")</f>
        <v>ok</v>
      </c>
    </row>
    <row r="3110" spans="5:9" x14ac:dyDescent="0.25">
      <c r="E3110" t="s">
        <v>419</v>
      </c>
      <c r="F3110">
        <v>0</v>
      </c>
      <c r="G3110">
        <v>0</v>
      </c>
      <c r="H3110" t="s">
        <v>8</v>
      </c>
      <c r="I3110" s="74" t="str">
        <f ca="1">IF(Table7[[#This Row],[Type]]="KILL",IF(_xlfn.NUMBERVALUE(RIGHT(Table7[[#This Row],[Min]],LEN(Table7[[#This Row],[Min]])-FIND("-",Table7[[#This Row],[Min]])))&gt;INDIRECT(ADDRESS(11+MATCH(LEFT(Table7[[#This Row],[Min]],FIND("-",Table7[[#This Row],[Min]])-1),Table1[Content Sku],0),16,1,1,"Entities")),"review","ok"),"ok")</f>
        <v>ok</v>
      </c>
    </row>
    <row r="3111" spans="5:9" x14ac:dyDescent="0.25">
      <c r="E3111" t="s">
        <v>254</v>
      </c>
      <c r="F3111">
        <v>0</v>
      </c>
      <c r="G3111">
        <v>0</v>
      </c>
      <c r="H3111" t="s">
        <v>8</v>
      </c>
      <c r="I3111" s="74" t="str">
        <f ca="1">IF(Table7[[#This Row],[Type]]="KILL",IF(_xlfn.NUMBERVALUE(RIGHT(Table7[[#This Row],[Min]],LEN(Table7[[#This Row],[Min]])-FIND("-",Table7[[#This Row],[Min]])))&gt;INDIRECT(ADDRESS(11+MATCH(LEFT(Table7[[#This Row],[Min]],FIND("-",Table7[[#This Row],[Min]])-1),Table1[Content Sku],0),16,1,1,"Entities")),"review","ok"),"ok")</f>
        <v>ok</v>
      </c>
    </row>
    <row r="3112" spans="5:9" x14ac:dyDescent="0.25">
      <c r="E3112" t="s">
        <v>95</v>
      </c>
      <c r="F3112">
        <v>0</v>
      </c>
      <c r="G3112">
        <v>29000</v>
      </c>
      <c r="H3112" t="s">
        <v>205</v>
      </c>
      <c r="I3112" s="74" t="str">
        <f ca="1">IF(Table7[[#This Row],[Type]]="KILL",IF(_xlfn.NUMBERVALUE(RIGHT(Table7[[#This Row],[Min]],LEN(Table7[[#This Row],[Min]])-FIND("-",Table7[[#This Row],[Min]])))&gt;INDIRECT(ADDRESS(11+MATCH(LEFT(Table7[[#This Row],[Min]],FIND("-",Table7[[#This Row],[Min]])-1),Table1[Content Sku],0),16,1,1,"Entities")),"review","ok"),"ok")</f>
        <v>ok</v>
      </c>
    </row>
    <row r="3113" spans="5:9" x14ac:dyDescent="0.25">
      <c r="E3113" t="s">
        <v>286</v>
      </c>
      <c r="F3113">
        <v>0</v>
      </c>
      <c r="G3113">
        <v>0</v>
      </c>
      <c r="H3113" t="s">
        <v>8</v>
      </c>
      <c r="I3113" s="74" t="str">
        <f ca="1">IF(Table7[[#This Row],[Type]]="KILL",IF(_xlfn.NUMBERVALUE(RIGHT(Table7[[#This Row],[Min]],LEN(Table7[[#This Row],[Min]])-FIND("-",Table7[[#This Row],[Min]])))&gt;INDIRECT(ADDRESS(11+MATCH(LEFT(Table7[[#This Row],[Min]],FIND("-",Table7[[#This Row],[Min]])-1),Table1[Content Sku],0),16,1,1,"Entities")),"review","ok"),"ok")</f>
        <v>ok</v>
      </c>
    </row>
    <row r="3114" spans="5:9" x14ac:dyDescent="0.25">
      <c r="E3114" t="s">
        <v>254</v>
      </c>
      <c r="F3114">
        <v>8000</v>
      </c>
      <c r="G3114">
        <v>0</v>
      </c>
      <c r="H3114" t="s">
        <v>205</v>
      </c>
      <c r="I3114" s="74" t="str">
        <f ca="1">IF(Table7[[#This Row],[Type]]="KILL",IF(_xlfn.NUMBERVALUE(RIGHT(Table7[[#This Row],[Min]],LEN(Table7[[#This Row],[Min]])-FIND("-",Table7[[#This Row],[Min]])))&gt;INDIRECT(ADDRESS(11+MATCH(LEFT(Table7[[#This Row],[Min]],FIND("-",Table7[[#This Row],[Min]])-1),Table1[Content Sku],0),16,1,1,"Entities")),"review","ok"),"ok")</f>
        <v>ok</v>
      </c>
    </row>
    <row r="3115" spans="5:9" x14ac:dyDescent="0.25">
      <c r="E3115" t="s">
        <v>41</v>
      </c>
      <c r="F3115">
        <v>5000</v>
      </c>
      <c r="G3115">
        <v>0</v>
      </c>
      <c r="H3115" t="s">
        <v>205</v>
      </c>
      <c r="I3115" s="74" t="str">
        <f ca="1">IF(Table7[[#This Row],[Type]]="KILL",IF(_xlfn.NUMBERVALUE(RIGHT(Table7[[#This Row],[Min]],LEN(Table7[[#This Row],[Min]])-FIND("-",Table7[[#This Row],[Min]])))&gt;INDIRECT(ADDRESS(11+MATCH(LEFT(Table7[[#This Row],[Min]],FIND("-",Table7[[#This Row],[Min]])-1),Table1[Content Sku],0),16,1,1,"Entities")),"review","ok"),"ok")</f>
        <v>ok</v>
      </c>
    </row>
    <row r="3116" spans="5:9" x14ac:dyDescent="0.25">
      <c r="E3116" t="s">
        <v>311</v>
      </c>
      <c r="F3116">
        <v>0</v>
      </c>
      <c r="G3116">
        <v>0</v>
      </c>
      <c r="H3116" t="s">
        <v>8</v>
      </c>
      <c r="I3116" s="74" t="str">
        <f ca="1">IF(Table7[[#This Row],[Type]]="KILL",IF(_xlfn.NUMBERVALUE(RIGHT(Table7[[#This Row],[Min]],LEN(Table7[[#This Row],[Min]])-FIND("-",Table7[[#This Row],[Min]])))&gt;INDIRECT(ADDRESS(11+MATCH(LEFT(Table7[[#This Row],[Min]],FIND("-",Table7[[#This Row],[Min]])-1),Table1[Content Sku],0),16,1,1,"Entities")),"review","ok"),"ok")</f>
        <v>ok</v>
      </c>
    </row>
    <row r="3117" spans="5:9" x14ac:dyDescent="0.25">
      <c r="E3117" t="s">
        <v>548</v>
      </c>
      <c r="F3117">
        <v>0</v>
      </c>
      <c r="G3117">
        <v>0</v>
      </c>
      <c r="H3117" t="s">
        <v>8</v>
      </c>
      <c r="I3117" s="74" t="str">
        <f ca="1">IF(Table7[[#This Row],[Type]]="KILL",IF(_xlfn.NUMBERVALUE(RIGHT(Table7[[#This Row],[Min]],LEN(Table7[[#This Row],[Min]])-FIND("-",Table7[[#This Row],[Min]])))&gt;INDIRECT(ADDRESS(11+MATCH(LEFT(Table7[[#This Row],[Min]],FIND("-",Table7[[#This Row],[Min]])-1),Table1[Content Sku],0),16,1,1,"Entities")),"review","ok"),"ok")</f>
        <v>ok</v>
      </c>
    </row>
    <row r="3118" spans="5:9" x14ac:dyDescent="0.25">
      <c r="E3118" t="s">
        <v>286</v>
      </c>
      <c r="F3118">
        <v>0</v>
      </c>
      <c r="G3118">
        <v>0</v>
      </c>
      <c r="H3118" t="s">
        <v>8</v>
      </c>
      <c r="I3118" s="74" t="str">
        <f ca="1">IF(Table7[[#This Row],[Type]]="KILL",IF(_xlfn.NUMBERVALUE(RIGHT(Table7[[#This Row],[Min]],LEN(Table7[[#This Row],[Min]])-FIND("-",Table7[[#This Row],[Min]])))&gt;INDIRECT(ADDRESS(11+MATCH(LEFT(Table7[[#This Row],[Min]],FIND("-",Table7[[#This Row],[Min]])-1),Table1[Content Sku],0),16,1,1,"Entities")),"review","ok"),"ok")</f>
        <v>ok</v>
      </c>
    </row>
    <row r="3119" spans="5:9" x14ac:dyDescent="0.25">
      <c r="E3119" t="s">
        <v>137</v>
      </c>
      <c r="F3119">
        <v>0</v>
      </c>
      <c r="G3119">
        <v>0</v>
      </c>
      <c r="H3119" t="s">
        <v>8</v>
      </c>
      <c r="I3119" s="74" t="str">
        <f ca="1">IF(Table7[[#This Row],[Type]]="KILL",IF(_xlfn.NUMBERVALUE(RIGHT(Table7[[#This Row],[Min]],LEN(Table7[[#This Row],[Min]])-FIND("-",Table7[[#This Row],[Min]])))&gt;INDIRECT(ADDRESS(11+MATCH(LEFT(Table7[[#This Row],[Min]],FIND("-",Table7[[#This Row],[Min]])-1),Table1[Content Sku],0),16,1,1,"Entities")),"review","ok"),"ok")</f>
        <v>ok</v>
      </c>
    </row>
    <row r="3120" spans="5:9" x14ac:dyDescent="0.25">
      <c r="E3120" t="s">
        <v>253</v>
      </c>
      <c r="F3120">
        <v>0</v>
      </c>
      <c r="G3120">
        <v>0</v>
      </c>
      <c r="H3120" t="s">
        <v>8</v>
      </c>
      <c r="I3120" s="74" t="str">
        <f ca="1">IF(Table7[[#This Row],[Type]]="KILL",IF(_xlfn.NUMBERVALUE(RIGHT(Table7[[#This Row],[Min]],LEN(Table7[[#This Row],[Min]])-FIND("-",Table7[[#This Row],[Min]])))&gt;INDIRECT(ADDRESS(11+MATCH(LEFT(Table7[[#This Row],[Min]],FIND("-",Table7[[#This Row],[Min]])-1),Table1[Content Sku],0),16,1,1,"Entities")),"review","ok"),"ok")</f>
        <v>ok</v>
      </c>
    </row>
    <row r="3121" spans="5:9" x14ac:dyDescent="0.25">
      <c r="E3121" t="s">
        <v>46</v>
      </c>
      <c r="F3121">
        <v>0</v>
      </c>
      <c r="G3121">
        <v>0</v>
      </c>
      <c r="H3121" t="s">
        <v>8</v>
      </c>
      <c r="I3121" s="74" t="str">
        <f ca="1">IF(Table7[[#This Row],[Type]]="KILL",IF(_xlfn.NUMBERVALUE(RIGHT(Table7[[#This Row],[Min]],LEN(Table7[[#This Row],[Min]])-FIND("-",Table7[[#This Row],[Min]])))&gt;INDIRECT(ADDRESS(11+MATCH(LEFT(Table7[[#This Row],[Min]],FIND("-",Table7[[#This Row],[Min]])-1),Table1[Content Sku],0),16,1,1,"Entities")),"review","ok"),"ok")</f>
        <v>ok</v>
      </c>
    </row>
    <row r="3122" spans="5:9" x14ac:dyDescent="0.25">
      <c r="E3122" t="s">
        <v>313</v>
      </c>
      <c r="F3122">
        <v>0</v>
      </c>
      <c r="G3122">
        <v>14000</v>
      </c>
      <c r="H3122" t="s">
        <v>205</v>
      </c>
      <c r="I3122" s="74" t="str">
        <f ca="1">IF(Table7[[#This Row],[Type]]="KILL",IF(_xlfn.NUMBERVALUE(RIGHT(Table7[[#This Row],[Min]],LEN(Table7[[#This Row],[Min]])-FIND("-",Table7[[#This Row],[Min]])))&gt;INDIRECT(ADDRESS(11+MATCH(LEFT(Table7[[#This Row],[Min]],FIND("-",Table7[[#This Row],[Min]])-1),Table1[Content Sku],0),16,1,1,"Entities")),"review","ok"),"ok")</f>
        <v>ok</v>
      </c>
    </row>
    <row r="3123" spans="5:9" x14ac:dyDescent="0.25">
      <c r="E3123" t="s">
        <v>40</v>
      </c>
      <c r="F3123">
        <v>4000</v>
      </c>
      <c r="G3123">
        <v>0</v>
      </c>
      <c r="H3123" t="s">
        <v>205</v>
      </c>
      <c r="I3123" s="74" t="str">
        <f ca="1">IF(Table7[[#This Row],[Type]]="KILL",IF(_xlfn.NUMBERVALUE(RIGHT(Table7[[#This Row],[Min]],LEN(Table7[[#This Row],[Min]])-FIND("-",Table7[[#This Row],[Min]])))&gt;INDIRECT(ADDRESS(11+MATCH(LEFT(Table7[[#This Row],[Min]],FIND("-",Table7[[#This Row],[Min]])-1),Table1[Content Sku],0),16,1,1,"Entities")),"review","ok"),"ok")</f>
        <v>ok</v>
      </c>
    </row>
    <row r="3124" spans="5:9" x14ac:dyDescent="0.25">
      <c r="E3124" t="s">
        <v>2733</v>
      </c>
      <c r="F3124">
        <v>0</v>
      </c>
      <c r="G3124">
        <v>0</v>
      </c>
      <c r="H3124" t="s">
        <v>8</v>
      </c>
      <c r="I3124" s="74" t="str">
        <f ca="1">IF(Table7[[#This Row],[Type]]="KILL",IF(_xlfn.NUMBERVALUE(RIGHT(Table7[[#This Row],[Min]],LEN(Table7[[#This Row],[Min]])-FIND("-",Table7[[#This Row],[Min]])))&gt;INDIRECT(ADDRESS(11+MATCH(LEFT(Table7[[#This Row],[Min]],FIND("-",Table7[[#This Row],[Min]])-1),Table1[Content Sku],0),16,1,1,"Entities")),"review","ok"),"ok")</f>
        <v>ok</v>
      </c>
    </row>
    <row r="3125" spans="5:9" x14ac:dyDescent="0.25">
      <c r="E3125" t="s">
        <v>45</v>
      </c>
      <c r="F3125">
        <v>0</v>
      </c>
      <c r="G3125">
        <v>0</v>
      </c>
      <c r="H3125" t="s">
        <v>8</v>
      </c>
      <c r="I3125" s="74" t="str">
        <f ca="1">IF(Table7[[#This Row],[Type]]="KILL",IF(_xlfn.NUMBERVALUE(RIGHT(Table7[[#This Row],[Min]],LEN(Table7[[#This Row],[Min]])-FIND("-",Table7[[#This Row],[Min]])))&gt;INDIRECT(ADDRESS(11+MATCH(LEFT(Table7[[#This Row],[Min]],FIND("-",Table7[[#This Row],[Min]])-1),Table1[Content Sku],0),16,1,1,"Entities")),"review","ok"),"ok")</f>
        <v>ok</v>
      </c>
    </row>
    <row r="3126" spans="5:9" x14ac:dyDescent="0.25">
      <c r="E3126" t="s">
        <v>313</v>
      </c>
      <c r="F3126">
        <v>12000</v>
      </c>
      <c r="G3126">
        <v>0</v>
      </c>
      <c r="H3126" t="s">
        <v>205</v>
      </c>
      <c r="I3126" s="74" t="str">
        <f ca="1">IF(Table7[[#This Row],[Type]]="KILL",IF(_xlfn.NUMBERVALUE(RIGHT(Table7[[#This Row],[Min]],LEN(Table7[[#This Row],[Min]])-FIND("-",Table7[[#This Row],[Min]])))&gt;INDIRECT(ADDRESS(11+MATCH(LEFT(Table7[[#This Row],[Min]],FIND("-",Table7[[#This Row],[Min]])-1),Table1[Content Sku],0),16,1,1,"Entities")),"review","ok"),"ok")</f>
        <v>ok</v>
      </c>
    </row>
    <row r="3127" spans="5:9" x14ac:dyDescent="0.25">
      <c r="E3127" t="s">
        <v>313</v>
      </c>
      <c r="F3127">
        <v>6000</v>
      </c>
      <c r="G3127">
        <v>0</v>
      </c>
      <c r="H3127" t="s">
        <v>205</v>
      </c>
      <c r="I3127" s="74" t="str">
        <f ca="1">IF(Table7[[#This Row],[Type]]="KILL",IF(_xlfn.NUMBERVALUE(RIGHT(Table7[[#This Row],[Min]],LEN(Table7[[#This Row],[Min]])-FIND("-",Table7[[#This Row],[Min]])))&gt;INDIRECT(ADDRESS(11+MATCH(LEFT(Table7[[#This Row],[Min]],FIND("-",Table7[[#This Row],[Min]])-1),Table1[Content Sku],0),16,1,1,"Entities")),"review","ok"),"ok")</f>
        <v>ok</v>
      </c>
    </row>
    <row r="3128" spans="5:9" x14ac:dyDescent="0.25">
      <c r="E3128" t="s">
        <v>4</v>
      </c>
      <c r="F3128">
        <v>0</v>
      </c>
      <c r="G3128">
        <v>0</v>
      </c>
      <c r="H3128" t="s">
        <v>8</v>
      </c>
      <c r="I3128" s="74" t="str">
        <f ca="1">IF(Table7[[#This Row],[Type]]="KILL",IF(_xlfn.NUMBERVALUE(RIGHT(Table7[[#This Row],[Min]],LEN(Table7[[#This Row],[Min]])-FIND("-",Table7[[#This Row],[Min]])))&gt;INDIRECT(ADDRESS(11+MATCH(LEFT(Table7[[#This Row],[Min]],FIND("-",Table7[[#This Row],[Min]])-1),Table1[Content Sku],0),16,1,1,"Entities")),"review","ok"),"ok")</f>
        <v>ok</v>
      </c>
    </row>
    <row r="3129" spans="5:9" x14ac:dyDescent="0.25">
      <c r="E3129" t="s">
        <v>37</v>
      </c>
      <c r="F3129">
        <v>0</v>
      </c>
      <c r="G3129">
        <v>0</v>
      </c>
      <c r="H3129" t="s">
        <v>8</v>
      </c>
      <c r="I3129" s="74" t="str">
        <f ca="1">IF(Table7[[#This Row],[Type]]="KILL",IF(_xlfn.NUMBERVALUE(RIGHT(Table7[[#This Row],[Min]],LEN(Table7[[#This Row],[Min]])-FIND("-",Table7[[#This Row],[Min]])))&gt;INDIRECT(ADDRESS(11+MATCH(LEFT(Table7[[#This Row],[Min]],FIND("-",Table7[[#This Row],[Min]])-1),Table1[Content Sku],0),16,1,1,"Entities")),"review","ok"),"ok")</f>
        <v>ok</v>
      </c>
    </row>
    <row r="3130" spans="5:9" x14ac:dyDescent="0.25">
      <c r="E3130" t="s">
        <v>45</v>
      </c>
      <c r="F3130">
        <v>240</v>
      </c>
      <c r="G3130">
        <v>0</v>
      </c>
      <c r="H3130" t="s">
        <v>4438</v>
      </c>
      <c r="I3130" s="74" t="str">
        <f ca="1">IF(Table7[[#This Row],[Type]]="KILL",IF(_xlfn.NUMBERVALUE(RIGHT(Table7[[#This Row],[Min]],LEN(Table7[[#This Row],[Min]])-FIND("-",Table7[[#This Row],[Min]])))&gt;INDIRECT(ADDRESS(11+MATCH(LEFT(Table7[[#This Row],[Min]],FIND("-",Table7[[#This Row],[Min]])-1),Table1[Content Sku],0),16,1,1,"Entities")),"review","ok"),"ok")</f>
        <v>ok</v>
      </c>
    </row>
    <row r="3131" spans="5:9" x14ac:dyDescent="0.25">
      <c r="E3131" t="s">
        <v>50</v>
      </c>
      <c r="F3131">
        <v>18000</v>
      </c>
      <c r="G3131">
        <v>0</v>
      </c>
      <c r="H3131" t="s">
        <v>205</v>
      </c>
      <c r="I3131" s="74" t="str">
        <f ca="1">IF(Table7[[#This Row],[Type]]="KILL",IF(_xlfn.NUMBERVALUE(RIGHT(Table7[[#This Row],[Min]],LEN(Table7[[#This Row],[Min]])-FIND("-",Table7[[#This Row],[Min]])))&gt;INDIRECT(ADDRESS(11+MATCH(LEFT(Table7[[#This Row],[Min]],FIND("-",Table7[[#This Row],[Min]])-1),Table1[Content Sku],0),16,1,1,"Entities")),"review","ok"),"ok")</f>
        <v>ok</v>
      </c>
    </row>
    <row r="3132" spans="5:9" x14ac:dyDescent="0.25">
      <c r="E3132" t="s">
        <v>465</v>
      </c>
      <c r="F3132">
        <v>0</v>
      </c>
      <c r="G3132">
        <v>0</v>
      </c>
      <c r="H3132" t="s">
        <v>8</v>
      </c>
      <c r="I3132" s="74" t="str">
        <f ca="1">IF(Table7[[#This Row],[Type]]="KILL",IF(_xlfn.NUMBERVALUE(RIGHT(Table7[[#This Row],[Min]],LEN(Table7[[#This Row],[Min]])-FIND("-",Table7[[#This Row],[Min]])))&gt;INDIRECT(ADDRESS(11+MATCH(LEFT(Table7[[#This Row],[Min]],FIND("-",Table7[[#This Row],[Min]])-1),Table1[Content Sku],0),16,1,1,"Entities")),"review","ok"),"ok")</f>
        <v>ok</v>
      </c>
    </row>
    <row r="3133" spans="5:9" x14ac:dyDescent="0.25">
      <c r="E3133" t="s">
        <v>313</v>
      </c>
      <c r="F3133">
        <v>0</v>
      </c>
      <c r="G3133">
        <v>0</v>
      </c>
      <c r="H3133" t="s">
        <v>8</v>
      </c>
      <c r="I3133" s="74" t="str">
        <f ca="1">IF(Table7[[#This Row],[Type]]="KILL",IF(_xlfn.NUMBERVALUE(RIGHT(Table7[[#This Row],[Min]],LEN(Table7[[#This Row],[Min]])-FIND("-",Table7[[#This Row],[Min]])))&gt;INDIRECT(ADDRESS(11+MATCH(LEFT(Table7[[#This Row],[Min]],FIND("-",Table7[[#This Row],[Min]])-1),Table1[Content Sku],0),16,1,1,"Entities")),"review","ok"),"ok")</f>
        <v>ok</v>
      </c>
    </row>
    <row r="3134" spans="5:9" x14ac:dyDescent="0.25">
      <c r="E3134" t="s">
        <v>8116</v>
      </c>
      <c r="F3134">
        <v>50000</v>
      </c>
      <c r="G3134">
        <v>0</v>
      </c>
      <c r="H3134" t="s">
        <v>205</v>
      </c>
      <c r="I3134" s="74" t="str">
        <f ca="1">IF(Table7[[#This Row],[Type]]="KILL",IF(_xlfn.NUMBERVALUE(RIGHT(Table7[[#This Row],[Min]],LEN(Table7[[#This Row],[Min]])-FIND("-",Table7[[#This Row],[Min]])))&gt;INDIRECT(ADDRESS(11+MATCH(LEFT(Table7[[#This Row],[Min]],FIND("-",Table7[[#This Row],[Min]])-1),Table1[Content Sku],0),16,1,1,"Entities")),"review","ok"),"ok")</f>
        <v>ok</v>
      </c>
    </row>
    <row r="3135" spans="5:9" x14ac:dyDescent="0.25">
      <c r="E3135" t="s">
        <v>394</v>
      </c>
      <c r="F3135">
        <v>0</v>
      </c>
      <c r="G3135">
        <v>0</v>
      </c>
      <c r="H3135" t="s">
        <v>8</v>
      </c>
      <c r="I3135" s="74" t="str">
        <f ca="1">IF(Table7[[#This Row],[Type]]="KILL",IF(_xlfn.NUMBERVALUE(RIGHT(Table7[[#This Row],[Min]],LEN(Table7[[#This Row],[Min]])-FIND("-",Table7[[#This Row],[Min]])))&gt;INDIRECT(ADDRESS(11+MATCH(LEFT(Table7[[#This Row],[Min]],FIND("-",Table7[[#This Row],[Min]])-1),Table1[Content Sku],0),16,1,1,"Entities")),"review","ok"),"ok")</f>
        <v>ok</v>
      </c>
    </row>
    <row r="3136" spans="5:9" x14ac:dyDescent="0.25">
      <c r="E3136" t="s">
        <v>346</v>
      </c>
      <c r="F3136">
        <v>35000</v>
      </c>
      <c r="G3136">
        <v>0</v>
      </c>
      <c r="H3136" t="s">
        <v>205</v>
      </c>
      <c r="I3136" s="74" t="str">
        <f ca="1">IF(Table7[[#This Row],[Type]]="KILL",IF(_xlfn.NUMBERVALUE(RIGHT(Table7[[#This Row],[Min]],LEN(Table7[[#This Row],[Min]])-FIND("-",Table7[[#This Row],[Min]])))&gt;INDIRECT(ADDRESS(11+MATCH(LEFT(Table7[[#This Row],[Min]],FIND("-",Table7[[#This Row],[Min]])-1),Table1[Content Sku],0),16,1,1,"Entities")),"review","ok"),"ok")</f>
        <v>ok</v>
      </c>
    </row>
    <row r="3137" spans="5:9" x14ac:dyDescent="0.25">
      <c r="E3137" t="s">
        <v>315</v>
      </c>
      <c r="F3137">
        <v>0</v>
      </c>
      <c r="G3137">
        <v>0</v>
      </c>
      <c r="H3137" t="s">
        <v>8</v>
      </c>
      <c r="I3137" s="74" t="str">
        <f ca="1">IF(Table7[[#This Row],[Type]]="KILL",IF(_xlfn.NUMBERVALUE(RIGHT(Table7[[#This Row],[Min]],LEN(Table7[[#This Row],[Min]])-FIND("-",Table7[[#This Row],[Min]])))&gt;INDIRECT(ADDRESS(11+MATCH(LEFT(Table7[[#This Row],[Min]],FIND("-",Table7[[#This Row],[Min]])-1),Table1[Content Sku],0),16,1,1,"Entities")),"review","ok"),"ok")</f>
        <v>ok</v>
      </c>
    </row>
    <row r="3138" spans="5:9" x14ac:dyDescent="0.25">
      <c r="E3138" t="s">
        <v>295</v>
      </c>
      <c r="F3138">
        <v>0</v>
      </c>
      <c r="G3138">
        <v>0</v>
      </c>
      <c r="H3138" t="s">
        <v>8</v>
      </c>
      <c r="I3138" s="74" t="str">
        <f ca="1">IF(Table7[[#This Row],[Type]]="KILL",IF(_xlfn.NUMBERVALUE(RIGHT(Table7[[#This Row],[Min]],LEN(Table7[[#This Row],[Min]])-FIND("-",Table7[[#This Row],[Min]])))&gt;INDIRECT(ADDRESS(11+MATCH(LEFT(Table7[[#This Row],[Min]],FIND("-",Table7[[#This Row],[Min]])-1),Table1[Content Sku],0),16,1,1,"Entities")),"review","ok"),"ok")</f>
        <v>ok</v>
      </c>
    </row>
    <row r="3139" spans="5:9" x14ac:dyDescent="0.25">
      <c r="E3139" t="s">
        <v>313</v>
      </c>
      <c r="F3139">
        <v>0</v>
      </c>
      <c r="G3139">
        <v>0</v>
      </c>
      <c r="H3139" t="s">
        <v>8</v>
      </c>
      <c r="I3139" s="74" t="str">
        <f ca="1">IF(Table7[[#This Row],[Type]]="KILL",IF(_xlfn.NUMBERVALUE(RIGHT(Table7[[#This Row],[Min]],LEN(Table7[[#This Row],[Min]])-FIND("-",Table7[[#This Row],[Min]])))&gt;INDIRECT(ADDRESS(11+MATCH(LEFT(Table7[[#This Row],[Min]],FIND("-",Table7[[#This Row],[Min]])-1),Table1[Content Sku],0),16,1,1,"Entities")),"review","ok"),"ok")</f>
        <v>ok</v>
      </c>
    </row>
    <row r="3140" spans="5:9" x14ac:dyDescent="0.25">
      <c r="E3140" t="s">
        <v>548</v>
      </c>
      <c r="F3140">
        <v>0</v>
      </c>
      <c r="G3140">
        <v>0</v>
      </c>
      <c r="H3140" t="s">
        <v>8</v>
      </c>
      <c r="I3140" s="74" t="str">
        <f ca="1">IF(Table7[[#This Row],[Type]]="KILL",IF(_xlfn.NUMBERVALUE(RIGHT(Table7[[#This Row],[Min]],LEN(Table7[[#This Row],[Min]])-FIND("-",Table7[[#This Row],[Min]])))&gt;INDIRECT(ADDRESS(11+MATCH(LEFT(Table7[[#This Row],[Min]],FIND("-",Table7[[#This Row],[Min]])-1),Table1[Content Sku],0),16,1,1,"Entities")),"review","ok"),"ok")</f>
        <v>ok</v>
      </c>
    </row>
    <row r="3141" spans="5:9" x14ac:dyDescent="0.25">
      <c r="E3141" t="s">
        <v>254</v>
      </c>
      <c r="F3141">
        <v>0</v>
      </c>
      <c r="G3141">
        <v>0</v>
      </c>
      <c r="H3141" t="s">
        <v>8</v>
      </c>
      <c r="I3141" s="74" t="str">
        <f ca="1">IF(Table7[[#This Row],[Type]]="KILL",IF(_xlfn.NUMBERVALUE(RIGHT(Table7[[#This Row],[Min]],LEN(Table7[[#This Row],[Min]])-FIND("-",Table7[[#This Row],[Min]])))&gt;INDIRECT(ADDRESS(11+MATCH(LEFT(Table7[[#This Row],[Min]],FIND("-",Table7[[#This Row],[Min]])-1),Table1[Content Sku],0),16,1,1,"Entities")),"review","ok"),"ok")</f>
        <v>ok</v>
      </c>
    </row>
    <row r="3142" spans="5:9" x14ac:dyDescent="0.25">
      <c r="E3142" t="s">
        <v>340</v>
      </c>
      <c r="F3142">
        <v>0</v>
      </c>
      <c r="G3142">
        <v>1600</v>
      </c>
      <c r="H3142" t="s">
        <v>205</v>
      </c>
      <c r="I3142" s="74" t="str">
        <f ca="1">IF(Table7[[#This Row],[Type]]="KILL",IF(_xlfn.NUMBERVALUE(RIGHT(Table7[[#This Row],[Min]],LEN(Table7[[#This Row],[Min]])-FIND("-",Table7[[#This Row],[Min]])))&gt;INDIRECT(ADDRESS(11+MATCH(LEFT(Table7[[#This Row],[Min]],FIND("-",Table7[[#This Row],[Min]])-1),Table1[Content Sku],0),16,1,1,"Entities")),"review","ok"),"ok")</f>
        <v>ok</v>
      </c>
    </row>
    <row r="3143" spans="5:9" x14ac:dyDescent="0.25">
      <c r="E3143" t="s">
        <v>311</v>
      </c>
      <c r="F3143">
        <v>2800</v>
      </c>
      <c r="G3143">
        <v>0</v>
      </c>
      <c r="H3143" t="s">
        <v>205</v>
      </c>
      <c r="I3143" s="74" t="str">
        <f ca="1">IF(Table7[[#This Row],[Type]]="KILL",IF(_xlfn.NUMBERVALUE(RIGHT(Table7[[#This Row],[Min]],LEN(Table7[[#This Row],[Min]])-FIND("-",Table7[[#This Row],[Min]])))&gt;INDIRECT(ADDRESS(11+MATCH(LEFT(Table7[[#This Row],[Min]],FIND("-",Table7[[#This Row],[Min]])-1),Table1[Content Sku],0),16,1,1,"Entities")),"review","ok"),"ok")</f>
        <v>ok</v>
      </c>
    </row>
    <row r="3144" spans="5:9" x14ac:dyDescent="0.25">
      <c r="E3144" t="s">
        <v>0</v>
      </c>
      <c r="F3144">
        <v>17000</v>
      </c>
      <c r="G3144">
        <v>0</v>
      </c>
      <c r="H3144" t="s">
        <v>205</v>
      </c>
      <c r="I3144" s="74" t="str">
        <f ca="1">IF(Table7[[#This Row],[Type]]="KILL",IF(_xlfn.NUMBERVALUE(RIGHT(Table7[[#This Row],[Min]],LEN(Table7[[#This Row],[Min]])-FIND("-",Table7[[#This Row],[Min]])))&gt;INDIRECT(ADDRESS(11+MATCH(LEFT(Table7[[#This Row],[Min]],FIND("-",Table7[[#This Row],[Min]])-1),Table1[Content Sku],0),16,1,1,"Entities")),"review","ok"),"ok")</f>
        <v>ok</v>
      </c>
    </row>
    <row r="3145" spans="5:9" x14ac:dyDescent="0.25">
      <c r="E3145" t="s">
        <v>46</v>
      </c>
      <c r="F3145">
        <v>0</v>
      </c>
      <c r="G3145">
        <v>0</v>
      </c>
      <c r="H3145" t="s">
        <v>8</v>
      </c>
      <c r="I3145" s="74" t="str">
        <f ca="1">IF(Table7[[#This Row],[Type]]="KILL",IF(_xlfn.NUMBERVALUE(RIGHT(Table7[[#This Row],[Min]],LEN(Table7[[#This Row],[Min]])-FIND("-",Table7[[#This Row],[Min]])))&gt;INDIRECT(ADDRESS(11+MATCH(LEFT(Table7[[#This Row],[Min]],FIND("-",Table7[[#This Row],[Min]])-1),Table1[Content Sku],0),16,1,1,"Entities")),"review","ok"),"ok")</f>
        <v>ok</v>
      </c>
    </row>
    <row r="3146" spans="5:9" x14ac:dyDescent="0.25">
      <c r="E3146" t="s">
        <v>392</v>
      </c>
      <c r="F3146">
        <v>0</v>
      </c>
      <c r="G3146">
        <v>0</v>
      </c>
      <c r="H3146" t="s">
        <v>8</v>
      </c>
      <c r="I3146" s="74" t="str">
        <f ca="1">IF(Table7[[#This Row],[Type]]="KILL",IF(_xlfn.NUMBERVALUE(RIGHT(Table7[[#This Row],[Min]],LEN(Table7[[#This Row],[Min]])-FIND("-",Table7[[#This Row],[Min]])))&gt;INDIRECT(ADDRESS(11+MATCH(LEFT(Table7[[#This Row],[Min]],FIND("-",Table7[[#This Row],[Min]])-1),Table1[Content Sku],0),16,1,1,"Entities")),"review","ok"),"ok")</f>
        <v>ok</v>
      </c>
    </row>
    <row r="3147" spans="5:9" x14ac:dyDescent="0.25">
      <c r="E3147" t="s">
        <v>36</v>
      </c>
      <c r="F3147">
        <v>7500</v>
      </c>
      <c r="G3147">
        <v>0</v>
      </c>
      <c r="H3147" t="s">
        <v>205</v>
      </c>
      <c r="I3147" s="74" t="str">
        <f ca="1">IF(Table7[[#This Row],[Type]]="KILL",IF(_xlfn.NUMBERVALUE(RIGHT(Table7[[#This Row],[Min]],LEN(Table7[[#This Row],[Min]])-FIND("-",Table7[[#This Row],[Min]])))&gt;INDIRECT(ADDRESS(11+MATCH(LEFT(Table7[[#This Row],[Min]],FIND("-",Table7[[#This Row],[Min]])-1),Table1[Content Sku],0),16,1,1,"Entities")),"review","ok"),"ok")</f>
        <v>ok</v>
      </c>
    </row>
    <row r="3148" spans="5:9" x14ac:dyDescent="0.25">
      <c r="E3148" t="s">
        <v>346</v>
      </c>
      <c r="F3148">
        <v>0</v>
      </c>
      <c r="G3148">
        <v>0</v>
      </c>
      <c r="H3148" t="s">
        <v>8</v>
      </c>
      <c r="I3148" s="74" t="str">
        <f ca="1">IF(Table7[[#This Row],[Type]]="KILL",IF(_xlfn.NUMBERVALUE(RIGHT(Table7[[#This Row],[Min]],LEN(Table7[[#This Row],[Min]])-FIND("-",Table7[[#This Row],[Min]])))&gt;INDIRECT(ADDRESS(11+MATCH(LEFT(Table7[[#This Row],[Min]],FIND("-",Table7[[#This Row],[Min]])-1),Table1[Content Sku],0),16,1,1,"Entities")),"review","ok"),"ok")</f>
        <v>ok</v>
      </c>
    </row>
    <row r="3149" spans="5:9" x14ac:dyDescent="0.25">
      <c r="E3149" t="s">
        <v>45</v>
      </c>
      <c r="F3149" t="s">
        <v>8141</v>
      </c>
      <c r="G3149" t="s">
        <v>4476</v>
      </c>
      <c r="H3149" t="s">
        <v>4477</v>
      </c>
      <c r="I3149" s="74" t="str">
        <f ca="1">IF(Table7[[#This Row],[Type]]="KILL",IF(_xlfn.NUMBERVALUE(RIGHT(Table7[[#This Row],[Min]],LEN(Table7[[#This Row],[Min]])-FIND("-",Table7[[#This Row],[Min]])))&gt;INDIRECT(ADDRESS(11+MATCH(LEFT(Table7[[#This Row],[Min]],FIND("-",Table7[[#This Row],[Min]])-1),Table1[Content Sku],0),16,1,1,"Entities")),"review","ok"),"ok")</f>
        <v>review</v>
      </c>
    </row>
    <row r="3150" spans="5:9" x14ac:dyDescent="0.25">
      <c r="E3150" t="s">
        <v>394</v>
      </c>
      <c r="F3150">
        <v>0</v>
      </c>
      <c r="G3150">
        <v>0</v>
      </c>
      <c r="H3150" t="s">
        <v>8</v>
      </c>
      <c r="I3150" s="74" t="str">
        <f ca="1">IF(Table7[[#This Row],[Type]]="KILL",IF(_xlfn.NUMBERVALUE(RIGHT(Table7[[#This Row],[Min]],LEN(Table7[[#This Row],[Min]])-FIND("-",Table7[[#This Row],[Min]])))&gt;INDIRECT(ADDRESS(11+MATCH(LEFT(Table7[[#This Row],[Min]],FIND("-",Table7[[#This Row],[Min]])-1),Table1[Content Sku],0),16,1,1,"Entities")),"review","ok"),"ok")</f>
        <v>ok</v>
      </c>
    </row>
    <row r="3151" spans="5:9" x14ac:dyDescent="0.25">
      <c r="E3151" t="s">
        <v>2748</v>
      </c>
      <c r="F3151">
        <v>0</v>
      </c>
      <c r="G3151">
        <v>0</v>
      </c>
      <c r="H3151" t="s">
        <v>8</v>
      </c>
      <c r="I3151" s="74" t="str">
        <f ca="1">IF(Table7[[#This Row],[Type]]="KILL",IF(_xlfn.NUMBERVALUE(RIGHT(Table7[[#This Row],[Min]],LEN(Table7[[#This Row],[Min]])-FIND("-",Table7[[#This Row],[Min]])))&gt;INDIRECT(ADDRESS(11+MATCH(LEFT(Table7[[#This Row],[Min]],FIND("-",Table7[[#This Row],[Min]])-1),Table1[Content Sku],0),16,1,1,"Entities")),"review","ok"),"ok")</f>
        <v>ok</v>
      </c>
    </row>
    <row r="3152" spans="5:9" x14ac:dyDescent="0.25">
      <c r="E3152" t="s">
        <v>40</v>
      </c>
      <c r="F3152">
        <v>0</v>
      </c>
      <c r="G3152">
        <v>0</v>
      </c>
      <c r="H3152" t="s">
        <v>8</v>
      </c>
      <c r="I3152" s="74" t="str">
        <f ca="1">IF(Table7[[#This Row],[Type]]="KILL",IF(_xlfn.NUMBERVALUE(RIGHT(Table7[[#This Row],[Min]],LEN(Table7[[#This Row],[Min]])-FIND("-",Table7[[#This Row],[Min]])))&gt;INDIRECT(ADDRESS(11+MATCH(LEFT(Table7[[#This Row],[Min]],FIND("-",Table7[[#This Row],[Min]])-1),Table1[Content Sku],0),16,1,1,"Entities")),"review","ok"),"ok")</f>
        <v>ok</v>
      </c>
    </row>
    <row r="3153" spans="5:9" x14ac:dyDescent="0.25">
      <c r="E3153" t="s">
        <v>2748</v>
      </c>
      <c r="F3153">
        <v>0</v>
      </c>
      <c r="G3153">
        <v>0</v>
      </c>
      <c r="H3153" t="s">
        <v>8</v>
      </c>
      <c r="I3153" s="74" t="str">
        <f ca="1">IF(Table7[[#This Row],[Type]]="KILL",IF(_xlfn.NUMBERVALUE(RIGHT(Table7[[#This Row],[Min]],LEN(Table7[[#This Row],[Min]])-FIND("-",Table7[[#This Row],[Min]])))&gt;INDIRECT(ADDRESS(11+MATCH(LEFT(Table7[[#This Row],[Min]],FIND("-",Table7[[#This Row],[Min]])-1),Table1[Content Sku],0),16,1,1,"Entities")),"review","ok"),"ok")</f>
        <v>ok</v>
      </c>
    </row>
    <row r="3154" spans="5:9" x14ac:dyDescent="0.25">
      <c r="E3154" t="s">
        <v>258</v>
      </c>
      <c r="F3154">
        <v>24000</v>
      </c>
      <c r="G3154">
        <v>0</v>
      </c>
      <c r="H3154" t="s">
        <v>205</v>
      </c>
      <c r="I3154" s="74" t="str">
        <f ca="1">IF(Table7[[#This Row],[Type]]="KILL",IF(_xlfn.NUMBERVALUE(RIGHT(Table7[[#This Row],[Min]],LEN(Table7[[#This Row],[Min]])-FIND("-",Table7[[#This Row],[Min]])))&gt;INDIRECT(ADDRESS(11+MATCH(LEFT(Table7[[#This Row],[Min]],FIND("-",Table7[[#This Row],[Min]])-1),Table1[Content Sku],0),16,1,1,"Entities")),"review","ok"),"ok")</f>
        <v>ok</v>
      </c>
    </row>
    <row r="3155" spans="5:9" x14ac:dyDescent="0.25">
      <c r="E3155" t="s">
        <v>2748</v>
      </c>
      <c r="F3155">
        <v>0</v>
      </c>
      <c r="G3155">
        <v>0</v>
      </c>
      <c r="H3155" t="s">
        <v>8</v>
      </c>
      <c r="I3155" s="74" t="str">
        <f ca="1">IF(Table7[[#This Row],[Type]]="KILL",IF(_xlfn.NUMBERVALUE(RIGHT(Table7[[#This Row],[Min]],LEN(Table7[[#This Row],[Min]])-FIND("-",Table7[[#This Row],[Min]])))&gt;INDIRECT(ADDRESS(11+MATCH(LEFT(Table7[[#This Row],[Min]],FIND("-",Table7[[#This Row],[Min]])-1),Table1[Content Sku],0),16,1,1,"Entities")),"review","ok"),"ok")</f>
        <v>ok</v>
      </c>
    </row>
    <row r="3156" spans="5:9" x14ac:dyDescent="0.25">
      <c r="E3156" t="s">
        <v>92</v>
      </c>
      <c r="F3156">
        <v>0</v>
      </c>
      <c r="G3156">
        <v>0</v>
      </c>
      <c r="H3156" t="s">
        <v>8</v>
      </c>
      <c r="I3156" s="74" t="str">
        <f ca="1">IF(Table7[[#This Row],[Type]]="KILL",IF(_xlfn.NUMBERVALUE(RIGHT(Table7[[#This Row],[Min]],LEN(Table7[[#This Row],[Min]])-FIND("-",Table7[[#This Row],[Min]])))&gt;INDIRECT(ADDRESS(11+MATCH(LEFT(Table7[[#This Row],[Min]],FIND("-",Table7[[#This Row],[Min]])-1),Table1[Content Sku],0),16,1,1,"Entities")),"review","ok"),"ok")</f>
        <v>ok</v>
      </c>
    </row>
    <row r="3157" spans="5:9" x14ac:dyDescent="0.25">
      <c r="E3157" t="s">
        <v>256</v>
      </c>
      <c r="F3157">
        <v>3500</v>
      </c>
      <c r="G3157">
        <v>0</v>
      </c>
      <c r="H3157" t="s">
        <v>205</v>
      </c>
      <c r="I3157" s="74" t="str">
        <f ca="1">IF(Table7[[#This Row],[Type]]="KILL",IF(_xlfn.NUMBERVALUE(RIGHT(Table7[[#This Row],[Min]],LEN(Table7[[#This Row],[Min]])-FIND("-",Table7[[#This Row],[Min]])))&gt;INDIRECT(ADDRESS(11+MATCH(LEFT(Table7[[#This Row],[Min]],FIND("-",Table7[[#This Row],[Min]])-1),Table1[Content Sku],0),16,1,1,"Entities")),"review","ok"),"ok")</f>
        <v>ok</v>
      </c>
    </row>
    <row r="3158" spans="5:9" x14ac:dyDescent="0.25">
      <c r="E3158" t="s">
        <v>346</v>
      </c>
      <c r="F3158">
        <v>40000</v>
      </c>
      <c r="G3158">
        <v>0</v>
      </c>
      <c r="H3158" t="s">
        <v>205</v>
      </c>
      <c r="I3158" s="74" t="str">
        <f ca="1">IF(Table7[[#This Row],[Type]]="KILL",IF(_xlfn.NUMBERVALUE(RIGHT(Table7[[#This Row],[Min]],LEN(Table7[[#This Row],[Min]])-FIND("-",Table7[[#This Row],[Min]])))&gt;INDIRECT(ADDRESS(11+MATCH(LEFT(Table7[[#This Row],[Min]],FIND("-",Table7[[#This Row],[Min]])-1),Table1[Content Sku],0),16,1,1,"Entities")),"review","ok"),"ok")</f>
        <v>ok</v>
      </c>
    </row>
    <row r="3159" spans="5:9" x14ac:dyDescent="0.25">
      <c r="E3159" t="s">
        <v>311</v>
      </c>
      <c r="F3159">
        <v>0</v>
      </c>
      <c r="G3159">
        <v>0</v>
      </c>
      <c r="H3159" t="s">
        <v>8</v>
      </c>
      <c r="I3159" s="74" t="str">
        <f ca="1">IF(Table7[[#This Row],[Type]]="KILL",IF(_xlfn.NUMBERVALUE(RIGHT(Table7[[#This Row],[Min]],LEN(Table7[[#This Row],[Min]])-FIND("-",Table7[[#This Row],[Min]])))&gt;INDIRECT(ADDRESS(11+MATCH(LEFT(Table7[[#This Row],[Min]],FIND("-",Table7[[#This Row],[Min]])-1),Table1[Content Sku],0),16,1,1,"Entities")),"review","ok"),"ok")</f>
        <v>ok</v>
      </c>
    </row>
    <row r="3160" spans="5:9" x14ac:dyDescent="0.25">
      <c r="E3160" t="s">
        <v>278</v>
      </c>
      <c r="F3160">
        <v>0</v>
      </c>
      <c r="G3160">
        <v>0</v>
      </c>
      <c r="H3160" t="s">
        <v>8</v>
      </c>
      <c r="I3160" s="74" t="str">
        <f ca="1">IF(Table7[[#This Row],[Type]]="KILL",IF(_xlfn.NUMBERVALUE(RIGHT(Table7[[#This Row],[Min]],LEN(Table7[[#This Row],[Min]])-FIND("-",Table7[[#This Row],[Min]])))&gt;INDIRECT(ADDRESS(11+MATCH(LEFT(Table7[[#This Row],[Min]],FIND("-",Table7[[#This Row],[Min]])-1),Table1[Content Sku],0),16,1,1,"Entities")),"review","ok"),"ok")</f>
        <v>ok</v>
      </c>
    </row>
    <row r="3161" spans="5:9" x14ac:dyDescent="0.25">
      <c r="E3161" t="s">
        <v>306</v>
      </c>
      <c r="F3161">
        <v>0</v>
      </c>
      <c r="G3161">
        <v>0</v>
      </c>
      <c r="H3161" t="s">
        <v>8</v>
      </c>
      <c r="I3161" s="74" t="str">
        <f ca="1">IF(Table7[[#This Row],[Type]]="KILL",IF(_xlfn.NUMBERVALUE(RIGHT(Table7[[#This Row],[Min]],LEN(Table7[[#This Row],[Min]])-FIND("-",Table7[[#This Row],[Min]])))&gt;INDIRECT(ADDRESS(11+MATCH(LEFT(Table7[[#This Row],[Min]],FIND("-",Table7[[#This Row],[Min]])-1),Table1[Content Sku],0),16,1,1,"Entities")),"review","ok"),"ok")</f>
        <v>ok</v>
      </c>
    </row>
    <row r="3162" spans="5:9" x14ac:dyDescent="0.25">
      <c r="E3162" t="s">
        <v>254</v>
      </c>
      <c r="F3162">
        <v>4000</v>
      </c>
      <c r="G3162">
        <v>0</v>
      </c>
      <c r="H3162" t="s">
        <v>205</v>
      </c>
      <c r="I3162" s="74" t="str">
        <f ca="1">IF(Table7[[#This Row],[Type]]="KILL",IF(_xlfn.NUMBERVALUE(RIGHT(Table7[[#This Row],[Min]],LEN(Table7[[#This Row],[Min]])-FIND("-",Table7[[#This Row],[Min]])))&gt;INDIRECT(ADDRESS(11+MATCH(LEFT(Table7[[#This Row],[Min]],FIND("-",Table7[[#This Row],[Min]])-1),Table1[Content Sku],0),16,1,1,"Entities")),"review","ok"),"ok")</f>
        <v>ok</v>
      </c>
    </row>
    <row r="3163" spans="5:9" x14ac:dyDescent="0.25">
      <c r="E3163" t="s">
        <v>253</v>
      </c>
      <c r="F3163">
        <v>25500</v>
      </c>
      <c r="G3163">
        <v>0</v>
      </c>
      <c r="H3163" t="s">
        <v>205</v>
      </c>
      <c r="I3163" s="74" t="str">
        <f ca="1">IF(Table7[[#This Row],[Type]]="KILL",IF(_xlfn.NUMBERVALUE(RIGHT(Table7[[#This Row],[Min]],LEN(Table7[[#This Row],[Min]])-FIND("-",Table7[[#This Row],[Min]])))&gt;INDIRECT(ADDRESS(11+MATCH(LEFT(Table7[[#This Row],[Min]],FIND("-",Table7[[#This Row],[Min]])-1),Table1[Content Sku],0),16,1,1,"Entities")),"review","ok"),"ok")</f>
        <v>ok</v>
      </c>
    </row>
    <row r="3164" spans="5:9" x14ac:dyDescent="0.25">
      <c r="E3164" t="s">
        <v>257</v>
      </c>
      <c r="F3164">
        <v>9000</v>
      </c>
      <c r="G3164">
        <v>0</v>
      </c>
      <c r="H3164" t="s">
        <v>205</v>
      </c>
      <c r="I3164" s="74" t="str">
        <f ca="1">IF(Table7[[#This Row],[Type]]="KILL",IF(_xlfn.NUMBERVALUE(RIGHT(Table7[[#This Row],[Min]],LEN(Table7[[#This Row],[Min]])-FIND("-",Table7[[#This Row],[Min]])))&gt;INDIRECT(ADDRESS(11+MATCH(LEFT(Table7[[#This Row],[Min]],FIND("-",Table7[[#This Row],[Min]])-1),Table1[Content Sku],0),16,1,1,"Entities")),"review","ok"),"ok")</f>
        <v>ok</v>
      </c>
    </row>
    <row r="3165" spans="5:9" x14ac:dyDescent="0.25">
      <c r="E3165" t="s">
        <v>21</v>
      </c>
      <c r="F3165">
        <v>0</v>
      </c>
      <c r="G3165">
        <v>0</v>
      </c>
      <c r="H3165" t="s">
        <v>8</v>
      </c>
      <c r="I3165" s="74" t="str">
        <f ca="1">IF(Table7[[#This Row],[Type]]="KILL",IF(_xlfn.NUMBERVALUE(RIGHT(Table7[[#This Row],[Min]],LEN(Table7[[#This Row],[Min]])-FIND("-",Table7[[#This Row],[Min]])))&gt;INDIRECT(ADDRESS(11+MATCH(LEFT(Table7[[#This Row],[Min]],FIND("-",Table7[[#This Row],[Min]])-1),Table1[Content Sku],0),16,1,1,"Entities")),"review","ok"),"ok")</f>
        <v>ok</v>
      </c>
    </row>
    <row r="3166" spans="5:9" x14ac:dyDescent="0.25">
      <c r="E3166" t="s">
        <v>254</v>
      </c>
      <c r="F3166">
        <v>0</v>
      </c>
      <c r="G3166">
        <v>23000</v>
      </c>
      <c r="H3166" t="s">
        <v>205</v>
      </c>
      <c r="I3166" s="74" t="str">
        <f ca="1">IF(Table7[[#This Row],[Type]]="KILL",IF(_xlfn.NUMBERVALUE(RIGHT(Table7[[#This Row],[Min]],LEN(Table7[[#This Row],[Min]])-FIND("-",Table7[[#This Row],[Min]])))&gt;INDIRECT(ADDRESS(11+MATCH(LEFT(Table7[[#This Row],[Min]],FIND("-",Table7[[#This Row],[Min]])-1),Table1[Content Sku],0),16,1,1,"Entities")),"review","ok"),"ok")</f>
        <v>ok</v>
      </c>
    </row>
    <row r="3167" spans="5:9" x14ac:dyDescent="0.25">
      <c r="E3167" t="s">
        <v>313</v>
      </c>
      <c r="F3167">
        <v>0</v>
      </c>
      <c r="G3167">
        <v>0</v>
      </c>
      <c r="H3167" t="s">
        <v>8</v>
      </c>
      <c r="I3167" s="74" t="str">
        <f ca="1">IF(Table7[[#This Row],[Type]]="KILL",IF(_xlfn.NUMBERVALUE(RIGHT(Table7[[#This Row],[Min]],LEN(Table7[[#This Row],[Min]])-FIND("-",Table7[[#This Row],[Min]])))&gt;INDIRECT(ADDRESS(11+MATCH(LEFT(Table7[[#This Row],[Min]],FIND("-",Table7[[#This Row],[Min]])-1),Table1[Content Sku],0),16,1,1,"Entities")),"review","ok"),"ok")</f>
        <v>ok</v>
      </c>
    </row>
    <row r="3168" spans="5:9" x14ac:dyDescent="0.25">
      <c r="E3168" t="s">
        <v>43</v>
      </c>
      <c r="F3168">
        <v>500</v>
      </c>
      <c r="G3168">
        <v>0</v>
      </c>
      <c r="H3168" t="s">
        <v>4438</v>
      </c>
      <c r="I3168" s="74" t="str">
        <f ca="1">IF(Table7[[#This Row],[Type]]="KILL",IF(_xlfn.NUMBERVALUE(RIGHT(Table7[[#This Row],[Min]],LEN(Table7[[#This Row],[Min]])-FIND("-",Table7[[#This Row],[Min]])))&gt;INDIRECT(ADDRESS(11+MATCH(LEFT(Table7[[#This Row],[Min]],FIND("-",Table7[[#This Row],[Min]])-1),Table1[Content Sku],0),16,1,1,"Entities")),"review","ok"),"ok")</f>
        <v>ok</v>
      </c>
    </row>
    <row r="3169" spans="5:9" x14ac:dyDescent="0.25">
      <c r="E3169" t="s">
        <v>90</v>
      </c>
      <c r="F3169">
        <v>0</v>
      </c>
      <c r="G3169">
        <v>20000</v>
      </c>
      <c r="H3169" t="s">
        <v>205</v>
      </c>
      <c r="I3169" s="74" t="str">
        <f ca="1">IF(Table7[[#This Row],[Type]]="KILL",IF(_xlfn.NUMBERVALUE(RIGHT(Table7[[#This Row],[Min]],LEN(Table7[[#This Row],[Min]])-FIND("-",Table7[[#This Row],[Min]])))&gt;INDIRECT(ADDRESS(11+MATCH(LEFT(Table7[[#This Row],[Min]],FIND("-",Table7[[#This Row],[Min]])-1),Table1[Content Sku],0),16,1,1,"Entities")),"review","ok"),"ok")</f>
        <v>ok</v>
      </c>
    </row>
    <row r="3170" spans="5:9" x14ac:dyDescent="0.25">
      <c r="E3170" t="s">
        <v>37</v>
      </c>
      <c r="F3170">
        <v>0</v>
      </c>
      <c r="G3170">
        <v>0</v>
      </c>
      <c r="H3170" t="s">
        <v>8</v>
      </c>
      <c r="I3170" s="74" t="str">
        <f ca="1">IF(Table7[[#This Row],[Type]]="KILL",IF(_xlfn.NUMBERVALUE(RIGHT(Table7[[#This Row],[Min]],LEN(Table7[[#This Row],[Min]])-FIND("-",Table7[[#This Row],[Min]])))&gt;INDIRECT(ADDRESS(11+MATCH(LEFT(Table7[[#This Row],[Min]],FIND("-",Table7[[#This Row],[Min]])-1),Table1[Content Sku],0),16,1,1,"Entities")),"review","ok"),"ok")</f>
        <v>ok</v>
      </c>
    </row>
    <row r="3171" spans="5:9" x14ac:dyDescent="0.25">
      <c r="E3171" t="s">
        <v>315</v>
      </c>
      <c r="F3171">
        <v>0</v>
      </c>
      <c r="G3171">
        <v>0</v>
      </c>
      <c r="H3171" t="s">
        <v>8</v>
      </c>
      <c r="I3171" s="74" t="str">
        <f ca="1">IF(Table7[[#This Row],[Type]]="KILL",IF(_xlfn.NUMBERVALUE(RIGHT(Table7[[#This Row],[Min]],LEN(Table7[[#This Row],[Min]])-FIND("-",Table7[[#This Row],[Min]])))&gt;INDIRECT(ADDRESS(11+MATCH(LEFT(Table7[[#This Row],[Min]],FIND("-",Table7[[#This Row],[Min]])-1),Table1[Content Sku],0),16,1,1,"Entities")),"review","ok"),"ok")</f>
        <v>ok</v>
      </c>
    </row>
    <row r="3172" spans="5:9" x14ac:dyDescent="0.25">
      <c r="E3172" t="s">
        <v>91</v>
      </c>
      <c r="F3172">
        <v>0</v>
      </c>
      <c r="G3172">
        <v>0</v>
      </c>
      <c r="H3172" t="s">
        <v>8</v>
      </c>
      <c r="I3172" s="74" t="str">
        <f ca="1">IF(Table7[[#This Row],[Type]]="KILL",IF(_xlfn.NUMBERVALUE(RIGHT(Table7[[#This Row],[Min]],LEN(Table7[[#This Row],[Min]])-FIND("-",Table7[[#This Row],[Min]])))&gt;INDIRECT(ADDRESS(11+MATCH(LEFT(Table7[[#This Row],[Min]],FIND("-",Table7[[#This Row],[Min]])-1),Table1[Content Sku],0),16,1,1,"Entities")),"review","ok"),"ok")</f>
        <v>ok</v>
      </c>
    </row>
    <row r="3173" spans="5:9" x14ac:dyDescent="0.25">
      <c r="E3173" t="s">
        <v>313</v>
      </c>
      <c r="F3173">
        <v>0</v>
      </c>
      <c r="G3173">
        <v>0</v>
      </c>
      <c r="H3173" t="s">
        <v>8</v>
      </c>
      <c r="I3173" s="74" t="str">
        <f ca="1">IF(Table7[[#This Row],[Type]]="KILL",IF(_xlfn.NUMBERVALUE(RIGHT(Table7[[#This Row],[Min]],LEN(Table7[[#This Row],[Min]])-FIND("-",Table7[[#This Row],[Min]])))&gt;INDIRECT(ADDRESS(11+MATCH(LEFT(Table7[[#This Row],[Min]],FIND("-",Table7[[#This Row],[Min]])-1),Table1[Content Sku],0),16,1,1,"Entities")),"review","ok"),"ok")</f>
        <v>ok</v>
      </c>
    </row>
    <row r="3174" spans="5:9" x14ac:dyDescent="0.25">
      <c r="E3174" t="s">
        <v>50</v>
      </c>
      <c r="F3174">
        <v>24000</v>
      </c>
      <c r="G3174">
        <v>0</v>
      </c>
      <c r="H3174" t="s">
        <v>205</v>
      </c>
      <c r="I3174" s="74" t="str">
        <f ca="1">IF(Table7[[#This Row],[Type]]="KILL",IF(_xlfn.NUMBERVALUE(RIGHT(Table7[[#This Row],[Min]],LEN(Table7[[#This Row],[Min]])-FIND("-",Table7[[#This Row],[Min]])))&gt;INDIRECT(ADDRESS(11+MATCH(LEFT(Table7[[#This Row],[Min]],FIND("-",Table7[[#This Row],[Min]])-1),Table1[Content Sku],0),16,1,1,"Entities")),"review","ok"),"ok")</f>
        <v>ok</v>
      </c>
    </row>
    <row r="3175" spans="5:9" x14ac:dyDescent="0.25">
      <c r="E3175" t="s">
        <v>313</v>
      </c>
      <c r="F3175">
        <v>0</v>
      </c>
      <c r="G3175">
        <v>0</v>
      </c>
      <c r="H3175" t="s">
        <v>8</v>
      </c>
      <c r="I3175" s="74" t="str">
        <f ca="1">IF(Table7[[#This Row],[Type]]="KILL",IF(_xlfn.NUMBERVALUE(RIGHT(Table7[[#This Row],[Min]],LEN(Table7[[#This Row],[Min]])-FIND("-",Table7[[#This Row],[Min]])))&gt;INDIRECT(ADDRESS(11+MATCH(LEFT(Table7[[#This Row],[Min]],FIND("-",Table7[[#This Row],[Min]])-1),Table1[Content Sku],0),16,1,1,"Entities")),"review","ok"),"ok")</f>
        <v>ok</v>
      </c>
    </row>
    <row r="3176" spans="5:9" x14ac:dyDescent="0.25">
      <c r="E3176" t="s">
        <v>311</v>
      </c>
      <c r="F3176">
        <v>0</v>
      </c>
      <c r="G3176">
        <v>0</v>
      </c>
      <c r="H3176" t="s">
        <v>8</v>
      </c>
      <c r="I3176" s="74" t="str">
        <f ca="1">IF(Table7[[#This Row],[Type]]="KILL",IF(_xlfn.NUMBERVALUE(RIGHT(Table7[[#This Row],[Min]],LEN(Table7[[#This Row],[Min]])-FIND("-",Table7[[#This Row],[Min]])))&gt;INDIRECT(ADDRESS(11+MATCH(LEFT(Table7[[#This Row],[Min]],FIND("-",Table7[[#This Row],[Min]])-1),Table1[Content Sku],0),16,1,1,"Entities")),"review","ok"),"ok")</f>
        <v>ok</v>
      </c>
    </row>
    <row r="3177" spans="5:9" x14ac:dyDescent="0.25">
      <c r="E3177" t="s">
        <v>280</v>
      </c>
      <c r="F3177">
        <v>0</v>
      </c>
      <c r="G3177">
        <v>0</v>
      </c>
      <c r="H3177" t="s">
        <v>8</v>
      </c>
      <c r="I3177" s="74" t="str">
        <f ca="1">IF(Table7[[#This Row],[Type]]="KILL",IF(_xlfn.NUMBERVALUE(RIGHT(Table7[[#This Row],[Min]],LEN(Table7[[#This Row],[Min]])-FIND("-",Table7[[#This Row],[Min]])))&gt;INDIRECT(ADDRESS(11+MATCH(LEFT(Table7[[#This Row],[Min]],FIND("-",Table7[[#This Row],[Min]])-1),Table1[Content Sku],0),16,1,1,"Entities")),"review","ok"),"ok")</f>
        <v>ok</v>
      </c>
    </row>
    <row r="3178" spans="5:9" x14ac:dyDescent="0.25">
      <c r="E3178" t="s">
        <v>286</v>
      </c>
      <c r="F3178">
        <v>0</v>
      </c>
      <c r="G3178">
        <v>0</v>
      </c>
      <c r="H3178" t="s">
        <v>8</v>
      </c>
      <c r="I3178" s="74" t="str">
        <f ca="1">IF(Table7[[#This Row],[Type]]="KILL",IF(_xlfn.NUMBERVALUE(RIGHT(Table7[[#This Row],[Min]],LEN(Table7[[#This Row],[Min]])-FIND("-",Table7[[#This Row],[Min]])))&gt;INDIRECT(ADDRESS(11+MATCH(LEFT(Table7[[#This Row],[Min]],FIND("-",Table7[[#This Row],[Min]])-1),Table1[Content Sku],0),16,1,1,"Entities")),"review","ok"),"ok")</f>
        <v>ok</v>
      </c>
    </row>
    <row r="3179" spans="5:9" x14ac:dyDescent="0.25">
      <c r="E3179" t="s">
        <v>295</v>
      </c>
      <c r="F3179">
        <v>2800</v>
      </c>
      <c r="G3179">
        <v>0</v>
      </c>
      <c r="H3179" t="s">
        <v>205</v>
      </c>
      <c r="I3179" s="74" t="str">
        <f ca="1">IF(Table7[[#This Row],[Type]]="KILL",IF(_xlfn.NUMBERVALUE(RIGHT(Table7[[#This Row],[Min]],LEN(Table7[[#This Row],[Min]])-FIND("-",Table7[[#This Row],[Min]])))&gt;INDIRECT(ADDRESS(11+MATCH(LEFT(Table7[[#This Row],[Min]],FIND("-",Table7[[#This Row],[Min]])-1),Table1[Content Sku],0),16,1,1,"Entities")),"review","ok"),"ok")</f>
        <v>ok</v>
      </c>
    </row>
    <row r="3180" spans="5:9" x14ac:dyDescent="0.25">
      <c r="E3180" t="s">
        <v>254</v>
      </c>
      <c r="F3180">
        <v>0</v>
      </c>
      <c r="G3180">
        <v>0</v>
      </c>
      <c r="H3180" t="s">
        <v>8</v>
      </c>
      <c r="I3180" s="74" t="str">
        <f ca="1">IF(Table7[[#This Row],[Type]]="KILL",IF(_xlfn.NUMBERVALUE(RIGHT(Table7[[#This Row],[Min]],LEN(Table7[[#This Row],[Min]])-FIND("-",Table7[[#This Row],[Min]])))&gt;INDIRECT(ADDRESS(11+MATCH(LEFT(Table7[[#This Row],[Min]],FIND("-",Table7[[#This Row],[Min]])-1),Table1[Content Sku],0),16,1,1,"Entities")),"review","ok"),"ok")</f>
        <v>ok</v>
      </c>
    </row>
    <row r="3181" spans="5:9" x14ac:dyDescent="0.25">
      <c r="E3181" t="s">
        <v>39</v>
      </c>
      <c r="F3181">
        <v>14000</v>
      </c>
      <c r="G3181">
        <v>0</v>
      </c>
      <c r="H3181" t="s">
        <v>205</v>
      </c>
      <c r="I3181" s="74" t="str">
        <f ca="1">IF(Table7[[#This Row],[Type]]="KILL",IF(_xlfn.NUMBERVALUE(RIGHT(Table7[[#This Row],[Min]],LEN(Table7[[#This Row],[Min]])-FIND("-",Table7[[#This Row],[Min]])))&gt;INDIRECT(ADDRESS(11+MATCH(LEFT(Table7[[#This Row],[Min]],FIND("-",Table7[[#This Row],[Min]])-1),Table1[Content Sku],0),16,1,1,"Entities")),"review","ok"),"ok")</f>
        <v>ok</v>
      </c>
    </row>
    <row r="3182" spans="5:9" x14ac:dyDescent="0.25">
      <c r="E3182" t="s">
        <v>63</v>
      </c>
      <c r="F3182">
        <v>0</v>
      </c>
      <c r="G3182">
        <v>0</v>
      </c>
      <c r="H3182" t="s">
        <v>8</v>
      </c>
      <c r="I3182" s="74" t="str">
        <f ca="1">IF(Table7[[#This Row],[Type]]="KILL",IF(_xlfn.NUMBERVALUE(RIGHT(Table7[[#This Row],[Min]],LEN(Table7[[#This Row],[Min]])-FIND("-",Table7[[#This Row],[Min]])))&gt;INDIRECT(ADDRESS(11+MATCH(LEFT(Table7[[#This Row],[Min]],FIND("-",Table7[[#This Row],[Min]])-1),Table1[Content Sku],0),16,1,1,"Entities")),"review","ok"),"ok")</f>
        <v>ok</v>
      </c>
    </row>
    <row r="3183" spans="5:9" x14ac:dyDescent="0.25">
      <c r="E3183" t="s">
        <v>122</v>
      </c>
      <c r="F3183">
        <v>0</v>
      </c>
      <c r="G3183">
        <v>0</v>
      </c>
      <c r="H3183" t="s">
        <v>8</v>
      </c>
      <c r="I3183" s="74" t="str">
        <f ca="1">IF(Table7[[#This Row],[Type]]="KILL",IF(_xlfn.NUMBERVALUE(RIGHT(Table7[[#This Row],[Min]],LEN(Table7[[#This Row],[Min]])-FIND("-",Table7[[#This Row],[Min]])))&gt;INDIRECT(ADDRESS(11+MATCH(LEFT(Table7[[#This Row],[Min]],FIND("-",Table7[[#This Row],[Min]])-1),Table1[Content Sku],0),16,1,1,"Entities")),"review","ok"),"ok")</f>
        <v>ok</v>
      </c>
    </row>
    <row r="3184" spans="5:9" x14ac:dyDescent="0.25">
      <c r="E3184" t="s">
        <v>21</v>
      </c>
      <c r="F3184">
        <v>18000</v>
      </c>
      <c r="G3184">
        <v>0</v>
      </c>
      <c r="H3184" t="s">
        <v>205</v>
      </c>
      <c r="I3184" s="74" t="str">
        <f ca="1">IF(Table7[[#This Row],[Type]]="KILL",IF(_xlfn.NUMBERVALUE(RIGHT(Table7[[#This Row],[Min]],LEN(Table7[[#This Row],[Min]])-FIND("-",Table7[[#This Row],[Min]])))&gt;INDIRECT(ADDRESS(11+MATCH(LEFT(Table7[[#This Row],[Min]],FIND("-",Table7[[#This Row],[Min]])-1),Table1[Content Sku],0),16,1,1,"Entities")),"review","ok"),"ok")</f>
        <v>ok</v>
      </c>
    </row>
    <row r="3185" spans="5:9" x14ac:dyDescent="0.25">
      <c r="E3185" t="s">
        <v>394</v>
      </c>
      <c r="F3185">
        <v>0</v>
      </c>
      <c r="G3185">
        <v>0</v>
      </c>
      <c r="H3185" t="s">
        <v>8</v>
      </c>
      <c r="I3185" s="74" t="str">
        <f ca="1">IF(Table7[[#This Row],[Type]]="KILL",IF(_xlfn.NUMBERVALUE(RIGHT(Table7[[#This Row],[Min]],LEN(Table7[[#This Row],[Min]])-FIND("-",Table7[[#This Row],[Min]])))&gt;INDIRECT(ADDRESS(11+MATCH(LEFT(Table7[[#This Row],[Min]],FIND("-",Table7[[#This Row],[Min]])-1),Table1[Content Sku],0),16,1,1,"Entities")),"review","ok"),"ok")</f>
        <v>ok</v>
      </c>
    </row>
    <row r="3186" spans="5:9" x14ac:dyDescent="0.25">
      <c r="E3186" t="s">
        <v>342</v>
      </c>
      <c r="F3186">
        <v>0</v>
      </c>
      <c r="G3186">
        <v>7000</v>
      </c>
      <c r="H3186" t="s">
        <v>205</v>
      </c>
      <c r="I3186" s="74" t="str">
        <f ca="1">IF(Table7[[#This Row],[Type]]="KILL",IF(_xlfn.NUMBERVALUE(RIGHT(Table7[[#This Row],[Min]],LEN(Table7[[#This Row],[Min]])-FIND("-",Table7[[#This Row],[Min]])))&gt;INDIRECT(ADDRESS(11+MATCH(LEFT(Table7[[#This Row],[Min]],FIND("-",Table7[[#This Row],[Min]])-1),Table1[Content Sku],0),16,1,1,"Entities")),"review","ok"),"ok")</f>
        <v>ok</v>
      </c>
    </row>
    <row r="3187" spans="5:9" x14ac:dyDescent="0.25">
      <c r="E3187" t="s">
        <v>257</v>
      </c>
      <c r="F3187">
        <v>0</v>
      </c>
      <c r="G3187">
        <v>0</v>
      </c>
      <c r="H3187" t="s">
        <v>8</v>
      </c>
      <c r="I3187" s="74" t="str">
        <f ca="1">IF(Table7[[#This Row],[Type]]="KILL",IF(_xlfn.NUMBERVALUE(RIGHT(Table7[[#This Row],[Min]],LEN(Table7[[#This Row],[Min]])-FIND("-",Table7[[#This Row],[Min]])))&gt;INDIRECT(ADDRESS(11+MATCH(LEFT(Table7[[#This Row],[Min]],FIND("-",Table7[[#This Row],[Min]])-1),Table1[Content Sku],0),16,1,1,"Entities")),"review","ok"),"ok")</f>
        <v>ok</v>
      </c>
    </row>
    <row r="3188" spans="5:9" x14ac:dyDescent="0.25">
      <c r="E3188" t="s">
        <v>313</v>
      </c>
      <c r="F3188">
        <v>0</v>
      </c>
      <c r="G3188">
        <v>0</v>
      </c>
      <c r="H3188" t="s">
        <v>8</v>
      </c>
      <c r="I3188" s="74" t="str">
        <f ca="1">IF(Table7[[#This Row],[Type]]="KILL",IF(_xlfn.NUMBERVALUE(RIGHT(Table7[[#This Row],[Min]],LEN(Table7[[#This Row],[Min]])-FIND("-",Table7[[#This Row],[Min]])))&gt;INDIRECT(ADDRESS(11+MATCH(LEFT(Table7[[#This Row],[Min]],FIND("-",Table7[[#This Row],[Min]])-1),Table1[Content Sku],0),16,1,1,"Entities")),"review","ok"),"ok")</f>
        <v>ok</v>
      </c>
    </row>
    <row r="3189" spans="5:9" x14ac:dyDescent="0.25">
      <c r="E3189" t="s">
        <v>313</v>
      </c>
      <c r="F3189">
        <v>6000</v>
      </c>
      <c r="G3189">
        <v>0</v>
      </c>
      <c r="H3189" t="s">
        <v>205</v>
      </c>
      <c r="I3189" s="74" t="str">
        <f ca="1">IF(Table7[[#This Row],[Type]]="KILL",IF(_xlfn.NUMBERVALUE(RIGHT(Table7[[#This Row],[Min]],LEN(Table7[[#This Row],[Min]])-FIND("-",Table7[[#This Row],[Min]])))&gt;INDIRECT(ADDRESS(11+MATCH(LEFT(Table7[[#This Row],[Min]],FIND("-",Table7[[#This Row],[Min]])-1),Table1[Content Sku],0),16,1,1,"Entities")),"review","ok"),"ok")</f>
        <v>ok</v>
      </c>
    </row>
    <row r="3190" spans="5:9" x14ac:dyDescent="0.25">
      <c r="E3190" t="s">
        <v>2730</v>
      </c>
      <c r="F3190">
        <v>0</v>
      </c>
      <c r="G3190">
        <v>0</v>
      </c>
      <c r="H3190" t="s">
        <v>8</v>
      </c>
      <c r="I3190" s="74" t="str">
        <f ca="1">IF(Table7[[#This Row],[Type]]="KILL",IF(_xlfn.NUMBERVALUE(RIGHT(Table7[[#This Row],[Min]],LEN(Table7[[#This Row],[Min]])-FIND("-",Table7[[#This Row],[Min]])))&gt;INDIRECT(ADDRESS(11+MATCH(LEFT(Table7[[#This Row],[Min]],FIND("-",Table7[[#This Row],[Min]])-1),Table1[Content Sku],0),16,1,1,"Entities")),"review","ok"),"ok")</f>
        <v>ok</v>
      </c>
    </row>
    <row r="3191" spans="5:9" x14ac:dyDescent="0.25">
      <c r="E3191" t="s">
        <v>2748</v>
      </c>
      <c r="F3191">
        <v>0</v>
      </c>
      <c r="G3191">
        <v>0</v>
      </c>
      <c r="H3191" t="s">
        <v>8</v>
      </c>
      <c r="I3191" s="74" t="str">
        <f ca="1">IF(Table7[[#This Row],[Type]]="KILL",IF(_xlfn.NUMBERVALUE(RIGHT(Table7[[#This Row],[Min]],LEN(Table7[[#This Row],[Min]])-FIND("-",Table7[[#This Row],[Min]])))&gt;INDIRECT(ADDRESS(11+MATCH(LEFT(Table7[[#This Row],[Min]],FIND("-",Table7[[#This Row],[Min]])-1),Table1[Content Sku],0),16,1,1,"Entities")),"review","ok"),"ok")</f>
        <v>ok</v>
      </c>
    </row>
    <row r="3192" spans="5:9" x14ac:dyDescent="0.25">
      <c r="E3192" t="s">
        <v>313</v>
      </c>
      <c r="F3192">
        <v>5000</v>
      </c>
      <c r="G3192">
        <v>0</v>
      </c>
      <c r="H3192" t="s">
        <v>205</v>
      </c>
      <c r="I3192" s="74" t="str">
        <f ca="1">IF(Table7[[#This Row],[Type]]="KILL",IF(_xlfn.NUMBERVALUE(RIGHT(Table7[[#This Row],[Min]],LEN(Table7[[#This Row],[Min]])-FIND("-",Table7[[#This Row],[Min]])))&gt;INDIRECT(ADDRESS(11+MATCH(LEFT(Table7[[#This Row],[Min]],FIND("-",Table7[[#This Row],[Min]])-1),Table1[Content Sku],0),16,1,1,"Entities")),"review","ok"),"ok")</f>
        <v>ok</v>
      </c>
    </row>
    <row r="3193" spans="5:9" x14ac:dyDescent="0.25">
      <c r="E3193" t="s">
        <v>313</v>
      </c>
      <c r="F3193">
        <v>0</v>
      </c>
      <c r="G3193">
        <v>0</v>
      </c>
      <c r="H3193" t="s">
        <v>8</v>
      </c>
      <c r="I3193" s="74" t="str">
        <f ca="1">IF(Table7[[#This Row],[Type]]="KILL",IF(_xlfn.NUMBERVALUE(RIGHT(Table7[[#This Row],[Min]],LEN(Table7[[#This Row],[Min]])-FIND("-",Table7[[#This Row],[Min]])))&gt;INDIRECT(ADDRESS(11+MATCH(LEFT(Table7[[#This Row],[Min]],FIND("-",Table7[[#This Row],[Min]])-1),Table1[Content Sku],0),16,1,1,"Entities")),"review","ok"),"ok")</f>
        <v>ok</v>
      </c>
    </row>
    <row r="3194" spans="5:9" x14ac:dyDescent="0.25">
      <c r="E3194" t="s">
        <v>37</v>
      </c>
      <c r="F3194">
        <v>0</v>
      </c>
      <c r="G3194">
        <v>0</v>
      </c>
      <c r="H3194" t="s">
        <v>8</v>
      </c>
      <c r="I3194" s="74" t="str">
        <f ca="1">IF(Table7[[#This Row],[Type]]="KILL",IF(_xlfn.NUMBERVALUE(RIGHT(Table7[[#This Row],[Min]],LEN(Table7[[#This Row],[Min]])-FIND("-",Table7[[#This Row],[Min]])))&gt;INDIRECT(ADDRESS(11+MATCH(LEFT(Table7[[#This Row],[Min]],FIND("-",Table7[[#This Row],[Min]])-1),Table1[Content Sku],0),16,1,1,"Entities")),"review","ok"),"ok")</f>
        <v>ok</v>
      </c>
    </row>
    <row r="3195" spans="5:9" x14ac:dyDescent="0.25">
      <c r="E3195" t="s">
        <v>257</v>
      </c>
      <c r="F3195">
        <v>0</v>
      </c>
      <c r="G3195">
        <v>0</v>
      </c>
      <c r="H3195" t="s">
        <v>8</v>
      </c>
      <c r="I3195" s="74" t="str">
        <f ca="1">IF(Table7[[#This Row],[Type]]="KILL",IF(_xlfn.NUMBERVALUE(RIGHT(Table7[[#This Row],[Min]],LEN(Table7[[#This Row],[Min]])-FIND("-",Table7[[#This Row],[Min]])))&gt;INDIRECT(ADDRESS(11+MATCH(LEFT(Table7[[#This Row],[Min]],FIND("-",Table7[[#This Row],[Min]])-1),Table1[Content Sku],0),16,1,1,"Entities")),"review","ok"),"ok")</f>
        <v>ok</v>
      </c>
    </row>
    <row r="3196" spans="5:9" x14ac:dyDescent="0.25">
      <c r="E3196" t="s">
        <v>2745</v>
      </c>
      <c r="F3196">
        <v>0</v>
      </c>
      <c r="G3196">
        <v>0</v>
      </c>
      <c r="H3196" t="s">
        <v>8</v>
      </c>
      <c r="I3196" s="74" t="str">
        <f ca="1">IF(Table7[[#This Row],[Type]]="KILL",IF(_xlfn.NUMBERVALUE(RIGHT(Table7[[#This Row],[Min]],LEN(Table7[[#This Row],[Min]])-FIND("-",Table7[[#This Row],[Min]])))&gt;INDIRECT(ADDRESS(11+MATCH(LEFT(Table7[[#This Row],[Min]],FIND("-",Table7[[#This Row],[Min]])-1),Table1[Content Sku],0),16,1,1,"Entities")),"review","ok"),"ok")</f>
        <v>ok</v>
      </c>
    </row>
    <row r="3197" spans="5:9" x14ac:dyDescent="0.25">
      <c r="E3197" t="s">
        <v>315</v>
      </c>
      <c r="F3197">
        <v>0</v>
      </c>
      <c r="G3197">
        <v>0</v>
      </c>
      <c r="H3197" t="s">
        <v>8</v>
      </c>
      <c r="I3197" s="74" t="str">
        <f ca="1">IF(Table7[[#This Row],[Type]]="KILL",IF(_xlfn.NUMBERVALUE(RIGHT(Table7[[#This Row],[Min]],LEN(Table7[[#This Row],[Min]])-FIND("-",Table7[[#This Row],[Min]])))&gt;INDIRECT(ADDRESS(11+MATCH(LEFT(Table7[[#This Row],[Min]],FIND("-",Table7[[#This Row],[Min]])-1),Table1[Content Sku],0),16,1,1,"Entities")),"review","ok"),"ok")</f>
        <v>ok</v>
      </c>
    </row>
    <row r="3198" spans="5:9" x14ac:dyDescent="0.25">
      <c r="E3198" t="s">
        <v>90</v>
      </c>
      <c r="F3198">
        <v>0</v>
      </c>
      <c r="G3198">
        <v>0</v>
      </c>
      <c r="H3198" t="s">
        <v>8</v>
      </c>
      <c r="I3198" s="74" t="str">
        <f ca="1">IF(Table7[[#This Row],[Type]]="KILL",IF(_xlfn.NUMBERVALUE(RIGHT(Table7[[#This Row],[Min]],LEN(Table7[[#This Row],[Min]])-FIND("-",Table7[[#This Row],[Min]])))&gt;INDIRECT(ADDRESS(11+MATCH(LEFT(Table7[[#This Row],[Min]],FIND("-",Table7[[#This Row],[Min]])-1),Table1[Content Sku],0),16,1,1,"Entities")),"review","ok"),"ok")</f>
        <v>ok</v>
      </c>
    </row>
    <row r="3199" spans="5:9" x14ac:dyDescent="0.25">
      <c r="E3199" t="s">
        <v>90</v>
      </c>
      <c r="F3199">
        <v>0</v>
      </c>
      <c r="G3199">
        <v>15000</v>
      </c>
      <c r="H3199" t="s">
        <v>205</v>
      </c>
      <c r="I3199" s="74" t="str">
        <f ca="1">IF(Table7[[#This Row],[Type]]="KILL",IF(_xlfn.NUMBERVALUE(RIGHT(Table7[[#This Row],[Min]],LEN(Table7[[#This Row],[Min]])-FIND("-",Table7[[#This Row],[Min]])))&gt;INDIRECT(ADDRESS(11+MATCH(LEFT(Table7[[#This Row],[Min]],FIND("-",Table7[[#This Row],[Min]])-1),Table1[Content Sku],0),16,1,1,"Entities")),"review","ok"),"ok")</f>
        <v>ok</v>
      </c>
    </row>
    <row r="3200" spans="5:9" x14ac:dyDescent="0.25">
      <c r="E3200" t="s">
        <v>336</v>
      </c>
      <c r="F3200">
        <v>0</v>
      </c>
      <c r="G3200">
        <v>0</v>
      </c>
      <c r="H3200" t="s">
        <v>8</v>
      </c>
      <c r="I3200" s="74" t="str">
        <f ca="1">IF(Table7[[#This Row],[Type]]="KILL",IF(_xlfn.NUMBERVALUE(RIGHT(Table7[[#This Row],[Min]],LEN(Table7[[#This Row],[Min]])-FIND("-",Table7[[#This Row],[Min]])))&gt;INDIRECT(ADDRESS(11+MATCH(LEFT(Table7[[#This Row],[Min]],FIND("-",Table7[[#This Row],[Min]])-1),Table1[Content Sku],0),16,1,1,"Entities")),"review","ok"),"ok")</f>
        <v>ok</v>
      </c>
    </row>
    <row r="3201" spans="5:9" x14ac:dyDescent="0.25">
      <c r="E3201" t="s">
        <v>90</v>
      </c>
      <c r="F3201">
        <v>0</v>
      </c>
      <c r="G3201">
        <v>0</v>
      </c>
      <c r="H3201" t="s">
        <v>8</v>
      </c>
      <c r="I3201" s="74" t="str">
        <f ca="1">IF(Table7[[#This Row],[Type]]="KILL",IF(_xlfn.NUMBERVALUE(RIGHT(Table7[[#This Row],[Min]],LEN(Table7[[#This Row],[Min]])-FIND("-",Table7[[#This Row],[Min]])))&gt;INDIRECT(ADDRESS(11+MATCH(LEFT(Table7[[#This Row],[Min]],FIND("-",Table7[[#This Row],[Min]])-1),Table1[Content Sku],0),16,1,1,"Entities")),"review","ok"),"ok")</f>
        <v>ok</v>
      </c>
    </row>
    <row r="3202" spans="5:9" x14ac:dyDescent="0.25">
      <c r="E3202" t="s">
        <v>392</v>
      </c>
      <c r="F3202">
        <v>0</v>
      </c>
      <c r="G3202">
        <v>0</v>
      </c>
      <c r="H3202" t="s">
        <v>8</v>
      </c>
      <c r="I3202" s="74" t="str">
        <f ca="1">IF(Table7[[#This Row],[Type]]="KILL",IF(_xlfn.NUMBERVALUE(RIGHT(Table7[[#This Row],[Min]],LEN(Table7[[#This Row],[Min]])-FIND("-",Table7[[#This Row],[Min]])))&gt;INDIRECT(ADDRESS(11+MATCH(LEFT(Table7[[#This Row],[Min]],FIND("-",Table7[[#This Row],[Min]])-1),Table1[Content Sku],0),16,1,1,"Entities")),"review","ok"),"ok")</f>
        <v>ok</v>
      </c>
    </row>
    <row r="3203" spans="5:9" x14ac:dyDescent="0.25">
      <c r="E3203" t="s">
        <v>548</v>
      </c>
      <c r="F3203">
        <v>0</v>
      </c>
      <c r="G3203">
        <v>0</v>
      </c>
      <c r="H3203" t="s">
        <v>8</v>
      </c>
      <c r="I3203" s="74" t="str">
        <f ca="1">IF(Table7[[#This Row],[Type]]="KILL",IF(_xlfn.NUMBERVALUE(RIGHT(Table7[[#This Row],[Min]],LEN(Table7[[#This Row],[Min]])-FIND("-",Table7[[#This Row],[Min]])))&gt;INDIRECT(ADDRESS(11+MATCH(LEFT(Table7[[#This Row],[Min]],FIND("-",Table7[[#This Row],[Min]])-1),Table1[Content Sku],0),16,1,1,"Entities")),"review","ok"),"ok")</f>
        <v>ok</v>
      </c>
    </row>
    <row r="3204" spans="5:9" x14ac:dyDescent="0.25">
      <c r="E3204" t="s">
        <v>313</v>
      </c>
      <c r="F3204">
        <v>0</v>
      </c>
      <c r="G3204">
        <v>0</v>
      </c>
      <c r="H3204" t="s">
        <v>8</v>
      </c>
      <c r="I3204" s="74" t="str">
        <f ca="1">IF(Table7[[#This Row],[Type]]="KILL",IF(_xlfn.NUMBERVALUE(RIGHT(Table7[[#This Row],[Min]],LEN(Table7[[#This Row],[Min]])-FIND("-",Table7[[#This Row],[Min]])))&gt;INDIRECT(ADDRESS(11+MATCH(LEFT(Table7[[#This Row],[Min]],FIND("-",Table7[[#This Row],[Min]])-1),Table1[Content Sku],0),16,1,1,"Entities")),"review","ok"),"ok")</f>
        <v>ok</v>
      </c>
    </row>
    <row r="3205" spans="5:9" x14ac:dyDescent="0.25">
      <c r="E3205" t="s">
        <v>122</v>
      </c>
      <c r="F3205">
        <v>0</v>
      </c>
      <c r="G3205">
        <v>0</v>
      </c>
      <c r="H3205" t="s">
        <v>8</v>
      </c>
      <c r="I3205" s="74" t="str">
        <f ca="1">IF(Table7[[#This Row],[Type]]="KILL",IF(_xlfn.NUMBERVALUE(RIGHT(Table7[[#This Row],[Min]],LEN(Table7[[#This Row],[Min]])-FIND("-",Table7[[#This Row],[Min]])))&gt;INDIRECT(ADDRESS(11+MATCH(LEFT(Table7[[#This Row],[Min]],FIND("-",Table7[[#This Row],[Min]])-1),Table1[Content Sku],0),16,1,1,"Entities")),"review","ok"),"ok")</f>
        <v>ok</v>
      </c>
    </row>
    <row r="3206" spans="5:9" x14ac:dyDescent="0.25">
      <c r="E3206" t="s">
        <v>39</v>
      </c>
      <c r="F3206">
        <v>0</v>
      </c>
      <c r="G3206">
        <v>0</v>
      </c>
      <c r="H3206" t="s">
        <v>8</v>
      </c>
      <c r="I3206" s="74" t="str">
        <f ca="1">IF(Table7[[#This Row],[Type]]="KILL",IF(_xlfn.NUMBERVALUE(RIGHT(Table7[[#This Row],[Min]],LEN(Table7[[#This Row],[Min]])-FIND("-",Table7[[#This Row],[Min]])))&gt;INDIRECT(ADDRESS(11+MATCH(LEFT(Table7[[#This Row],[Min]],FIND("-",Table7[[#This Row],[Min]])-1),Table1[Content Sku],0),16,1,1,"Entities")),"review","ok"),"ok")</f>
        <v>ok</v>
      </c>
    </row>
    <row r="3207" spans="5:9" x14ac:dyDescent="0.25">
      <c r="E3207" t="s">
        <v>254</v>
      </c>
      <c r="F3207">
        <v>0</v>
      </c>
      <c r="G3207">
        <v>0</v>
      </c>
      <c r="H3207" t="s">
        <v>8</v>
      </c>
      <c r="I3207" s="74" t="str">
        <f ca="1">IF(Table7[[#This Row],[Type]]="KILL",IF(_xlfn.NUMBERVALUE(RIGHT(Table7[[#This Row],[Min]],LEN(Table7[[#This Row],[Min]])-FIND("-",Table7[[#This Row],[Min]])))&gt;INDIRECT(ADDRESS(11+MATCH(LEFT(Table7[[#This Row],[Min]],FIND("-",Table7[[#This Row],[Min]])-1),Table1[Content Sku],0),16,1,1,"Entities")),"review","ok"),"ok")</f>
        <v>ok</v>
      </c>
    </row>
    <row r="3208" spans="5:9" x14ac:dyDescent="0.25">
      <c r="E3208" t="s">
        <v>313</v>
      </c>
      <c r="F3208">
        <v>0</v>
      </c>
      <c r="G3208">
        <v>0</v>
      </c>
      <c r="H3208" t="s">
        <v>8</v>
      </c>
      <c r="I3208" s="74" t="str">
        <f ca="1">IF(Table7[[#This Row],[Type]]="KILL",IF(_xlfn.NUMBERVALUE(RIGHT(Table7[[#This Row],[Min]],LEN(Table7[[#This Row],[Min]])-FIND("-",Table7[[#This Row],[Min]])))&gt;INDIRECT(ADDRESS(11+MATCH(LEFT(Table7[[#This Row],[Min]],FIND("-",Table7[[#This Row],[Min]])-1),Table1[Content Sku],0),16,1,1,"Entities")),"review","ok"),"ok")</f>
        <v>ok</v>
      </c>
    </row>
    <row r="3209" spans="5:9" x14ac:dyDescent="0.25">
      <c r="E3209" t="s">
        <v>346</v>
      </c>
      <c r="F3209">
        <v>0</v>
      </c>
      <c r="G3209">
        <v>0</v>
      </c>
      <c r="H3209" t="s">
        <v>8</v>
      </c>
      <c r="I3209" s="74" t="str">
        <f ca="1">IF(Table7[[#This Row],[Type]]="KILL",IF(_xlfn.NUMBERVALUE(RIGHT(Table7[[#This Row],[Min]],LEN(Table7[[#This Row],[Min]])-FIND("-",Table7[[#This Row],[Min]])))&gt;INDIRECT(ADDRESS(11+MATCH(LEFT(Table7[[#This Row],[Min]],FIND("-",Table7[[#This Row],[Min]])-1),Table1[Content Sku],0),16,1,1,"Entities")),"review","ok"),"ok")</f>
        <v>ok</v>
      </c>
    </row>
    <row r="3210" spans="5:9" x14ac:dyDescent="0.25">
      <c r="E3210" t="s">
        <v>2748</v>
      </c>
      <c r="F3210">
        <v>0</v>
      </c>
      <c r="G3210">
        <v>0</v>
      </c>
      <c r="H3210" t="s">
        <v>8</v>
      </c>
      <c r="I3210" s="74" t="str">
        <f ca="1">IF(Table7[[#This Row],[Type]]="KILL",IF(_xlfn.NUMBERVALUE(RIGHT(Table7[[#This Row],[Min]],LEN(Table7[[#This Row],[Min]])-FIND("-",Table7[[#This Row],[Min]])))&gt;INDIRECT(ADDRESS(11+MATCH(LEFT(Table7[[#This Row],[Min]],FIND("-",Table7[[#This Row],[Min]])-1),Table1[Content Sku],0),16,1,1,"Entities")),"review","ok"),"ok")</f>
        <v>ok</v>
      </c>
    </row>
    <row r="3211" spans="5:9" x14ac:dyDescent="0.25">
      <c r="E3211" t="s">
        <v>92</v>
      </c>
      <c r="F3211">
        <v>0</v>
      </c>
      <c r="G3211">
        <v>15000</v>
      </c>
      <c r="H3211" t="s">
        <v>205</v>
      </c>
      <c r="I3211" s="74" t="str">
        <f ca="1">IF(Table7[[#This Row],[Type]]="KILL",IF(_xlfn.NUMBERVALUE(RIGHT(Table7[[#This Row],[Min]],LEN(Table7[[#This Row],[Min]])-FIND("-",Table7[[#This Row],[Min]])))&gt;INDIRECT(ADDRESS(11+MATCH(LEFT(Table7[[#This Row],[Min]],FIND("-",Table7[[#This Row],[Min]])-1),Table1[Content Sku],0),16,1,1,"Entities")),"review","ok"),"ok")</f>
        <v>ok</v>
      </c>
    </row>
    <row r="3212" spans="5:9" x14ac:dyDescent="0.25">
      <c r="E3212" t="s">
        <v>257</v>
      </c>
      <c r="F3212">
        <v>3800</v>
      </c>
      <c r="G3212">
        <v>0</v>
      </c>
      <c r="H3212" t="s">
        <v>205</v>
      </c>
      <c r="I3212" s="74" t="str">
        <f ca="1">IF(Table7[[#This Row],[Type]]="KILL",IF(_xlfn.NUMBERVALUE(RIGHT(Table7[[#This Row],[Min]],LEN(Table7[[#This Row],[Min]])-FIND("-",Table7[[#This Row],[Min]])))&gt;INDIRECT(ADDRESS(11+MATCH(LEFT(Table7[[#This Row],[Min]],FIND("-",Table7[[#This Row],[Min]])-1),Table1[Content Sku],0),16,1,1,"Entities")),"review","ok"),"ok")</f>
        <v>ok</v>
      </c>
    </row>
    <row r="3213" spans="5:9" x14ac:dyDescent="0.25">
      <c r="E3213" t="s">
        <v>95</v>
      </c>
      <c r="F3213">
        <v>36000</v>
      </c>
      <c r="G3213">
        <v>0</v>
      </c>
      <c r="H3213" t="s">
        <v>205</v>
      </c>
      <c r="I3213" s="74" t="str">
        <f ca="1">IF(Table7[[#This Row],[Type]]="KILL",IF(_xlfn.NUMBERVALUE(RIGHT(Table7[[#This Row],[Min]],LEN(Table7[[#This Row],[Min]])-FIND("-",Table7[[#This Row],[Min]])))&gt;INDIRECT(ADDRESS(11+MATCH(LEFT(Table7[[#This Row],[Min]],FIND("-",Table7[[#This Row],[Min]])-1),Table1[Content Sku],0),16,1,1,"Entities")),"review","ok"),"ok")</f>
        <v>ok</v>
      </c>
    </row>
    <row r="3214" spans="5:9" x14ac:dyDescent="0.25">
      <c r="E3214" t="s">
        <v>90</v>
      </c>
      <c r="F3214">
        <v>0</v>
      </c>
      <c r="G3214">
        <v>15000</v>
      </c>
      <c r="H3214" t="s">
        <v>205</v>
      </c>
      <c r="I3214" s="74" t="str">
        <f ca="1">IF(Table7[[#This Row],[Type]]="KILL",IF(_xlfn.NUMBERVALUE(RIGHT(Table7[[#This Row],[Min]],LEN(Table7[[#This Row],[Min]])-FIND("-",Table7[[#This Row],[Min]])))&gt;INDIRECT(ADDRESS(11+MATCH(LEFT(Table7[[#This Row],[Min]],FIND("-",Table7[[#This Row],[Min]])-1),Table1[Content Sku],0),16,1,1,"Entities")),"review","ok"),"ok")</f>
        <v>ok</v>
      </c>
    </row>
    <row r="3215" spans="5:9" x14ac:dyDescent="0.25">
      <c r="E3215" t="s">
        <v>338</v>
      </c>
      <c r="F3215">
        <v>0</v>
      </c>
      <c r="G3215">
        <v>0</v>
      </c>
      <c r="H3215" t="s">
        <v>8</v>
      </c>
      <c r="I3215" s="74" t="str">
        <f ca="1">IF(Table7[[#This Row],[Type]]="KILL",IF(_xlfn.NUMBERVALUE(RIGHT(Table7[[#This Row],[Min]],LEN(Table7[[#This Row],[Min]])-FIND("-",Table7[[#This Row],[Min]])))&gt;INDIRECT(ADDRESS(11+MATCH(LEFT(Table7[[#This Row],[Min]],FIND("-",Table7[[#This Row],[Min]])-1),Table1[Content Sku],0),16,1,1,"Entities")),"review","ok"),"ok")</f>
        <v>ok</v>
      </c>
    </row>
    <row r="3216" spans="5:9" x14ac:dyDescent="0.25">
      <c r="E3216" t="s">
        <v>313</v>
      </c>
      <c r="F3216">
        <v>0</v>
      </c>
      <c r="G3216">
        <v>11000</v>
      </c>
      <c r="H3216" t="s">
        <v>205</v>
      </c>
      <c r="I3216" s="74" t="str">
        <f ca="1">IF(Table7[[#This Row],[Type]]="KILL",IF(_xlfn.NUMBERVALUE(RIGHT(Table7[[#This Row],[Min]],LEN(Table7[[#This Row],[Min]])-FIND("-",Table7[[#This Row],[Min]])))&gt;INDIRECT(ADDRESS(11+MATCH(LEFT(Table7[[#This Row],[Min]],FIND("-",Table7[[#This Row],[Min]])-1),Table1[Content Sku],0),16,1,1,"Entities")),"review","ok"),"ok")</f>
        <v>ok</v>
      </c>
    </row>
    <row r="3217" spans="5:9" x14ac:dyDescent="0.25">
      <c r="E3217" t="s">
        <v>283</v>
      </c>
      <c r="F3217">
        <v>8000</v>
      </c>
      <c r="G3217">
        <v>0</v>
      </c>
      <c r="H3217" t="s">
        <v>205</v>
      </c>
      <c r="I3217" s="74" t="str">
        <f ca="1">IF(Table7[[#This Row],[Type]]="KILL",IF(_xlfn.NUMBERVALUE(RIGHT(Table7[[#This Row],[Min]],LEN(Table7[[#This Row],[Min]])-FIND("-",Table7[[#This Row],[Min]])))&gt;INDIRECT(ADDRESS(11+MATCH(LEFT(Table7[[#This Row],[Min]],FIND("-",Table7[[#This Row],[Min]])-1),Table1[Content Sku],0),16,1,1,"Entities")),"review","ok"),"ok")</f>
        <v>ok</v>
      </c>
    </row>
    <row r="3218" spans="5:9" x14ac:dyDescent="0.25">
      <c r="E3218" t="s">
        <v>338</v>
      </c>
      <c r="F3218">
        <v>0</v>
      </c>
      <c r="G3218">
        <v>0</v>
      </c>
      <c r="H3218" t="s">
        <v>8</v>
      </c>
      <c r="I3218" s="74" t="str">
        <f ca="1">IF(Table7[[#This Row],[Type]]="KILL",IF(_xlfn.NUMBERVALUE(RIGHT(Table7[[#This Row],[Min]],LEN(Table7[[#This Row],[Min]])-FIND("-",Table7[[#This Row],[Min]])))&gt;INDIRECT(ADDRESS(11+MATCH(LEFT(Table7[[#This Row],[Min]],FIND("-",Table7[[#This Row],[Min]])-1),Table1[Content Sku],0),16,1,1,"Entities")),"review","ok"),"ok")</f>
        <v>ok</v>
      </c>
    </row>
    <row r="3219" spans="5:9" x14ac:dyDescent="0.25">
      <c r="E3219" t="s">
        <v>37</v>
      </c>
      <c r="F3219">
        <v>0</v>
      </c>
      <c r="G3219">
        <v>0</v>
      </c>
      <c r="H3219" t="s">
        <v>8</v>
      </c>
      <c r="I3219" s="74" t="str">
        <f ca="1">IF(Table7[[#This Row],[Type]]="KILL",IF(_xlfn.NUMBERVALUE(RIGHT(Table7[[#This Row],[Min]],LEN(Table7[[#This Row],[Min]])-FIND("-",Table7[[#This Row],[Min]])))&gt;INDIRECT(ADDRESS(11+MATCH(LEFT(Table7[[#This Row],[Min]],FIND("-",Table7[[#This Row],[Min]])-1),Table1[Content Sku],0),16,1,1,"Entities")),"review","ok"),"ok")</f>
        <v>ok</v>
      </c>
    </row>
    <row r="3220" spans="5:9" x14ac:dyDescent="0.25">
      <c r="E3220" t="s">
        <v>254</v>
      </c>
      <c r="F3220">
        <v>0</v>
      </c>
      <c r="G3220">
        <v>0</v>
      </c>
      <c r="H3220" t="s">
        <v>8</v>
      </c>
      <c r="I3220" s="74" t="str">
        <f ca="1">IF(Table7[[#This Row],[Type]]="KILL",IF(_xlfn.NUMBERVALUE(RIGHT(Table7[[#This Row],[Min]],LEN(Table7[[#This Row],[Min]])-FIND("-",Table7[[#This Row],[Min]])))&gt;INDIRECT(ADDRESS(11+MATCH(LEFT(Table7[[#This Row],[Min]],FIND("-",Table7[[#This Row],[Min]])-1),Table1[Content Sku],0),16,1,1,"Entities")),"review","ok"),"ok")</f>
        <v>ok</v>
      </c>
    </row>
    <row r="3221" spans="5:9" x14ac:dyDescent="0.25">
      <c r="E3221" t="s">
        <v>21</v>
      </c>
      <c r="F3221">
        <v>0</v>
      </c>
      <c r="G3221">
        <v>0</v>
      </c>
      <c r="H3221" t="s">
        <v>8</v>
      </c>
      <c r="I3221" s="74" t="str">
        <f ca="1">IF(Table7[[#This Row],[Type]]="KILL",IF(_xlfn.NUMBERVALUE(RIGHT(Table7[[#This Row],[Min]],LEN(Table7[[#This Row],[Min]])-FIND("-",Table7[[#This Row],[Min]])))&gt;INDIRECT(ADDRESS(11+MATCH(LEFT(Table7[[#This Row],[Min]],FIND("-",Table7[[#This Row],[Min]])-1),Table1[Content Sku],0),16,1,1,"Entities")),"review","ok"),"ok")</f>
        <v>ok</v>
      </c>
    </row>
    <row r="3222" spans="5:9" x14ac:dyDescent="0.25">
      <c r="E3222" t="s">
        <v>92</v>
      </c>
      <c r="F3222">
        <v>0</v>
      </c>
      <c r="G3222">
        <v>0</v>
      </c>
      <c r="H3222" t="s">
        <v>8</v>
      </c>
      <c r="I3222" s="74" t="str">
        <f ca="1">IF(Table7[[#This Row],[Type]]="KILL",IF(_xlfn.NUMBERVALUE(RIGHT(Table7[[#This Row],[Min]],LEN(Table7[[#This Row],[Min]])-FIND("-",Table7[[#This Row],[Min]])))&gt;INDIRECT(ADDRESS(11+MATCH(LEFT(Table7[[#This Row],[Min]],FIND("-",Table7[[#This Row],[Min]])-1),Table1[Content Sku],0),16,1,1,"Entities")),"review","ok"),"ok")</f>
        <v>ok</v>
      </c>
    </row>
    <row r="3223" spans="5:9" x14ac:dyDescent="0.25">
      <c r="E3223" t="s">
        <v>254</v>
      </c>
      <c r="F3223">
        <v>0</v>
      </c>
      <c r="G3223">
        <v>15000</v>
      </c>
      <c r="H3223" t="s">
        <v>205</v>
      </c>
      <c r="I3223" s="74" t="str">
        <f ca="1">IF(Table7[[#This Row],[Type]]="KILL",IF(_xlfn.NUMBERVALUE(RIGHT(Table7[[#This Row],[Min]],LEN(Table7[[#This Row],[Min]])-FIND("-",Table7[[#This Row],[Min]])))&gt;INDIRECT(ADDRESS(11+MATCH(LEFT(Table7[[#This Row],[Min]],FIND("-",Table7[[#This Row],[Min]])-1),Table1[Content Sku],0),16,1,1,"Entities")),"review","ok"),"ok")</f>
        <v>ok</v>
      </c>
    </row>
    <row r="3224" spans="5:9" x14ac:dyDescent="0.25">
      <c r="E3224" t="s">
        <v>315</v>
      </c>
      <c r="F3224">
        <v>6000</v>
      </c>
      <c r="G3224">
        <v>0</v>
      </c>
      <c r="H3224" t="s">
        <v>205</v>
      </c>
      <c r="I3224" s="74" t="str">
        <f ca="1">IF(Table7[[#This Row],[Type]]="KILL",IF(_xlfn.NUMBERVALUE(RIGHT(Table7[[#This Row],[Min]],LEN(Table7[[#This Row],[Min]])-FIND("-",Table7[[#This Row],[Min]])))&gt;INDIRECT(ADDRESS(11+MATCH(LEFT(Table7[[#This Row],[Min]],FIND("-",Table7[[#This Row],[Min]])-1),Table1[Content Sku],0),16,1,1,"Entities")),"review","ok"),"ok")</f>
        <v>ok</v>
      </c>
    </row>
    <row r="3225" spans="5:9" x14ac:dyDescent="0.25">
      <c r="E3225" t="s">
        <v>137</v>
      </c>
      <c r="F3225">
        <v>0</v>
      </c>
      <c r="G3225">
        <v>0</v>
      </c>
      <c r="H3225" t="s">
        <v>8</v>
      </c>
      <c r="I3225" s="74" t="str">
        <f ca="1">IF(Table7[[#This Row],[Type]]="KILL",IF(_xlfn.NUMBERVALUE(RIGHT(Table7[[#This Row],[Min]],LEN(Table7[[#This Row],[Min]])-FIND("-",Table7[[#This Row],[Min]])))&gt;INDIRECT(ADDRESS(11+MATCH(LEFT(Table7[[#This Row],[Min]],FIND("-",Table7[[#This Row],[Min]])-1),Table1[Content Sku],0),16,1,1,"Entities")),"review","ok"),"ok")</f>
        <v>ok</v>
      </c>
    </row>
    <row r="3226" spans="5:9" x14ac:dyDescent="0.25">
      <c r="E3226" t="s">
        <v>49</v>
      </c>
      <c r="F3226">
        <v>10500</v>
      </c>
      <c r="G3226">
        <v>0</v>
      </c>
      <c r="H3226" t="s">
        <v>205</v>
      </c>
      <c r="I3226" s="74" t="str">
        <f ca="1">IF(Table7[[#This Row],[Type]]="KILL",IF(_xlfn.NUMBERVALUE(RIGHT(Table7[[#This Row],[Min]],LEN(Table7[[#This Row],[Min]])-FIND("-",Table7[[#This Row],[Min]])))&gt;INDIRECT(ADDRESS(11+MATCH(LEFT(Table7[[#This Row],[Min]],FIND("-",Table7[[#This Row],[Min]])-1),Table1[Content Sku],0),16,1,1,"Entities")),"review","ok"),"ok")</f>
        <v>ok</v>
      </c>
    </row>
    <row r="3227" spans="5:9" x14ac:dyDescent="0.25">
      <c r="E3227" t="s">
        <v>2741</v>
      </c>
      <c r="F3227">
        <v>0</v>
      </c>
      <c r="G3227">
        <v>0</v>
      </c>
      <c r="H3227" t="s">
        <v>8</v>
      </c>
      <c r="I3227" s="74" t="str">
        <f ca="1">IF(Table7[[#This Row],[Type]]="KILL",IF(_xlfn.NUMBERVALUE(RIGHT(Table7[[#This Row],[Min]],LEN(Table7[[#This Row],[Min]])-FIND("-",Table7[[#This Row],[Min]])))&gt;INDIRECT(ADDRESS(11+MATCH(LEFT(Table7[[#This Row],[Min]],FIND("-",Table7[[#This Row],[Min]])-1),Table1[Content Sku],0),16,1,1,"Entities")),"review","ok"),"ok")</f>
        <v>ok</v>
      </c>
    </row>
    <row r="3228" spans="5:9" x14ac:dyDescent="0.25">
      <c r="E3228" t="s">
        <v>2733</v>
      </c>
      <c r="F3228">
        <v>0</v>
      </c>
      <c r="G3228">
        <v>0</v>
      </c>
      <c r="H3228" t="s">
        <v>8</v>
      </c>
      <c r="I3228" s="74" t="str">
        <f ca="1">IF(Table7[[#This Row],[Type]]="KILL",IF(_xlfn.NUMBERVALUE(RIGHT(Table7[[#This Row],[Min]],LEN(Table7[[#This Row],[Min]])-FIND("-",Table7[[#This Row],[Min]])))&gt;INDIRECT(ADDRESS(11+MATCH(LEFT(Table7[[#This Row],[Min]],FIND("-",Table7[[#This Row],[Min]])-1),Table1[Content Sku],0),16,1,1,"Entities")),"review","ok"),"ok")</f>
        <v>ok</v>
      </c>
    </row>
    <row r="3229" spans="5:9" x14ac:dyDescent="0.25">
      <c r="E3229" t="s">
        <v>2748</v>
      </c>
      <c r="F3229">
        <v>0</v>
      </c>
      <c r="G3229">
        <v>0</v>
      </c>
      <c r="H3229" t="s">
        <v>8</v>
      </c>
      <c r="I3229" s="74" t="str">
        <f ca="1">IF(Table7[[#This Row],[Type]]="KILL",IF(_xlfn.NUMBERVALUE(RIGHT(Table7[[#This Row],[Min]],LEN(Table7[[#This Row],[Min]])-FIND("-",Table7[[#This Row],[Min]])))&gt;INDIRECT(ADDRESS(11+MATCH(LEFT(Table7[[#This Row],[Min]],FIND("-",Table7[[#This Row],[Min]])-1),Table1[Content Sku],0),16,1,1,"Entities")),"review","ok"),"ok")</f>
        <v>ok</v>
      </c>
    </row>
    <row r="3230" spans="5:9" x14ac:dyDescent="0.25">
      <c r="E3230" t="s">
        <v>122</v>
      </c>
      <c r="F3230">
        <v>0</v>
      </c>
      <c r="G3230">
        <v>0</v>
      </c>
      <c r="H3230" t="s">
        <v>8</v>
      </c>
      <c r="I3230" s="74" t="str">
        <f ca="1">IF(Table7[[#This Row],[Type]]="KILL",IF(_xlfn.NUMBERVALUE(RIGHT(Table7[[#This Row],[Min]],LEN(Table7[[#This Row],[Min]])-FIND("-",Table7[[#This Row],[Min]])))&gt;INDIRECT(ADDRESS(11+MATCH(LEFT(Table7[[#This Row],[Min]],FIND("-",Table7[[#This Row],[Min]])-1),Table1[Content Sku],0),16,1,1,"Entities")),"review","ok"),"ok")</f>
        <v>ok</v>
      </c>
    </row>
    <row r="3231" spans="5:9" x14ac:dyDescent="0.25">
      <c r="E3231" t="s">
        <v>90</v>
      </c>
      <c r="F3231">
        <v>0</v>
      </c>
      <c r="G3231">
        <v>0</v>
      </c>
      <c r="H3231" t="s">
        <v>8</v>
      </c>
      <c r="I3231" s="74" t="str">
        <f ca="1">IF(Table7[[#This Row],[Type]]="KILL",IF(_xlfn.NUMBERVALUE(RIGHT(Table7[[#This Row],[Min]],LEN(Table7[[#This Row],[Min]])-FIND("-",Table7[[#This Row],[Min]])))&gt;INDIRECT(ADDRESS(11+MATCH(LEFT(Table7[[#This Row],[Min]],FIND("-",Table7[[#This Row],[Min]])-1),Table1[Content Sku],0),16,1,1,"Entities")),"review","ok"),"ok")</f>
        <v>ok</v>
      </c>
    </row>
    <row r="3232" spans="5:9" x14ac:dyDescent="0.25">
      <c r="E3232" t="s">
        <v>313</v>
      </c>
      <c r="F3232">
        <v>0</v>
      </c>
      <c r="G3232">
        <v>0</v>
      </c>
      <c r="H3232" t="s">
        <v>8</v>
      </c>
      <c r="I3232" s="74" t="str">
        <f ca="1">IF(Table7[[#This Row],[Type]]="KILL",IF(_xlfn.NUMBERVALUE(RIGHT(Table7[[#This Row],[Min]],LEN(Table7[[#This Row],[Min]])-FIND("-",Table7[[#This Row],[Min]])))&gt;INDIRECT(ADDRESS(11+MATCH(LEFT(Table7[[#This Row],[Min]],FIND("-",Table7[[#This Row],[Min]])-1),Table1[Content Sku],0),16,1,1,"Entities")),"review","ok"),"ok")</f>
        <v>ok</v>
      </c>
    </row>
    <row r="3233" spans="5:9" x14ac:dyDescent="0.25">
      <c r="E3233" t="s">
        <v>393</v>
      </c>
      <c r="F3233">
        <v>0</v>
      </c>
      <c r="G3233">
        <v>0</v>
      </c>
      <c r="H3233" t="s">
        <v>8</v>
      </c>
      <c r="I3233" s="74" t="str">
        <f ca="1">IF(Table7[[#This Row],[Type]]="KILL",IF(_xlfn.NUMBERVALUE(RIGHT(Table7[[#This Row],[Min]],LEN(Table7[[#This Row],[Min]])-FIND("-",Table7[[#This Row],[Min]])))&gt;INDIRECT(ADDRESS(11+MATCH(LEFT(Table7[[#This Row],[Min]],FIND("-",Table7[[#This Row],[Min]])-1),Table1[Content Sku],0),16,1,1,"Entities")),"review","ok"),"ok")</f>
        <v>ok</v>
      </c>
    </row>
    <row r="3234" spans="5:9" x14ac:dyDescent="0.25">
      <c r="E3234" t="s">
        <v>313</v>
      </c>
      <c r="F3234">
        <v>4000</v>
      </c>
      <c r="G3234">
        <v>0</v>
      </c>
      <c r="H3234" t="s">
        <v>205</v>
      </c>
      <c r="I3234" s="74" t="str">
        <f ca="1">IF(Table7[[#This Row],[Type]]="KILL",IF(_xlfn.NUMBERVALUE(RIGHT(Table7[[#This Row],[Min]],LEN(Table7[[#This Row],[Min]])-FIND("-",Table7[[#This Row],[Min]])))&gt;INDIRECT(ADDRESS(11+MATCH(LEFT(Table7[[#This Row],[Min]],FIND("-",Table7[[#This Row],[Min]])-1),Table1[Content Sku],0),16,1,1,"Entities")),"review","ok"),"ok")</f>
        <v>ok</v>
      </c>
    </row>
    <row r="3235" spans="5:9" x14ac:dyDescent="0.25">
      <c r="E3235" t="s">
        <v>419</v>
      </c>
      <c r="F3235">
        <v>0</v>
      </c>
      <c r="G3235">
        <v>0</v>
      </c>
      <c r="H3235" t="s">
        <v>8</v>
      </c>
      <c r="I3235" s="74" t="str">
        <f ca="1">IF(Table7[[#This Row],[Type]]="KILL",IF(_xlfn.NUMBERVALUE(RIGHT(Table7[[#This Row],[Min]],LEN(Table7[[#This Row],[Min]])-FIND("-",Table7[[#This Row],[Min]])))&gt;INDIRECT(ADDRESS(11+MATCH(LEFT(Table7[[#This Row],[Min]],FIND("-",Table7[[#This Row],[Min]])-1),Table1[Content Sku],0),16,1,1,"Entities")),"review","ok"),"ok")</f>
        <v>ok</v>
      </c>
    </row>
    <row r="3236" spans="5:9" x14ac:dyDescent="0.25">
      <c r="E3236" t="s">
        <v>346</v>
      </c>
      <c r="F3236">
        <v>20000</v>
      </c>
      <c r="G3236">
        <v>0</v>
      </c>
      <c r="H3236" t="s">
        <v>205</v>
      </c>
      <c r="I3236" s="74" t="str">
        <f ca="1">IF(Table7[[#This Row],[Type]]="KILL",IF(_xlfn.NUMBERVALUE(RIGHT(Table7[[#This Row],[Min]],LEN(Table7[[#This Row],[Min]])-FIND("-",Table7[[#This Row],[Min]])))&gt;INDIRECT(ADDRESS(11+MATCH(LEFT(Table7[[#This Row],[Min]],FIND("-",Table7[[#This Row],[Min]])-1),Table1[Content Sku],0),16,1,1,"Entities")),"review","ok"),"ok")</f>
        <v>ok</v>
      </c>
    </row>
    <row r="3237" spans="5:9" x14ac:dyDescent="0.25">
      <c r="E3237" t="s">
        <v>2748</v>
      </c>
      <c r="F3237">
        <v>0</v>
      </c>
      <c r="G3237">
        <v>0</v>
      </c>
      <c r="H3237" t="s">
        <v>8</v>
      </c>
      <c r="I3237" s="74" t="str">
        <f ca="1">IF(Table7[[#This Row],[Type]]="KILL",IF(_xlfn.NUMBERVALUE(RIGHT(Table7[[#This Row],[Min]],LEN(Table7[[#This Row],[Min]])-FIND("-",Table7[[#This Row],[Min]])))&gt;INDIRECT(ADDRESS(11+MATCH(LEFT(Table7[[#This Row],[Min]],FIND("-",Table7[[#This Row],[Min]])-1),Table1[Content Sku],0),16,1,1,"Entities")),"review","ok"),"ok")</f>
        <v>ok</v>
      </c>
    </row>
    <row r="3238" spans="5:9" x14ac:dyDescent="0.25">
      <c r="E3238" t="s">
        <v>313</v>
      </c>
      <c r="F3238">
        <v>5000</v>
      </c>
      <c r="G3238">
        <v>0</v>
      </c>
      <c r="H3238" t="s">
        <v>205</v>
      </c>
      <c r="I3238" s="74" t="str">
        <f ca="1">IF(Table7[[#This Row],[Type]]="KILL",IF(_xlfn.NUMBERVALUE(RIGHT(Table7[[#This Row],[Min]],LEN(Table7[[#This Row],[Min]])-FIND("-",Table7[[#This Row],[Min]])))&gt;INDIRECT(ADDRESS(11+MATCH(LEFT(Table7[[#This Row],[Min]],FIND("-",Table7[[#This Row],[Min]])-1),Table1[Content Sku],0),16,1,1,"Entities")),"review","ok"),"ok")</f>
        <v>ok</v>
      </c>
    </row>
    <row r="3239" spans="5:9" x14ac:dyDescent="0.25">
      <c r="E3239" t="s">
        <v>2748</v>
      </c>
      <c r="F3239">
        <v>0</v>
      </c>
      <c r="G3239">
        <v>0</v>
      </c>
      <c r="H3239" t="s">
        <v>8</v>
      </c>
      <c r="I3239" s="74" t="str">
        <f ca="1">IF(Table7[[#This Row],[Type]]="KILL",IF(_xlfn.NUMBERVALUE(RIGHT(Table7[[#This Row],[Min]],LEN(Table7[[#This Row],[Min]])-FIND("-",Table7[[#This Row],[Min]])))&gt;INDIRECT(ADDRESS(11+MATCH(LEFT(Table7[[#This Row],[Min]],FIND("-",Table7[[#This Row],[Min]])-1),Table1[Content Sku],0),16,1,1,"Entities")),"review","ok"),"ok")</f>
        <v>ok</v>
      </c>
    </row>
    <row r="3240" spans="5:9" x14ac:dyDescent="0.25">
      <c r="E3240" t="s">
        <v>280</v>
      </c>
      <c r="F3240">
        <v>0</v>
      </c>
      <c r="G3240">
        <v>0</v>
      </c>
      <c r="H3240" t="s">
        <v>8</v>
      </c>
      <c r="I3240" s="74" t="str">
        <f ca="1">IF(Table7[[#This Row],[Type]]="KILL",IF(_xlfn.NUMBERVALUE(RIGHT(Table7[[#This Row],[Min]],LEN(Table7[[#This Row],[Min]])-FIND("-",Table7[[#This Row],[Min]])))&gt;INDIRECT(ADDRESS(11+MATCH(LEFT(Table7[[#This Row],[Min]],FIND("-",Table7[[#This Row],[Min]])-1),Table1[Content Sku],0),16,1,1,"Entities")),"review","ok"),"ok")</f>
        <v>ok</v>
      </c>
    </row>
    <row r="3241" spans="5:9" x14ac:dyDescent="0.25">
      <c r="E3241" t="s">
        <v>254</v>
      </c>
      <c r="F3241">
        <v>0</v>
      </c>
      <c r="G3241">
        <v>0</v>
      </c>
      <c r="H3241" t="s">
        <v>8</v>
      </c>
      <c r="I3241" s="74" t="str">
        <f ca="1">IF(Table7[[#This Row],[Type]]="KILL",IF(_xlfn.NUMBERVALUE(RIGHT(Table7[[#This Row],[Min]],LEN(Table7[[#This Row],[Min]])-FIND("-",Table7[[#This Row],[Min]])))&gt;INDIRECT(ADDRESS(11+MATCH(LEFT(Table7[[#This Row],[Min]],FIND("-",Table7[[#This Row],[Min]])-1),Table1[Content Sku],0),16,1,1,"Entities")),"review","ok"),"ok")</f>
        <v>ok</v>
      </c>
    </row>
    <row r="3242" spans="5:9" x14ac:dyDescent="0.25">
      <c r="E3242" t="s">
        <v>2748</v>
      </c>
      <c r="F3242">
        <v>0</v>
      </c>
      <c r="G3242">
        <v>0</v>
      </c>
      <c r="H3242" t="s">
        <v>8</v>
      </c>
      <c r="I3242" s="74" t="str">
        <f ca="1">IF(Table7[[#This Row],[Type]]="KILL",IF(_xlfn.NUMBERVALUE(RIGHT(Table7[[#This Row],[Min]],LEN(Table7[[#This Row],[Min]])-FIND("-",Table7[[#This Row],[Min]])))&gt;INDIRECT(ADDRESS(11+MATCH(LEFT(Table7[[#This Row],[Min]],FIND("-",Table7[[#This Row],[Min]])-1),Table1[Content Sku],0),16,1,1,"Entities")),"review","ok"),"ok")</f>
        <v>ok</v>
      </c>
    </row>
    <row r="3243" spans="5:9" x14ac:dyDescent="0.25">
      <c r="E3243" t="s">
        <v>361</v>
      </c>
      <c r="F3243" t="s">
        <v>8142</v>
      </c>
      <c r="G3243" t="s">
        <v>4476</v>
      </c>
      <c r="H3243" t="s">
        <v>4477</v>
      </c>
      <c r="I3243" s="74" t="str">
        <f ca="1">IF(Table7[[#This Row],[Type]]="KILL",IF(_xlfn.NUMBERVALUE(RIGHT(Table7[[#This Row],[Min]],LEN(Table7[[#This Row],[Min]])-FIND("-",Table7[[#This Row],[Min]])))&gt;INDIRECT(ADDRESS(11+MATCH(LEFT(Table7[[#This Row],[Min]],FIND("-",Table7[[#This Row],[Min]])-1),Table1[Content Sku],0),16,1,1,"Entities")),"review","ok"),"ok")</f>
        <v>review</v>
      </c>
    </row>
    <row r="3244" spans="5:9" x14ac:dyDescent="0.25">
      <c r="E3244" t="s">
        <v>280</v>
      </c>
      <c r="F3244">
        <v>0</v>
      </c>
      <c r="G3244">
        <v>0</v>
      </c>
      <c r="H3244" t="s">
        <v>8</v>
      </c>
      <c r="I3244" s="74" t="str">
        <f ca="1">IF(Table7[[#This Row],[Type]]="KILL",IF(_xlfn.NUMBERVALUE(RIGHT(Table7[[#This Row],[Min]],LEN(Table7[[#This Row],[Min]])-FIND("-",Table7[[#This Row],[Min]])))&gt;INDIRECT(ADDRESS(11+MATCH(LEFT(Table7[[#This Row],[Min]],FIND("-",Table7[[#This Row],[Min]])-1),Table1[Content Sku],0),16,1,1,"Entities")),"review","ok"),"ok")</f>
        <v>ok</v>
      </c>
    </row>
    <row r="3245" spans="5:9" x14ac:dyDescent="0.25">
      <c r="E3245" t="s">
        <v>346</v>
      </c>
      <c r="F3245">
        <v>25000</v>
      </c>
      <c r="G3245">
        <v>0</v>
      </c>
      <c r="H3245" t="s">
        <v>205</v>
      </c>
      <c r="I3245" s="74" t="str">
        <f ca="1">IF(Table7[[#This Row],[Type]]="KILL",IF(_xlfn.NUMBERVALUE(RIGHT(Table7[[#This Row],[Min]],LEN(Table7[[#This Row],[Min]])-FIND("-",Table7[[#This Row],[Min]])))&gt;INDIRECT(ADDRESS(11+MATCH(LEFT(Table7[[#This Row],[Min]],FIND("-",Table7[[#This Row],[Min]])-1),Table1[Content Sku],0),16,1,1,"Entities")),"review","ok"),"ok")</f>
        <v>ok</v>
      </c>
    </row>
    <row r="3246" spans="5:9" x14ac:dyDescent="0.25">
      <c r="E3246" t="s">
        <v>254</v>
      </c>
      <c r="F3246">
        <v>0</v>
      </c>
      <c r="G3246">
        <v>0</v>
      </c>
      <c r="H3246" t="s">
        <v>8</v>
      </c>
      <c r="I3246" s="74" t="str">
        <f ca="1">IF(Table7[[#This Row],[Type]]="KILL",IF(_xlfn.NUMBERVALUE(RIGHT(Table7[[#This Row],[Min]],LEN(Table7[[#This Row],[Min]])-FIND("-",Table7[[#This Row],[Min]])))&gt;INDIRECT(ADDRESS(11+MATCH(LEFT(Table7[[#This Row],[Min]],FIND("-",Table7[[#This Row],[Min]])-1),Table1[Content Sku],0),16,1,1,"Entities")),"review","ok"),"ok")</f>
        <v>ok</v>
      </c>
    </row>
    <row r="3247" spans="5:9" x14ac:dyDescent="0.25">
      <c r="E3247" t="s">
        <v>548</v>
      </c>
      <c r="F3247">
        <v>0</v>
      </c>
      <c r="G3247">
        <v>0</v>
      </c>
      <c r="H3247" t="s">
        <v>8</v>
      </c>
      <c r="I3247" s="74" t="str">
        <f ca="1">IF(Table7[[#This Row],[Type]]="KILL",IF(_xlfn.NUMBERVALUE(RIGHT(Table7[[#This Row],[Min]],LEN(Table7[[#This Row],[Min]])-FIND("-",Table7[[#This Row],[Min]])))&gt;INDIRECT(ADDRESS(11+MATCH(LEFT(Table7[[#This Row],[Min]],FIND("-",Table7[[#This Row],[Min]])-1),Table1[Content Sku],0),16,1,1,"Entities")),"review","ok"),"ok")</f>
        <v>ok</v>
      </c>
    </row>
    <row r="3248" spans="5:9" x14ac:dyDescent="0.25">
      <c r="E3248" t="s">
        <v>313</v>
      </c>
      <c r="F3248">
        <v>0</v>
      </c>
      <c r="G3248">
        <v>0</v>
      </c>
      <c r="H3248" t="s">
        <v>8</v>
      </c>
      <c r="I3248" s="74" t="str">
        <f ca="1">IF(Table7[[#This Row],[Type]]="KILL",IF(_xlfn.NUMBERVALUE(RIGHT(Table7[[#This Row],[Min]],LEN(Table7[[#This Row],[Min]])-FIND("-",Table7[[#This Row],[Min]])))&gt;INDIRECT(ADDRESS(11+MATCH(LEFT(Table7[[#This Row],[Min]],FIND("-",Table7[[#This Row],[Min]])-1),Table1[Content Sku],0),16,1,1,"Entities")),"review","ok"),"ok")</f>
        <v>ok</v>
      </c>
    </row>
    <row r="3249" spans="5:9" x14ac:dyDescent="0.25">
      <c r="E3249" t="s">
        <v>346</v>
      </c>
      <c r="F3249">
        <v>0</v>
      </c>
      <c r="G3249">
        <v>0</v>
      </c>
      <c r="H3249" t="s">
        <v>8</v>
      </c>
      <c r="I3249" s="74" t="str">
        <f ca="1">IF(Table7[[#This Row],[Type]]="KILL",IF(_xlfn.NUMBERVALUE(RIGHT(Table7[[#This Row],[Min]],LEN(Table7[[#This Row],[Min]])-FIND("-",Table7[[#This Row],[Min]])))&gt;INDIRECT(ADDRESS(11+MATCH(LEFT(Table7[[#This Row],[Min]],FIND("-",Table7[[#This Row],[Min]])-1),Table1[Content Sku],0),16,1,1,"Entities")),"review","ok"),"ok")</f>
        <v>ok</v>
      </c>
    </row>
    <row r="3250" spans="5:9" x14ac:dyDescent="0.25">
      <c r="E3250" t="s">
        <v>278</v>
      </c>
      <c r="F3250">
        <v>0</v>
      </c>
      <c r="G3250">
        <v>0</v>
      </c>
      <c r="H3250" t="s">
        <v>8</v>
      </c>
      <c r="I3250" s="74" t="str">
        <f ca="1">IF(Table7[[#This Row],[Type]]="KILL",IF(_xlfn.NUMBERVALUE(RIGHT(Table7[[#This Row],[Min]],LEN(Table7[[#This Row],[Min]])-FIND("-",Table7[[#This Row],[Min]])))&gt;INDIRECT(ADDRESS(11+MATCH(LEFT(Table7[[#This Row],[Min]],FIND("-",Table7[[#This Row],[Min]])-1),Table1[Content Sku],0),16,1,1,"Entities")),"review","ok"),"ok")</f>
        <v>ok</v>
      </c>
    </row>
    <row r="3251" spans="5:9" x14ac:dyDescent="0.25">
      <c r="E3251" t="s">
        <v>273</v>
      </c>
      <c r="F3251">
        <v>8000</v>
      </c>
      <c r="G3251">
        <v>0</v>
      </c>
      <c r="H3251" t="s">
        <v>205</v>
      </c>
      <c r="I3251" s="74" t="str">
        <f ca="1">IF(Table7[[#This Row],[Type]]="KILL",IF(_xlfn.NUMBERVALUE(RIGHT(Table7[[#This Row],[Min]],LEN(Table7[[#This Row],[Min]])-FIND("-",Table7[[#This Row],[Min]])))&gt;INDIRECT(ADDRESS(11+MATCH(LEFT(Table7[[#This Row],[Min]],FIND("-",Table7[[#This Row],[Min]])-1),Table1[Content Sku],0),16,1,1,"Entities")),"review","ok"),"ok")</f>
        <v>ok</v>
      </c>
    </row>
    <row r="3252" spans="5:9" x14ac:dyDescent="0.25">
      <c r="E3252" t="s">
        <v>548</v>
      </c>
      <c r="F3252">
        <v>0</v>
      </c>
      <c r="G3252">
        <v>0</v>
      </c>
      <c r="H3252" t="s">
        <v>8</v>
      </c>
      <c r="I3252" s="74" t="str">
        <f ca="1">IF(Table7[[#This Row],[Type]]="KILL",IF(_xlfn.NUMBERVALUE(RIGHT(Table7[[#This Row],[Min]],LEN(Table7[[#This Row],[Min]])-FIND("-",Table7[[#This Row],[Min]])))&gt;INDIRECT(ADDRESS(11+MATCH(LEFT(Table7[[#This Row],[Min]],FIND("-",Table7[[#This Row],[Min]])-1),Table1[Content Sku],0),16,1,1,"Entities")),"review","ok"),"ok")</f>
        <v>ok</v>
      </c>
    </row>
    <row r="3253" spans="5:9" x14ac:dyDescent="0.25">
      <c r="E3253" t="s">
        <v>91</v>
      </c>
      <c r="F3253">
        <v>0</v>
      </c>
      <c r="G3253">
        <v>0</v>
      </c>
      <c r="H3253" t="s">
        <v>8</v>
      </c>
      <c r="I3253" s="74" t="str">
        <f ca="1">IF(Table7[[#This Row],[Type]]="KILL",IF(_xlfn.NUMBERVALUE(RIGHT(Table7[[#This Row],[Min]],LEN(Table7[[#This Row],[Min]])-FIND("-",Table7[[#This Row],[Min]])))&gt;INDIRECT(ADDRESS(11+MATCH(LEFT(Table7[[#This Row],[Min]],FIND("-",Table7[[#This Row],[Min]])-1),Table1[Content Sku],0),16,1,1,"Entities")),"review","ok"),"ok")</f>
        <v>ok</v>
      </c>
    </row>
    <row r="3254" spans="5:9" x14ac:dyDescent="0.25">
      <c r="E3254" t="s">
        <v>253</v>
      </c>
      <c r="F3254">
        <v>0</v>
      </c>
      <c r="G3254">
        <v>0</v>
      </c>
      <c r="H3254" t="s">
        <v>8</v>
      </c>
      <c r="I3254" s="74" t="str">
        <f ca="1">IF(Table7[[#This Row],[Type]]="KILL",IF(_xlfn.NUMBERVALUE(RIGHT(Table7[[#This Row],[Min]],LEN(Table7[[#This Row],[Min]])-FIND("-",Table7[[#This Row],[Min]])))&gt;INDIRECT(ADDRESS(11+MATCH(LEFT(Table7[[#This Row],[Min]],FIND("-",Table7[[#This Row],[Min]])-1),Table1[Content Sku],0),16,1,1,"Entities")),"review","ok"),"ok")</f>
        <v>ok</v>
      </c>
    </row>
    <row r="3255" spans="5:9" x14ac:dyDescent="0.25">
      <c r="E3255" t="s">
        <v>2743</v>
      </c>
      <c r="F3255">
        <v>0</v>
      </c>
      <c r="G3255">
        <v>0</v>
      </c>
      <c r="H3255" t="s">
        <v>8</v>
      </c>
      <c r="I3255" s="74" t="str">
        <f ca="1">IF(Table7[[#This Row],[Type]]="KILL",IF(_xlfn.NUMBERVALUE(RIGHT(Table7[[#This Row],[Min]],LEN(Table7[[#This Row],[Min]])-FIND("-",Table7[[#This Row],[Min]])))&gt;INDIRECT(ADDRESS(11+MATCH(LEFT(Table7[[#This Row],[Min]],FIND("-",Table7[[#This Row],[Min]])-1),Table1[Content Sku],0),16,1,1,"Entities")),"review","ok"),"ok")</f>
        <v>ok</v>
      </c>
    </row>
    <row r="3256" spans="5:9" x14ac:dyDescent="0.25">
      <c r="E3256" t="s">
        <v>45</v>
      </c>
      <c r="F3256">
        <v>0</v>
      </c>
      <c r="G3256">
        <v>0</v>
      </c>
      <c r="H3256" t="s">
        <v>8</v>
      </c>
      <c r="I3256" s="74" t="str">
        <f ca="1">IF(Table7[[#This Row],[Type]]="KILL",IF(_xlfn.NUMBERVALUE(RIGHT(Table7[[#This Row],[Min]],LEN(Table7[[#This Row],[Min]])-FIND("-",Table7[[#This Row],[Min]])))&gt;INDIRECT(ADDRESS(11+MATCH(LEFT(Table7[[#This Row],[Min]],FIND("-",Table7[[#This Row],[Min]])-1),Table1[Content Sku],0),16,1,1,"Entities")),"review","ok"),"ok")</f>
        <v>ok</v>
      </c>
    </row>
    <row r="3257" spans="5:9" x14ac:dyDescent="0.25">
      <c r="E3257" t="s">
        <v>2748</v>
      </c>
      <c r="F3257">
        <v>0</v>
      </c>
      <c r="G3257">
        <v>0</v>
      </c>
      <c r="H3257" t="s">
        <v>8</v>
      </c>
      <c r="I3257" s="74" t="str">
        <f ca="1">IF(Table7[[#This Row],[Type]]="KILL",IF(_xlfn.NUMBERVALUE(RIGHT(Table7[[#This Row],[Min]],LEN(Table7[[#This Row],[Min]])-FIND("-",Table7[[#This Row],[Min]])))&gt;INDIRECT(ADDRESS(11+MATCH(LEFT(Table7[[#This Row],[Min]],FIND("-",Table7[[#This Row],[Min]])-1),Table1[Content Sku],0),16,1,1,"Entities")),"review","ok"),"ok")</f>
        <v>ok</v>
      </c>
    </row>
    <row r="3258" spans="5:9" x14ac:dyDescent="0.25">
      <c r="E3258" t="s">
        <v>21</v>
      </c>
      <c r="F3258">
        <v>0</v>
      </c>
      <c r="G3258">
        <v>0</v>
      </c>
      <c r="H3258" t="s">
        <v>8</v>
      </c>
      <c r="I3258" s="74" t="str">
        <f ca="1">IF(Table7[[#This Row],[Type]]="KILL",IF(_xlfn.NUMBERVALUE(RIGHT(Table7[[#This Row],[Min]],LEN(Table7[[#This Row],[Min]])-FIND("-",Table7[[#This Row],[Min]])))&gt;INDIRECT(ADDRESS(11+MATCH(LEFT(Table7[[#This Row],[Min]],FIND("-",Table7[[#This Row],[Min]])-1),Table1[Content Sku],0),16,1,1,"Entities")),"review","ok"),"ok")</f>
        <v>ok</v>
      </c>
    </row>
    <row r="3259" spans="5:9" x14ac:dyDescent="0.25">
      <c r="E3259" t="s">
        <v>253</v>
      </c>
      <c r="F3259">
        <v>0</v>
      </c>
      <c r="G3259">
        <v>0</v>
      </c>
      <c r="H3259" t="s">
        <v>8</v>
      </c>
      <c r="I3259" s="74" t="str">
        <f ca="1">IF(Table7[[#This Row],[Type]]="KILL",IF(_xlfn.NUMBERVALUE(RIGHT(Table7[[#This Row],[Min]],LEN(Table7[[#This Row],[Min]])-FIND("-",Table7[[#This Row],[Min]])))&gt;INDIRECT(ADDRESS(11+MATCH(LEFT(Table7[[#This Row],[Min]],FIND("-",Table7[[#This Row],[Min]])-1),Table1[Content Sku],0),16,1,1,"Entities")),"review","ok"),"ok")</f>
        <v>ok</v>
      </c>
    </row>
    <row r="3260" spans="5:9" x14ac:dyDescent="0.25">
      <c r="E3260" t="s">
        <v>311</v>
      </c>
      <c r="F3260">
        <v>0</v>
      </c>
      <c r="G3260">
        <v>0</v>
      </c>
      <c r="H3260" t="s">
        <v>8</v>
      </c>
      <c r="I3260" s="74" t="str">
        <f ca="1">IF(Table7[[#This Row],[Type]]="KILL",IF(_xlfn.NUMBERVALUE(RIGHT(Table7[[#This Row],[Min]],LEN(Table7[[#This Row],[Min]])-FIND("-",Table7[[#This Row],[Min]])))&gt;INDIRECT(ADDRESS(11+MATCH(LEFT(Table7[[#This Row],[Min]],FIND("-",Table7[[#This Row],[Min]])-1),Table1[Content Sku],0),16,1,1,"Entities")),"review","ok"),"ok")</f>
        <v>ok</v>
      </c>
    </row>
    <row r="3261" spans="5:9" x14ac:dyDescent="0.25">
      <c r="E3261" t="s">
        <v>93</v>
      </c>
      <c r="F3261">
        <v>0</v>
      </c>
      <c r="G3261">
        <v>27000</v>
      </c>
      <c r="H3261" t="s">
        <v>205</v>
      </c>
      <c r="I3261" s="74" t="str">
        <f ca="1">IF(Table7[[#This Row],[Type]]="KILL",IF(_xlfn.NUMBERVALUE(RIGHT(Table7[[#This Row],[Min]],LEN(Table7[[#This Row],[Min]])-FIND("-",Table7[[#This Row],[Min]])))&gt;INDIRECT(ADDRESS(11+MATCH(LEFT(Table7[[#This Row],[Min]],FIND("-",Table7[[#This Row],[Min]])-1),Table1[Content Sku],0),16,1,1,"Entities")),"review","ok"),"ok")</f>
        <v>ok</v>
      </c>
    </row>
    <row r="3262" spans="5:9" x14ac:dyDescent="0.25">
      <c r="E3262" t="s">
        <v>2743</v>
      </c>
      <c r="F3262">
        <v>0</v>
      </c>
      <c r="G3262">
        <v>0</v>
      </c>
      <c r="H3262" t="s">
        <v>8</v>
      </c>
      <c r="I3262" s="74" t="str">
        <f ca="1">IF(Table7[[#This Row],[Type]]="KILL",IF(_xlfn.NUMBERVALUE(RIGHT(Table7[[#This Row],[Min]],LEN(Table7[[#This Row],[Min]])-FIND("-",Table7[[#This Row],[Min]])))&gt;INDIRECT(ADDRESS(11+MATCH(LEFT(Table7[[#This Row],[Min]],FIND("-",Table7[[#This Row],[Min]])-1),Table1[Content Sku],0),16,1,1,"Entities")),"review","ok"),"ok")</f>
        <v>ok</v>
      </c>
    </row>
    <row r="3263" spans="5:9" x14ac:dyDescent="0.25">
      <c r="E3263" t="s">
        <v>311</v>
      </c>
      <c r="F3263">
        <v>0</v>
      </c>
      <c r="G3263">
        <v>0</v>
      </c>
      <c r="H3263" t="s">
        <v>8</v>
      </c>
      <c r="I3263" s="74" t="str">
        <f ca="1">IF(Table7[[#This Row],[Type]]="KILL",IF(_xlfn.NUMBERVALUE(RIGHT(Table7[[#This Row],[Min]],LEN(Table7[[#This Row],[Min]])-FIND("-",Table7[[#This Row],[Min]])))&gt;INDIRECT(ADDRESS(11+MATCH(LEFT(Table7[[#This Row],[Min]],FIND("-",Table7[[#This Row],[Min]])-1),Table1[Content Sku],0),16,1,1,"Entities")),"review","ok"),"ok")</f>
        <v>ok</v>
      </c>
    </row>
    <row r="3264" spans="5:9" x14ac:dyDescent="0.25">
      <c r="E3264" t="s">
        <v>37</v>
      </c>
      <c r="F3264">
        <v>0</v>
      </c>
      <c r="G3264">
        <v>0</v>
      </c>
      <c r="H3264" t="s">
        <v>8</v>
      </c>
      <c r="I3264" s="74" t="str">
        <f ca="1">IF(Table7[[#This Row],[Type]]="KILL",IF(_xlfn.NUMBERVALUE(RIGHT(Table7[[#This Row],[Min]],LEN(Table7[[#This Row],[Min]])-FIND("-",Table7[[#This Row],[Min]])))&gt;INDIRECT(ADDRESS(11+MATCH(LEFT(Table7[[#This Row],[Min]],FIND("-",Table7[[#This Row],[Min]])-1),Table1[Content Sku],0),16,1,1,"Entities")),"review","ok"),"ok")</f>
        <v>ok</v>
      </c>
    </row>
    <row r="3265" spans="5:9" x14ac:dyDescent="0.25">
      <c r="E3265" t="s">
        <v>278</v>
      </c>
      <c r="F3265">
        <v>0</v>
      </c>
      <c r="G3265">
        <v>0</v>
      </c>
      <c r="H3265" t="s">
        <v>8</v>
      </c>
      <c r="I3265" s="74" t="str">
        <f ca="1">IF(Table7[[#This Row],[Type]]="KILL",IF(_xlfn.NUMBERVALUE(RIGHT(Table7[[#This Row],[Min]],LEN(Table7[[#This Row],[Min]])-FIND("-",Table7[[#This Row],[Min]])))&gt;INDIRECT(ADDRESS(11+MATCH(LEFT(Table7[[#This Row],[Min]],FIND("-",Table7[[#This Row],[Min]])-1),Table1[Content Sku],0),16,1,1,"Entities")),"review","ok"),"ok")</f>
        <v>ok</v>
      </c>
    </row>
    <row r="3266" spans="5:9" x14ac:dyDescent="0.25">
      <c r="E3266" t="s">
        <v>90</v>
      </c>
      <c r="F3266">
        <v>0</v>
      </c>
      <c r="G3266">
        <v>0</v>
      </c>
      <c r="H3266" t="s">
        <v>8</v>
      </c>
      <c r="I3266" s="74" t="str">
        <f ca="1">IF(Table7[[#This Row],[Type]]="KILL",IF(_xlfn.NUMBERVALUE(RIGHT(Table7[[#This Row],[Min]],LEN(Table7[[#This Row],[Min]])-FIND("-",Table7[[#This Row],[Min]])))&gt;INDIRECT(ADDRESS(11+MATCH(LEFT(Table7[[#This Row],[Min]],FIND("-",Table7[[#This Row],[Min]])-1),Table1[Content Sku],0),16,1,1,"Entities")),"review","ok"),"ok")</f>
        <v>ok</v>
      </c>
    </row>
    <row r="3267" spans="5:9" x14ac:dyDescent="0.25">
      <c r="E3267" t="s">
        <v>36</v>
      </c>
      <c r="F3267">
        <v>18000</v>
      </c>
      <c r="G3267">
        <v>0</v>
      </c>
      <c r="H3267" t="s">
        <v>205</v>
      </c>
      <c r="I3267" s="74" t="str">
        <f ca="1">IF(Table7[[#This Row],[Type]]="KILL",IF(_xlfn.NUMBERVALUE(RIGHT(Table7[[#This Row],[Min]],LEN(Table7[[#This Row],[Min]])-FIND("-",Table7[[#This Row],[Min]])))&gt;INDIRECT(ADDRESS(11+MATCH(LEFT(Table7[[#This Row],[Min]],FIND("-",Table7[[#This Row],[Min]])-1),Table1[Content Sku],0),16,1,1,"Entities")),"review","ok"),"ok")</f>
        <v>ok</v>
      </c>
    </row>
    <row r="3268" spans="5:9" x14ac:dyDescent="0.25">
      <c r="E3268" t="s">
        <v>254</v>
      </c>
      <c r="F3268">
        <v>3000</v>
      </c>
      <c r="G3268">
        <v>0</v>
      </c>
      <c r="H3268" t="s">
        <v>205</v>
      </c>
      <c r="I3268" s="74" t="str">
        <f ca="1">IF(Table7[[#This Row],[Type]]="KILL",IF(_xlfn.NUMBERVALUE(RIGHT(Table7[[#This Row],[Min]],LEN(Table7[[#This Row],[Min]])-FIND("-",Table7[[#This Row],[Min]])))&gt;INDIRECT(ADDRESS(11+MATCH(LEFT(Table7[[#This Row],[Min]],FIND("-",Table7[[#This Row],[Min]])-1),Table1[Content Sku],0),16,1,1,"Entities")),"review","ok"),"ok")</f>
        <v>ok</v>
      </c>
    </row>
    <row r="3269" spans="5:9" x14ac:dyDescent="0.25">
      <c r="E3269" t="s">
        <v>46</v>
      </c>
      <c r="F3269">
        <v>0</v>
      </c>
      <c r="G3269">
        <v>0</v>
      </c>
      <c r="H3269" t="s">
        <v>8</v>
      </c>
      <c r="I3269" s="74" t="str">
        <f ca="1">IF(Table7[[#This Row],[Type]]="KILL",IF(_xlfn.NUMBERVALUE(RIGHT(Table7[[#This Row],[Min]],LEN(Table7[[#This Row],[Min]])-FIND("-",Table7[[#This Row],[Min]])))&gt;INDIRECT(ADDRESS(11+MATCH(LEFT(Table7[[#This Row],[Min]],FIND("-",Table7[[#This Row],[Min]])-1),Table1[Content Sku],0),16,1,1,"Entities")),"review","ok"),"ok")</f>
        <v>ok</v>
      </c>
    </row>
    <row r="3270" spans="5:9" x14ac:dyDescent="0.25">
      <c r="E3270" t="s">
        <v>404</v>
      </c>
      <c r="F3270">
        <v>0</v>
      </c>
      <c r="G3270">
        <v>0</v>
      </c>
      <c r="H3270" t="s">
        <v>8</v>
      </c>
      <c r="I3270" s="74" t="str">
        <f ca="1">IF(Table7[[#This Row],[Type]]="KILL",IF(_xlfn.NUMBERVALUE(RIGHT(Table7[[#This Row],[Min]],LEN(Table7[[#This Row],[Min]])-FIND("-",Table7[[#This Row],[Min]])))&gt;INDIRECT(ADDRESS(11+MATCH(LEFT(Table7[[#This Row],[Min]],FIND("-",Table7[[#This Row],[Min]])-1),Table1[Content Sku],0),16,1,1,"Entities")),"review","ok"),"ok")</f>
        <v>ok</v>
      </c>
    </row>
    <row r="3271" spans="5:9" x14ac:dyDescent="0.25">
      <c r="E3271" t="s">
        <v>21</v>
      </c>
      <c r="F3271">
        <v>0</v>
      </c>
      <c r="G3271">
        <v>0</v>
      </c>
      <c r="H3271" t="s">
        <v>8</v>
      </c>
      <c r="I3271" s="74" t="str">
        <f ca="1">IF(Table7[[#This Row],[Type]]="KILL",IF(_xlfn.NUMBERVALUE(RIGHT(Table7[[#This Row],[Min]],LEN(Table7[[#This Row],[Min]])-FIND("-",Table7[[#This Row],[Min]])))&gt;INDIRECT(ADDRESS(11+MATCH(LEFT(Table7[[#This Row],[Min]],FIND("-",Table7[[#This Row],[Min]])-1),Table1[Content Sku],0),16,1,1,"Entities")),"review","ok"),"ok")</f>
        <v>ok</v>
      </c>
    </row>
    <row r="3272" spans="5:9" x14ac:dyDescent="0.25">
      <c r="E3272" t="s">
        <v>315</v>
      </c>
      <c r="F3272">
        <v>0</v>
      </c>
      <c r="G3272">
        <v>0</v>
      </c>
      <c r="H3272" t="s">
        <v>8</v>
      </c>
      <c r="I3272" s="74" t="str">
        <f ca="1">IF(Table7[[#This Row],[Type]]="KILL",IF(_xlfn.NUMBERVALUE(RIGHT(Table7[[#This Row],[Min]],LEN(Table7[[#This Row],[Min]])-FIND("-",Table7[[#This Row],[Min]])))&gt;INDIRECT(ADDRESS(11+MATCH(LEFT(Table7[[#This Row],[Min]],FIND("-",Table7[[#This Row],[Min]])-1),Table1[Content Sku],0),16,1,1,"Entities")),"review","ok"),"ok")</f>
        <v>ok</v>
      </c>
    </row>
    <row r="3273" spans="5:9" x14ac:dyDescent="0.25">
      <c r="E3273" t="s">
        <v>313</v>
      </c>
      <c r="F3273">
        <v>0</v>
      </c>
      <c r="G3273">
        <v>0</v>
      </c>
      <c r="H3273" t="s">
        <v>8</v>
      </c>
      <c r="I3273" s="74" t="str">
        <f ca="1">IF(Table7[[#This Row],[Type]]="KILL",IF(_xlfn.NUMBERVALUE(RIGHT(Table7[[#This Row],[Min]],LEN(Table7[[#This Row],[Min]])-FIND("-",Table7[[#This Row],[Min]])))&gt;INDIRECT(ADDRESS(11+MATCH(LEFT(Table7[[#This Row],[Min]],FIND("-",Table7[[#This Row],[Min]])-1),Table1[Content Sku],0),16,1,1,"Entities")),"review","ok"),"ok")</f>
        <v>ok</v>
      </c>
    </row>
    <row r="3274" spans="5:9" x14ac:dyDescent="0.25">
      <c r="E3274" t="s">
        <v>289</v>
      </c>
      <c r="F3274">
        <v>0</v>
      </c>
      <c r="G3274">
        <v>0</v>
      </c>
      <c r="H3274" t="s">
        <v>8</v>
      </c>
      <c r="I3274" s="74" t="str">
        <f ca="1">IF(Table7[[#This Row],[Type]]="KILL",IF(_xlfn.NUMBERVALUE(RIGHT(Table7[[#This Row],[Min]],LEN(Table7[[#This Row],[Min]])-FIND("-",Table7[[#This Row],[Min]])))&gt;INDIRECT(ADDRESS(11+MATCH(LEFT(Table7[[#This Row],[Min]],FIND("-",Table7[[#This Row],[Min]])-1),Table1[Content Sku],0),16,1,1,"Entities")),"review","ok"),"ok")</f>
        <v>ok</v>
      </c>
    </row>
    <row r="3275" spans="5:9" x14ac:dyDescent="0.25">
      <c r="E3275" t="s">
        <v>91</v>
      </c>
      <c r="F3275">
        <v>0</v>
      </c>
      <c r="G3275">
        <v>0</v>
      </c>
      <c r="H3275" t="s">
        <v>8</v>
      </c>
      <c r="I3275" s="74" t="str">
        <f ca="1">IF(Table7[[#This Row],[Type]]="KILL",IF(_xlfn.NUMBERVALUE(RIGHT(Table7[[#This Row],[Min]],LEN(Table7[[#This Row],[Min]])-FIND("-",Table7[[#This Row],[Min]])))&gt;INDIRECT(ADDRESS(11+MATCH(LEFT(Table7[[#This Row],[Min]],FIND("-",Table7[[#This Row],[Min]])-1),Table1[Content Sku],0),16,1,1,"Entities")),"review","ok"),"ok")</f>
        <v>ok</v>
      </c>
    </row>
    <row r="3276" spans="5:9" x14ac:dyDescent="0.25">
      <c r="E3276" t="s">
        <v>122</v>
      </c>
      <c r="F3276">
        <v>0</v>
      </c>
      <c r="G3276">
        <v>0</v>
      </c>
      <c r="H3276" t="s">
        <v>8</v>
      </c>
      <c r="I3276" s="74" t="str">
        <f ca="1">IF(Table7[[#This Row],[Type]]="KILL",IF(_xlfn.NUMBERVALUE(RIGHT(Table7[[#This Row],[Min]],LEN(Table7[[#This Row],[Min]])-FIND("-",Table7[[#This Row],[Min]])))&gt;INDIRECT(ADDRESS(11+MATCH(LEFT(Table7[[#This Row],[Min]],FIND("-",Table7[[#This Row],[Min]])-1),Table1[Content Sku],0),16,1,1,"Entities")),"review","ok"),"ok")</f>
        <v>ok</v>
      </c>
    </row>
    <row r="3277" spans="5:9" x14ac:dyDescent="0.25">
      <c r="E3277" t="s">
        <v>2748</v>
      </c>
      <c r="F3277">
        <v>0</v>
      </c>
      <c r="G3277">
        <v>0</v>
      </c>
      <c r="H3277" t="s">
        <v>8</v>
      </c>
      <c r="I3277" s="74" t="str">
        <f ca="1">IF(Table7[[#This Row],[Type]]="KILL",IF(_xlfn.NUMBERVALUE(RIGHT(Table7[[#This Row],[Min]],LEN(Table7[[#This Row],[Min]])-FIND("-",Table7[[#This Row],[Min]])))&gt;INDIRECT(ADDRESS(11+MATCH(LEFT(Table7[[#This Row],[Min]],FIND("-",Table7[[#This Row],[Min]])-1),Table1[Content Sku],0),16,1,1,"Entities")),"review","ok"),"ok")</f>
        <v>ok</v>
      </c>
    </row>
    <row r="3278" spans="5:9" x14ac:dyDescent="0.25">
      <c r="E3278" t="s">
        <v>256</v>
      </c>
      <c r="F3278">
        <v>18000</v>
      </c>
      <c r="G3278">
        <v>0</v>
      </c>
      <c r="H3278" t="s">
        <v>205</v>
      </c>
      <c r="I3278" s="74" t="str">
        <f ca="1">IF(Table7[[#This Row],[Type]]="KILL",IF(_xlfn.NUMBERVALUE(RIGHT(Table7[[#This Row],[Min]],LEN(Table7[[#This Row],[Min]])-FIND("-",Table7[[#This Row],[Min]])))&gt;INDIRECT(ADDRESS(11+MATCH(LEFT(Table7[[#This Row],[Min]],FIND("-",Table7[[#This Row],[Min]])-1),Table1[Content Sku],0),16,1,1,"Entities")),"review","ok"),"ok")</f>
        <v>ok</v>
      </c>
    </row>
    <row r="3279" spans="5:9" x14ac:dyDescent="0.25">
      <c r="E3279" t="s">
        <v>254</v>
      </c>
      <c r="F3279">
        <v>0</v>
      </c>
      <c r="G3279">
        <v>0</v>
      </c>
      <c r="H3279" t="s">
        <v>8</v>
      </c>
      <c r="I3279" s="74" t="str">
        <f ca="1">IF(Table7[[#This Row],[Type]]="KILL",IF(_xlfn.NUMBERVALUE(RIGHT(Table7[[#This Row],[Min]],LEN(Table7[[#This Row],[Min]])-FIND("-",Table7[[#This Row],[Min]])))&gt;INDIRECT(ADDRESS(11+MATCH(LEFT(Table7[[#This Row],[Min]],FIND("-",Table7[[#This Row],[Min]])-1),Table1[Content Sku],0),16,1,1,"Entities")),"review","ok"),"ok")</f>
        <v>ok</v>
      </c>
    </row>
    <row r="3280" spans="5:9" x14ac:dyDescent="0.25">
      <c r="E3280" t="s">
        <v>551</v>
      </c>
      <c r="F3280">
        <v>0</v>
      </c>
      <c r="G3280">
        <v>0</v>
      </c>
      <c r="H3280" t="s">
        <v>8</v>
      </c>
      <c r="I3280" s="74" t="str">
        <f ca="1">IF(Table7[[#This Row],[Type]]="KILL",IF(_xlfn.NUMBERVALUE(RIGHT(Table7[[#This Row],[Min]],LEN(Table7[[#This Row],[Min]])-FIND("-",Table7[[#This Row],[Min]])))&gt;INDIRECT(ADDRESS(11+MATCH(LEFT(Table7[[#This Row],[Min]],FIND("-",Table7[[#This Row],[Min]])-1),Table1[Content Sku],0),16,1,1,"Entities")),"review","ok"),"ok")</f>
        <v>ok</v>
      </c>
    </row>
    <row r="3281" spans="5:9" x14ac:dyDescent="0.25">
      <c r="E3281" t="s">
        <v>37</v>
      </c>
      <c r="F3281">
        <v>0</v>
      </c>
      <c r="G3281">
        <v>0</v>
      </c>
      <c r="H3281" t="s">
        <v>8</v>
      </c>
      <c r="I3281" s="74" t="str">
        <f ca="1">IF(Table7[[#This Row],[Type]]="KILL",IF(_xlfn.NUMBERVALUE(RIGHT(Table7[[#This Row],[Min]],LEN(Table7[[#This Row],[Min]])-FIND("-",Table7[[#This Row],[Min]])))&gt;INDIRECT(ADDRESS(11+MATCH(LEFT(Table7[[#This Row],[Min]],FIND("-",Table7[[#This Row],[Min]])-1),Table1[Content Sku],0),16,1,1,"Entities")),"review","ok"),"ok")</f>
        <v>ok</v>
      </c>
    </row>
    <row r="3282" spans="5:9" x14ac:dyDescent="0.25">
      <c r="E3282" t="s">
        <v>39</v>
      </c>
      <c r="F3282">
        <v>0</v>
      </c>
      <c r="G3282">
        <v>0</v>
      </c>
      <c r="H3282" t="s">
        <v>8</v>
      </c>
      <c r="I3282" s="74" t="str">
        <f ca="1">IF(Table7[[#This Row],[Type]]="KILL",IF(_xlfn.NUMBERVALUE(RIGHT(Table7[[#This Row],[Min]],LEN(Table7[[#This Row],[Min]])-FIND("-",Table7[[#This Row],[Min]])))&gt;INDIRECT(ADDRESS(11+MATCH(LEFT(Table7[[#This Row],[Min]],FIND("-",Table7[[#This Row],[Min]])-1),Table1[Content Sku],0),16,1,1,"Entities")),"review","ok"),"ok")</f>
        <v>ok</v>
      </c>
    </row>
    <row r="3283" spans="5:9" x14ac:dyDescent="0.25">
      <c r="E3283" t="s">
        <v>465</v>
      </c>
      <c r="F3283">
        <v>0</v>
      </c>
      <c r="G3283">
        <v>3000</v>
      </c>
      <c r="H3283" t="s">
        <v>205</v>
      </c>
      <c r="I3283" s="74" t="str">
        <f ca="1">IF(Table7[[#This Row],[Type]]="KILL",IF(_xlfn.NUMBERVALUE(RIGHT(Table7[[#This Row],[Min]],LEN(Table7[[#This Row],[Min]])-FIND("-",Table7[[#This Row],[Min]])))&gt;INDIRECT(ADDRESS(11+MATCH(LEFT(Table7[[#This Row],[Min]],FIND("-",Table7[[#This Row],[Min]])-1),Table1[Content Sku],0),16,1,1,"Entities")),"review","ok"),"ok")</f>
        <v>ok</v>
      </c>
    </row>
    <row r="3284" spans="5:9" x14ac:dyDescent="0.25">
      <c r="E3284" t="s">
        <v>258</v>
      </c>
      <c r="F3284">
        <v>41000</v>
      </c>
      <c r="G3284">
        <v>0</v>
      </c>
      <c r="H3284" t="s">
        <v>205</v>
      </c>
      <c r="I3284" s="74" t="str">
        <f ca="1">IF(Table7[[#This Row],[Type]]="KILL",IF(_xlfn.NUMBERVALUE(RIGHT(Table7[[#This Row],[Min]],LEN(Table7[[#This Row],[Min]])-FIND("-",Table7[[#This Row],[Min]])))&gt;INDIRECT(ADDRESS(11+MATCH(LEFT(Table7[[#This Row],[Min]],FIND("-",Table7[[#This Row],[Min]])-1),Table1[Content Sku],0),16,1,1,"Entities")),"review","ok"),"ok")</f>
        <v>ok</v>
      </c>
    </row>
    <row r="3285" spans="5:9" x14ac:dyDescent="0.25">
      <c r="E3285" t="s">
        <v>548</v>
      </c>
      <c r="F3285">
        <v>0</v>
      </c>
      <c r="G3285">
        <v>0</v>
      </c>
      <c r="H3285" t="s">
        <v>8</v>
      </c>
      <c r="I3285" s="74" t="str">
        <f ca="1">IF(Table7[[#This Row],[Type]]="KILL",IF(_xlfn.NUMBERVALUE(RIGHT(Table7[[#This Row],[Min]],LEN(Table7[[#This Row],[Min]])-FIND("-",Table7[[#This Row],[Min]])))&gt;INDIRECT(ADDRESS(11+MATCH(LEFT(Table7[[#This Row],[Min]],FIND("-",Table7[[#This Row],[Min]])-1),Table1[Content Sku],0),16,1,1,"Entities")),"review","ok"),"ok")</f>
        <v>ok</v>
      </c>
    </row>
    <row r="3286" spans="5:9" x14ac:dyDescent="0.25">
      <c r="E3286" t="s">
        <v>63</v>
      </c>
      <c r="F3286">
        <v>0</v>
      </c>
      <c r="G3286">
        <v>0</v>
      </c>
      <c r="H3286" t="s">
        <v>8</v>
      </c>
      <c r="I3286" s="74" t="str">
        <f ca="1">IF(Table7[[#This Row],[Type]]="KILL",IF(_xlfn.NUMBERVALUE(RIGHT(Table7[[#This Row],[Min]],LEN(Table7[[#This Row],[Min]])-FIND("-",Table7[[#This Row],[Min]])))&gt;INDIRECT(ADDRESS(11+MATCH(LEFT(Table7[[#This Row],[Min]],FIND("-",Table7[[#This Row],[Min]])-1),Table1[Content Sku],0),16,1,1,"Entities")),"review","ok"),"ok")</f>
        <v>ok</v>
      </c>
    </row>
    <row r="3287" spans="5:9" x14ac:dyDescent="0.25">
      <c r="E3287" t="s">
        <v>283</v>
      </c>
      <c r="F3287">
        <v>0</v>
      </c>
      <c r="G3287">
        <v>0</v>
      </c>
      <c r="H3287" t="s">
        <v>8</v>
      </c>
      <c r="I3287" s="74" t="str">
        <f ca="1">IF(Table7[[#This Row],[Type]]="KILL",IF(_xlfn.NUMBERVALUE(RIGHT(Table7[[#This Row],[Min]],LEN(Table7[[#This Row],[Min]])-FIND("-",Table7[[#This Row],[Min]])))&gt;INDIRECT(ADDRESS(11+MATCH(LEFT(Table7[[#This Row],[Min]],FIND("-",Table7[[#This Row],[Min]])-1),Table1[Content Sku],0),16,1,1,"Entities")),"review","ok"),"ok")</f>
        <v>ok</v>
      </c>
    </row>
    <row r="3288" spans="5:9" x14ac:dyDescent="0.25">
      <c r="E3288" t="s">
        <v>253</v>
      </c>
      <c r="F3288">
        <v>0</v>
      </c>
      <c r="G3288">
        <v>0</v>
      </c>
      <c r="H3288" t="s">
        <v>8</v>
      </c>
      <c r="I3288" s="74" t="str">
        <f ca="1">IF(Table7[[#This Row],[Type]]="KILL",IF(_xlfn.NUMBERVALUE(RIGHT(Table7[[#This Row],[Min]],LEN(Table7[[#This Row],[Min]])-FIND("-",Table7[[#This Row],[Min]])))&gt;INDIRECT(ADDRESS(11+MATCH(LEFT(Table7[[#This Row],[Min]],FIND("-",Table7[[#This Row],[Min]])-1),Table1[Content Sku],0),16,1,1,"Entities")),"review","ok"),"ok")</f>
        <v>ok</v>
      </c>
    </row>
    <row r="3289" spans="5:9" x14ac:dyDescent="0.25">
      <c r="E3289" t="s">
        <v>2739</v>
      </c>
      <c r="F3289">
        <v>0</v>
      </c>
      <c r="G3289">
        <v>0</v>
      </c>
      <c r="H3289" t="s">
        <v>8</v>
      </c>
      <c r="I3289" s="74" t="str">
        <f ca="1">IF(Table7[[#This Row],[Type]]="KILL",IF(_xlfn.NUMBERVALUE(RIGHT(Table7[[#This Row],[Min]],LEN(Table7[[#This Row],[Min]])-FIND("-",Table7[[#This Row],[Min]])))&gt;INDIRECT(ADDRESS(11+MATCH(LEFT(Table7[[#This Row],[Min]],FIND("-",Table7[[#This Row],[Min]])-1),Table1[Content Sku],0),16,1,1,"Entities")),"review","ok"),"ok")</f>
        <v>ok</v>
      </c>
    </row>
    <row r="3290" spans="5:9" x14ac:dyDescent="0.25">
      <c r="E3290" t="s">
        <v>394</v>
      </c>
      <c r="F3290">
        <v>0</v>
      </c>
      <c r="G3290">
        <v>0</v>
      </c>
      <c r="H3290" t="s">
        <v>8</v>
      </c>
      <c r="I3290" s="74" t="str">
        <f ca="1">IF(Table7[[#This Row],[Type]]="KILL",IF(_xlfn.NUMBERVALUE(RIGHT(Table7[[#This Row],[Min]],LEN(Table7[[#This Row],[Min]])-FIND("-",Table7[[#This Row],[Min]])))&gt;INDIRECT(ADDRESS(11+MATCH(LEFT(Table7[[#This Row],[Min]],FIND("-",Table7[[#This Row],[Min]])-1),Table1[Content Sku],0),16,1,1,"Entities")),"review","ok"),"ok")</f>
        <v>ok</v>
      </c>
    </row>
    <row r="3291" spans="5:9" x14ac:dyDescent="0.25">
      <c r="E3291" t="s">
        <v>419</v>
      </c>
      <c r="F3291">
        <v>0</v>
      </c>
      <c r="G3291">
        <v>0</v>
      </c>
      <c r="H3291" t="s">
        <v>8</v>
      </c>
      <c r="I3291" s="74" t="str">
        <f ca="1">IF(Table7[[#This Row],[Type]]="KILL",IF(_xlfn.NUMBERVALUE(RIGHT(Table7[[#This Row],[Min]],LEN(Table7[[#This Row],[Min]])-FIND("-",Table7[[#This Row],[Min]])))&gt;INDIRECT(ADDRESS(11+MATCH(LEFT(Table7[[#This Row],[Min]],FIND("-",Table7[[#This Row],[Min]])-1),Table1[Content Sku],0),16,1,1,"Entities")),"review","ok"),"ok")</f>
        <v>ok</v>
      </c>
    </row>
    <row r="3292" spans="5:9" x14ac:dyDescent="0.25">
      <c r="E3292" t="s">
        <v>4437</v>
      </c>
      <c r="F3292">
        <v>0</v>
      </c>
      <c r="G3292">
        <v>0</v>
      </c>
      <c r="H3292" t="s">
        <v>8</v>
      </c>
      <c r="I3292" s="74" t="str">
        <f ca="1">IF(Table7[[#This Row],[Type]]="KILL",IF(_xlfn.NUMBERVALUE(RIGHT(Table7[[#This Row],[Min]],LEN(Table7[[#This Row],[Min]])-FIND("-",Table7[[#This Row],[Min]])))&gt;INDIRECT(ADDRESS(11+MATCH(LEFT(Table7[[#This Row],[Min]],FIND("-",Table7[[#This Row],[Min]])-1),Table1[Content Sku],0),16,1,1,"Entities")),"review","ok"),"ok")</f>
        <v>ok</v>
      </c>
    </row>
    <row r="3293" spans="5:9" x14ac:dyDescent="0.25">
      <c r="E3293" t="s">
        <v>311</v>
      </c>
      <c r="F3293">
        <v>4200</v>
      </c>
      <c r="G3293">
        <v>0</v>
      </c>
      <c r="H3293" t="s">
        <v>205</v>
      </c>
      <c r="I3293" s="74" t="str">
        <f ca="1">IF(Table7[[#This Row],[Type]]="KILL",IF(_xlfn.NUMBERVALUE(RIGHT(Table7[[#This Row],[Min]],LEN(Table7[[#This Row],[Min]])-FIND("-",Table7[[#This Row],[Min]])))&gt;INDIRECT(ADDRESS(11+MATCH(LEFT(Table7[[#This Row],[Min]],FIND("-",Table7[[#This Row],[Min]])-1),Table1[Content Sku],0),16,1,1,"Entities")),"review","ok"),"ok")</f>
        <v>ok</v>
      </c>
    </row>
    <row r="3294" spans="5:9" x14ac:dyDescent="0.25">
      <c r="E3294" t="s">
        <v>289</v>
      </c>
      <c r="F3294">
        <v>0</v>
      </c>
      <c r="G3294">
        <v>0</v>
      </c>
      <c r="H3294" t="s">
        <v>8</v>
      </c>
      <c r="I3294" s="74" t="str">
        <f ca="1">IF(Table7[[#This Row],[Type]]="KILL",IF(_xlfn.NUMBERVALUE(RIGHT(Table7[[#This Row],[Min]],LEN(Table7[[#This Row],[Min]])-FIND("-",Table7[[#This Row],[Min]])))&gt;INDIRECT(ADDRESS(11+MATCH(LEFT(Table7[[#This Row],[Min]],FIND("-",Table7[[#This Row],[Min]])-1),Table1[Content Sku],0),16,1,1,"Entities")),"review","ok"),"ok")</f>
        <v>ok</v>
      </c>
    </row>
    <row r="3295" spans="5:9" x14ac:dyDescent="0.25">
      <c r="E3295" t="s">
        <v>311</v>
      </c>
      <c r="F3295">
        <v>0</v>
      </c>
      <c r="G3295">
        <v>0</v>
      </c>
      <c r="H3295" t="s">
        <v>8</v>
      </c>
      <c r="I3295" s="74" t="str">
        <f ca="1">IF(Table7[[#This Row],[Type]]="KILL",IF(_xlfn.NUMBERVALUE(RIGHT(Table7[[#This Row],[Min]],LEN(Table7[[#This Row],[Min]])-FIND("-",Table7[[#This Row],[Min]])))&gt;INDIRECT(ADDRESS(11+MATCH(LEFT(Table7[[#This Row],[Min]],FIND("-",Table7[[#This Row],[Min]])-1),Table1[Content Sku],0),16,1,1,"Entities")),"review","ok"),"ok")</f>
        <v>ok</v>
      </c>
    </row>
    <row r="3296" spans="5:9" x14ac:dyDescent="0.25">
      <c r="E3296" t="s">
        <v>253</v>
      </c>
      <c r="F3296">
        <v>0</v>
      </c>
      <c r="G3296">
        <v>14000</v>
      </c>
      <c r="H3296" t="s">
        <v>205</v>
      </c>
      <c r="I3296" s="74" t="str">
        <f ca="1">IF(Table7[[#This Row],[Type]]="KILL",IF(_xlfn.NUMBERVALUE(RIGHT(Table7[[#This Row],[Min]],LEN(Table7[[#This Row],[Min]])-FIND("-",Table7[[#This Row],[Min]])))&gt;INDIRECT(ADDRESS(11+MATCH(LEFT(Table7[[#This Row],[Min]],FIND("-",Table7[[#This Row],[Min]])-1),Table1[Content Sku],0),16,1,1,"Entities")),"review","ok"),"ok")</f>
        <v>ok</v>
      </c>
    </row>
    <row r="3297" spans="5:9" x14ac:dyDescent="0.25">
      <c r="E3297" t="s">
        <v>253</v>
      </c>
      <c r="F3297">
        <v>0</v>
      </c>
      <c r="G3297">
        <v>25000</v>
      </c>
      <c r="H3297" t="s">
        <v>205</v>
      </c>
      <c r="I3297" s="74" t="str">
        <f ca="1">IF(Table7[[#This Row],[Type]]="KILL",IF(_xlfn.NUMBERVALUE(RIGHT(Table7[[#This Row],[Min]],LEN(Table7[[#This Row],[Min]])-FIND("-",Table7[[#This Row],[Min]])))&gt;INDIRECT(ADDRESS(11+MATCH(LEFT(Table7[[#This Row],[Min]],FIND("-",Table7[[#This Row],[Min]])-1),Table1[Content Sku],0),16,1,1,"Entities")),"review","ok"),"ok")</f>
        <v>ok</v>
      </c>
    </row>
    <row r="3298" spans="5:9" x14ac:dyDescent="0.25">
      <c r="E3298" t="s">
        <v>254</v>
      </c>
      <c r="F3298">
        <v>0</v>
      </c>
      <c r="G3298">
        <v>0</v>
      </c>
      <c r="H3298" t="s">
        <v>8</v>
      </c>
      <c r="I3298" s="74" t="str">
        <f ca="1">IF(Table7[[#This Row],[Type]]="KILL",IF(_xlfn.NUMBERVALUE(RIGHT(Table7[[#This Row],[Min]],LEN(Table7[[#This Row],[Min]])-FIND("-",Table7[[#This Row],[Min]])))&gt;INDIRECT(ADDRESS(11+MATCH(LEFT(Table7[[#This Row],[Min]],FIND("-",Table7[[#This Row],[Min]])-1),Table1[Content Sku],0),16,1,1,"Entities")),"review","ok"),"ok")</f>
        <v>ok</v>
      </c>
    </row>
    <row r="3299" spans="5:9" x14ac:dyDescent="0.25">
      <c r="E3299" t="s">
        <v>394</v>
      </c>
      <c r="F3299">
        <v>0</v>
      </c>
      <c r="G3299">
        <v>0</v>
      </c>
      <c r="H3299" t="s">
        <v>8</v>
      </c>
      <c r="I3299" s="74" t="str">
        <f ca="1">IF(Table7[[#This Row],[Type]]="KILL",IF(_xlfn.NUMBERVALUE(RIGHT(Table7[[#This Row],[Min]],LEN(Table7[[#This Row],[Min]])-FIND("-",Table7[[#This Row],[Min]])))&gt;INDIRECT(ADDRESS(11+MATCH(LEFT(Table7[[#This Row],[Min]],FIND("-",Table7[[#This Row],[Min]])-1),Table1[Content Sku],0),16,1,1,"Entities")),"review","ok"),"ok")</f>
        <v>ok</v>
      </c>
    </row>
    <row r="3300" spans="5:9" x14ac:dyDescent="0.25">
      <c r="E3300" t="s">
        <v>2748</v>
      </c>
      <c r="F3300">
        <v>0</v>
      </c>
      <c r="G3300">
        <v>0</v>
      </c>
      <c r="H3300" t="s">
        <v>8</v>
      </c>
      <c r="I3300" s="74" t="str">
        <f ca="1">IF(Table7[[#This Row],[Type]]="KILL",IF(_xlfn.NUMBERVALUE(RIGHT(Table7[[#This Row],[Min]],LEN(Table7[[#This Row],[Min]])-FIND("-",Table7[[#This Row],[Min]])))&gt;INDIRECT(ADDRESS(11+MATCH(LEFT(Table7[[#This Row],[Min]],FIND("-",Table7[[#This Row],[Min]])-1),Table1[Content Sku],0),16,1,1,"Entities")),"review","ok"),"ok")</f>
        <v>ok</v>
      </c>
    </row>
    <row r="3301" spans="5:9" x14ac:dyDescent="0.25">
      <c r="E3301" t="s">
        <v>347</v>
      </c>
      <c r="F3301">
        <v>0</v>
      </c>
      <c r="G3301">
        <v>0</v>
      </c>
      <c r="H3301" t="s">
        <v>8</v>
      </c>
      <c r="I3301" s="74" t="str">
        <f ca="1">IF(Table7[[#This Row],[Type]]="KILL",IF(_xlfn.NUMBERVALUE(RIGHT(Table7[[#This Row],[Min]],LEN(Table7[[#This Row],[Min]])-FIND("-",Table7[[#This Row],[Min]])))&gt;INDIRECT(ADDRESS(11+MATCH(LEFT(Table7[[#This Row],[Min]],FIND("-",Table7[[#This Row],[Min]])-1),Table1[Content Sku],0),16,1,1,"Entities")),"review","ok"),"ok")</f>
        <v>ok</v>
      </c>
    </row>
    <row r="3302" spans="5:9" x14ac:dyDescent="0.25">
      <c r="E3302" t="s">
        <v>123</v>
      </c>
      <c r="F3302">
        <v>0</v>
      </c>
      <c r="G3302">
        <v>0</v>
      </c>
      <c r="H3302" t="s">
        <v>8</v>
      </c>
      <c r="I3302" s="74" t="str">
        <f ca="1">IF(Table7[[#This Row],[Type]]="KILL",IF(_xlfn.NUMBERVALUE(RIGHT(Table7[[#This Row],[Min]],LEN(Table7[[#This Row],[Min]])-FIND("-",Table7[[#This Row],[Min]])))&gt;INDIRECT(ADDRESS(11+MATCH(LEFT(Table7[[#This Row],[Min]],FIND("-",Table7[[#This Row],[Min]])-1),Table1[Content Sku],0),16,1,1,"Entities")),"review","ok"),"ok")</f>
        <v>ok</v>
      </c>
    </row>
    <row r="3303" spans="5:9" x14ac:dyDescent="0.25">
      <c r="E3303" t="s">
        <v>254</v>
      </c>
      <c r="F3303">
        <v>0</v>
      </c>
      <c r="G3303">
        <v>0</v>
      </c>
      <c r="H3303" t="s">
        <v>8</v>
      </c>
      <c r="I3303" s="74" t="str">
        <f ca="1">IF(Table7[[#This Row],[Type]]="KILL",IF(_xlfn.NUMBERVALUE(RIGHT(Table7[[#This Row],[Min]],LEN(Table7[[#This Row],[Min]])-FIND("-",Table7[[#This Row],[Min]])))&gt;INDIRECT(ADDRESS(11+MATCH(LEFT(Table7[[#This Row],[Min]],FIND("-",Table7[[#This Row],[Min]])-1),Table1[Content Sku],0),16,1,1,"Entities")),"review","ok"),"ok")</f>
        <v>ok</v>
      </c>
    </row>
    <row r="3304" spans="5:9" x14ac:dyDescent="0.25">
      <c r="E3304" t="s">
        <v>338</v>
      </c>
      <c r="F3304">
        <v>0</v>
      </c>
      <c r="G3304">
        <v>17000</v>
      </c>
      <c r="H3304" t="s">
        <v>205</v>
      </c>
      <c r="I3304" s="74" t="str">
        <f ca="1">IF(Table7[[#This Row],[Type]]="KILL",IF(_xlfn.NUMBERVALUE(RIGHT(Table7[[#This Row],[Min]],LEN(Table7[[#This Row],[Min]])-FIND("-",Table7[[#This Row],[Min]])))&gt;INDIRECT(ADDRESS(11+MATCH(LEFT(Table7[[#This Row],[Min]],FIND("-",Table7[[#This Row],[Min]])-1),Table1[Content Sku],0),16,1,1,"Entities")),"review","ok"),"ok")</f>
        <v>ok</v>
      </c>
    </row>
    <row r="3305" spans="5:9" x14ac:dyDescent="0.25">
      <c r="E3305" t="s">
        <v>95</v>
      </c>
      <c r="F3305">
        <v>0</v>
      </c>
      <c r="G3305">
        <v>0</v>
      </c>
      <c r="H3305" t="s">
        <v>8</v>
      </c>
      <c r="I3305" s="74" t="str">
        <f ca="1">IF(Table7[[#This Row],[Type]]="KILL",IF(_xlfn.NUMBERVALUE(RIGHT(Table7[[#This Row],[Min]],LEN(Table7[[#This Row],[Min]])-FIND("-",Table7[[#This Row],[Min]])))&gt;INDIRECT(ADDRESS(11+MATCH(LEFT(Table7[[#This Row],[Min]],FIND("-",Table7[[#This Row],[Min]])-1),Table1[Content Sku],0),16,1,1,"Entities")),"review","ok"),"ok")</f>
        <v>ok</v>
      </c>
    </row>
    <row r="3306" spans="5:9" x14ac:dyDescent="0.25">
      <c r="E3306" t="s">
        <v>313</v>
      </c>
      <c r="F3306">
        <v>0</v>
      </c>
      <c r="G3306">
        <v>0</v>
      </c>
      <c r="H3306" t="s">
        <v>8</v>
      </c>
      <c r="I3306" s="74" t="str">
        <f ca="1">IF(Table7[[#This Row],[Type]]="KILL",IF(_xlfn.NUMBERVALUE(RIGHT(Table7[[#This Row],[Min]],LEN(Table7[[#This Row],[Min]])-FIND("-",Table7[[#This Row],[Min]])))&gt;INDIRECT(ADDRESS(11+MATCH(LEFT(Table7[[#This Row],[Min]],FIND("-",Table7[[#This Row],[Min]])-1),Table1[Content Sku],0),16,1,1,"Entities")),"review","ok"),"ok")</f>
        <v>ok</v>
      </c>
    </row>
    <row r="3307" spans="5:9" x14ac:dyDescent="0.25">
      <c r="E3307" t="s">
        <v>2739</v>
      </c>
      <c r="F3307">
        <v>0</v>
      </c>
      <c r="G3307">
        <v>0</v>
      </c>
      <c r="H3307" t="s">
        <v>8</v>
      </c>
      <c r="I3307" s="74" t="str">
        <f ca="1">IF(Table7[[#This Row],[Type]]="KILL",IF(_xlfn.NUMBERVALUE(RIGHT(Table7[[#This Row],[Min]],LEN(Table7[[#This Row],[Min]])-FIND("-",Table7[[#This Row],[Min]])))&gt;INDIRECT(ADDRESS(11+MATCH(LEFT(Table7[[#This Row],[Min]],FIND("-",Table7[[#This Row],[Min]])-1),Table1[Content Sku],0),16,1,1,"Entities")),"review","ok"),"ok")</f>
        <v>ok</v>
      </c>
    </row>
    <row r="3308" spans="5:9" x14ac:dyDescent="0.25">
      <c r="E3308" t="s">
        <v>278</v>
      </c>
      <c r="F3308">
        <v>0</v>
      </c>
      <c r="G3308">
        <v>0</v>
      </c>
      <c r="H3308" t="s">
        <v>8</v>
      </c>
      <c r="I3308" s="74" t="str">
        <f ca="1">IF(Table7[[#This Row],[Type]]="KILL",IF(_xlfn.NUMBERVALUE(RIGHT(Table7[[#This Row],[Min]],LEN(Table7[[#This Row],[Min]])-FIND("-",Table7[[#This Row],[Min]])))&gt;INDIRECT(ADDRESS(11+MATCH(LEFT(Table7[[#This Row],[Min]],FIND("-",Table7[[#This Row],[Min]])-1),Table1[Content Sku],0),16,1,1,"Entities")),"review","ok"),"ok")</f>
        <v>ok</v>
      </c>
    </row>
    <row r="3309" spans="5:9" x14ac:dyDescent="0.25">
      <c r="E3309" t="s">
        <v>95</v>
      </c>
      <c r="F3309">
        <v>0</v>
      </c>
      <c r="G3309">
        <v>0</v>
      </c>
      <c r="H3309" t="s">
        <v>8</v>
      </c>
      <c r="I3309" s="74" t="str">
        <f ca="1">IF(Table7[[#This Row],[Type]]="KILL",IF(_xlfn.NUMBERVALUE(RIGHT(Table7[[#This Row],[Min]],LEN(Table7[[#This Row],[Min]])-FIND("-",Table7[[#This Row],[Min]])))&gt;INDIRECT(ADDRESS(11+MATCH(LEFT(Table7[[#This Row],[Min]],FIND("-",Table7[[#This Row],[Min]])-1),Table1[Content Sku],0),16,1,1,"Entities")),"review","ok"),"ok")</f>
        <v>ok</v>
      </c>
    </row>
    <row r="3310" spans="5:9" x14ac:dyDescent="0.25">
      <c r="E3310" t="s">
        <v>2748</v>
      </c>
      <c r="F3310">
        <v>0</v>
      </c>
      <c r="G3310">
        <v>0</v>
      </c>
      <c r="H3310" t="s">
        <v>8</v>
      </c>
      <c r="I3310" s="74" t="str">
        <f ca="1">IF(Table7[[#This Row],[Type]]="KILL",IF(_xlfn.NUMBERVALUE(RIGHT(Table7[[#This Row],[Min]],LEN(Table7[[#This Row],[Min]])-FIND("-",Table7[[#This Row],[Min]])))&gt;INDIRECT(ADDRESS(11+MATCH(LEFT(Table7[[#This Row],[Min]],FIND("-",Table7[[#This Row],[Min]])-1),Table1[Content Sku],0),16,1,1,"Entities")),"review","ok"),"ok")</f>
        <v>ok</v>
      </c>
    </row>
    <row r="3311" spans="5:9" x14ac:dyDescent="0.25">
      <c r="E3311" t="s">
        <v>47</v>
      </c>
      <c r="F3311">
        <v>0</v>
      </c>
      <c r="G3311">
        <v>0</v>
      </c>
      <c r="H3311" t="s">
        <v>8</v>
      </c>
      <c r="I3311" s="74" t="str">
        <f ca="1">IF(Table7[[#This Row],[Type]]="KILL",IF(_xlfn.NUMBERVALUE(RIGHT(Table7[[#This Row],[Min]],LEN(Table7[[#This Row],[Min]])-FIND("-",Table7[[#This Row],[Min]])))&gt;INDIRECT(ADDRESS(11+MATCH(LEFT(Table7[[#This Row],[Min]],FIND("-",Table7[[#This Row],[Min]])-1),Table1[Content Sku],0),16,1,1,"Entities")),"review","ok"),"ok")</f>
        <v>ok</v>
      </c>
    </row>
    <row r="3312" spans="5:9" x14ac:dyDescent="0.25">
      <c r="E3312" t="s">
        <v>21</v>
      </c>
      <c r="F3312">
        <v>0</v>
      </c>
      <c r="G3312">
        <v>0</v>
      </c>
      <c r="H3312" t="s">
        <v>8</v>
      </c>
      <c r="I3312" s="74" t="str">
        <f ca="1">IF(Table7[[#This Row],[Type]]="KILL",IF(_xlfn.NUMBERVALUE(RIGHT(Table7[[#This Row],[Min]],LEN(Table7[[#This Row],[Min]])-FIND("-",Table7[[#This Row],[Min]])))&gt;INDIRECT(ADDRESS(11+MATCH(LEFT(Table7[[#This Row],[Min]],FIND("-",Table7[[#This Row],[Min]])-1),Table1[Content Sku],0),16,1,1,"Entities")),"review","ok"),"ok")</f>
        <v>ok</v>
      </c>
    </row>
    <row r="3313" spans="5:9" x14ac:dyDescent="0.25">
      <c r="E3313" t="s">
        <v>8121</v>
      </c>
      <c r="F3313">
        <v>0</v>
      </c>
      <c r="G3313">
        <v>0</v>
      </c>
      <c r="H3313" t="s">
        <v>8</v>
      </c>
      <c r="I3313" s="74" t="str">
        <f ca="1">IF(Table7[[#This Row],[Type]]="KILL",IF(_xlfn.NUMBERVALUE(RIGHT(Table7[[#This Row],[Min]],LEN(Table7[[#This Row],[Min]])-FIND("-",Table7[[#This Row],[Min]])))&gt;INDIRECT(ADDRESS(11+MATCH(LEFT(Table7[[#This Row],[Min]],FIND("-",Table7[[#This Row],[Min]])-1),Table1[Content Sku],0),16,1,1,"Entities")),"review","ok"),"ok")</f>
        <v>ok</v>
      </c>
    </row>
    <row r="3314" spans="5:9" x14ac:dyDescent="0.25">
      <c r="E3314" t="s">
        <v>254</v>
      </c>
      <c r="F3314">
        <v>0</v>
      </c>
      <c r="G3314">
        <v>0</v>
      </c>
      <c r="H3314" t="s">
        <v>8</v>
      </c>
      <c r="I3314" s="74" t="str">
        <f ca="1">IF(Table7[[#This Row],[Type]]="KILL",IF(_xlfn.NUMBERVALUE(RIGHT(Table7[[#This Row],[Min]],LEN(Table7[[#This Row],[Min]])-FIND("-",Table7[[#This Row],[Min]])))&gt;INDIRECT(ADDRESS(11+MATCH(LEFT(Table7[[#This Row],[Min]],FIND("-",Table7[[#This Row],[Min]])-1),Table1[Content Sku],0),16,1,1,"Entities")),"review","ok"),"ok")</f>
        <v>ok</v>
      </c>
    </row>
    <row r="3315" spans="5:9" x14ac:dyDescent="0.25">
      <c r="E3315" t="s">
        <v>313</v>
      </c>
      <c r="F3315">
        <v>0</v>
      </c>
      <c r="G3315">
        <v>0</v>
      </c>
      <c r="H3315" t="s">
        <v>8</v>
      </c>
      <c r="I3315" s="74" t="str">
        <f ca="1">IF(Table7[[#This Row],[Type]]="KILL",IF(_xlfn.NUMBERVALUE(RIGHT(Table7[[#This Row],[Min]],LEN(Table7[[#This Row],[Min]])-FIND("-",Table7[[#This Row],[Min]])))&gt;INDIRECT(ADDRESS(11+MATCH(LEFT(Table7[[#This Row],[Min]],FIND("-",Table7[[#This Row],[Min]])-1),Table1[Content Sku],0),16,1,1,"Entities")),"review","ok"),"ok")</f>
        <v>ok</v>
      </c>
    </row>
    <row r="3316" spans="5:9" x14ac:dyDescent="0.25">
      <c r="E3316" t="s">
        <v>404</v>
      </c>
      <c r="F3316">
        <v>0</v>
      </c>
      <c r="G3316">
        <v>0</v>
      </c>
      <c r="H3316" t="s">
        <v>8</v>
      </c>
      <c r="I3316" s="74" t="str">
        <f ca="1">IF(Table7[[#This Row],[Type]]="KILL",IF(_xlfn.NUMBERVALUE(RIGHT(Table7[[#This Row],[Min]],LEN(Table7[[#This Row],[Min]])-FIND("-",Table7[[#This Row],[Min]])))&gt;INDIRECT(ADDRESS(11+MATCH(LEFT(Table7[[#This Row],[Min]],FIND("-",Table7[[#This Row],[Min]])-1),Table1[Content Sku],0),16,1,1,"Entities")),"review","ok"),"ok")</f>
        <v>ok</v>
      </c>
    </row>
    <row r="3317" spans="5:9" x14ac:dyDescent="0.25">
      <c r="E3317" t="s">
        <v>43</v>
      </c>
      <c r="F3317">
        <v>18000</v>
      </c>
      <c r="G3317">
        <v>0</v>
      </c>
      <c r="H3317" t="s">
        <v>205</v>
      </c>
      <c r="I3317" s="74" t="str">
        <f ca="1">IF(Table7[[#This Row],[Type]]="KILL",IF(_xlfn.NUMBERVALUE(RIGHT(Table7[[#This Row],[Min]],LEN(Table7[[#This Row],[Min]])-FIND("-",Table7[[#This Row],[Min]])))&gt;INDIRECT(ADDRESS(11+MATCH(LEFT(Table7[[#This Row],[Min]],FIND("-",Table7[[#This Row],[Min]])-1),Table1[Content Sku],0),16,1,1,"Entities")),"review","ok"),"ok")</f>
        <v>ok</v>
      </c>
    </row>
    <row r="3318" spans="5:9" x14ac:dyDescent="0.25">
      <c r="E3318" t="s">
        <v>2736</v>
      </c>
      <c r="F3318">
        <v>0</v>
      </c>
      <c r="G3318">
        <v>0</v>
      </c>
      <c r="H3318" t="s">
        <v>8</v>
      </c>
      <c r="I3318" s="74" t="str">
        <f ca="1">IF(Table7[[#This Row],[Type]]="KILL",IF(_xlfn.NUMBERVALUE(RIGHT(Table7[[#This Row],[Min]],LEN(Table7[[#This Row],[Min]])-FIND("-",Table7[[#This Row],[Min]])))&gt;INDIRECT(ADDRESS(11+MATCH(LEFT(Table7[[#This Row],[Min]],FIND("-",Table7[[#This Row],[Min]])-1),Table1[Content Sku],0),16,1,1,"Entities")),"review","ok"),"ok")</f>
        <v>ok</v>
      </c>
    </row>
    <row r="3319" spans="5:9" x14ac:dyDescent="0.25">
      <c r="E3319" t="s">
        <v>46</v>
      </c>
      <c r="F3319">
        <v>0</v>
      </c>
      <c r="G3319">
        <v>0</v>
      </c>
      <c r="H3319" t="s">
        <v>8</v>
      </c>
      <c r="I3319" s="74" t="str">
        <f ca="1">IF(Table7[[#This Row],[Type]]="KILL",IF(_xlfn.NUMBERVALUE(RIGHT(Table7[[#This Row],[Min]],LEN(Table7[[#This Row],[Min]])-FIND("-",Table7[[#This Row],[Min]])))&gt;INDIRECT(ADDRESS(11+MATCH(LEFT(Table7[[#This Row],[Min]],FIND("-",Table7[[#This Row],[Min]])-1),Table1[Content Sku],0),16,1,1,"Entities")),"review","ok"),"ok")</f>
        <v>ok</v>
      </c>
    </row>
    <row r="3320" spans="5:9" x14ac:dyDescent="0.25">
      <c r="E3320" t="s">
        <v>313</v>
      </c>
      <c r="F3320">
        <v>0</v>
      </c>
      <c r="G3320">
        <v>0</v>
      </c>
      <c r="H3320" t="s">
        <v>8</v>
      </c>
      <c r="I3320" s="74" t="str">
        <f ca="1">IF(Table7[[#This Row],[Type]]="KILL",IF(_xlfn.NUMBERVALUE(RIGHT(Table7[[#This Row],[Min]],LEN(Table7[[#This Row],[Min]])-FIND("-",Table7[[#This Row],[Min]])))&gt;INDIRECT(ADDRESS(11+MATCH(LEFT(Table7[[#This Row],[Min]],FIND("-",Table7[[#This Row],[Min]])-1),Table1[Content Sku],0),16,1,1,"Entities")),"review","ok"),"ok")</f>
        <v>ok</v>
      </c>
    </row>
    <row r="3321" spans="5:9" x14ac:dyDescent="0.25">
      <c r="E3321" t="s">
        <v>548</v>
      </c>
      <c r="F3321">
        <v>0</v>
      </c>
      <c r="G3321">
        <v>0</v>
      </c>
      <c r="H3321" t="s">
        <v>8</v>
      </c>
      <c r="I3321" s="74" t="str">
        <f ca="1">IF(Table7[[#This Row],[Type]]="KILL",IF(_xlfn.NUMBERVALUE(RIGHT(Table7[[#This Row],[Min]],LEN(Table7[[#This Row],[Min]])-FIND("-",Table7[[#This Row],[Min]])))&gt;INDIRECT(ADDRESS(11+MATCH(LEFT(Table7[[#This Row],[Min]],FIND("-",Table7[[#This Row],[Min]])-1),Table1[Content Sku],0),16,1,1,"Entities")),"review","ok"),"ok")</f>
        <v>ok</v>
      </c>
    </row>
    <row r="3322" spans="5:9" x14ac:dyDescent="0.25">
      <c r="E3322" t="s">
        <v>315</v>
      </c>
      <c r="F3322">
        <v>0</v>
      </c>
      <c r="G3322">
        <v>0</v>
      </c>
      <c r="H3322" t="s">
        <v>8</v>
      </c>
      <c r="I3322" s="74" t="str">
        <f ca="1">IF(Table7[[#This Row],[Type]]="KILL",IF(_xlfn.NUMBERVALUE(RIGHT(Table7[[#This Row],[Min]],LEN(Table7[[#This Row],[Min]])-FIND("-",Table7[[#This Row],[Min]])))&gt;INDIRECT(ADDRESS(11+MATCH(LEFT(Table7[[#This Row],[Min]],FIND("-",Table7[[#This Row],[Min]])-1),Table1[Content Sku],0),16,1,1,"Entities")),"review","ok"),"ok")</f>
        <v>ok</v>
      </c>
    </row>
    <row r="3323" spans="5:9" x14ac:dyDescent="0.25">
      <c r="E3323" t="s">
        <v>2748</v>
      </c>
      <c r="F3323">
        <v>0</v>
      </c>
      <c r="G3323">
        <v>0</v>
      </c>
      <c r="H3323" t="s">
        <v>8</v>
      </c>
      <c r="I3323" s="74" t="str">
        <f ca="1">IF(Table7[[#This Row],[Type]]="KILL",IF(_xlfn.NUMBERVALUE(RIGHT(Table7[[#This Row],[Min]],LEN(Table7[[#This Row],[Min]])-FIND("-",Table7[[#This Row],[Min]])))&gt;INDIRECT(ADDRESS(11+MATCH(LEFT(Table7[[#This Row],[Min]],FIND("-",Table7[[#This Row],[Min]])-1),Table1[Content Sku],0),16,1,1,"Entities")),"review","ok"),"ok")</f>
        <v>ok</v>
      </c>
    </row>
    <row r="3324" spans="5:9" x14ac:dyDescent="0.25">
      <c r="E3324" t="s">
        <v>51</v>
      </c>
      <c r="F3324">
        <v>43000</v>
      </c>
      <c r="G3324">
        <v>0</v>
      </c>
      <c r="H3324" t="s">
        <v>205</v>
      </c>
      <c r="I3324" s="74" t="str">
        <f ca="1">IF(Table7[[#This Row],[Type]]="KILL",IF(_xlfn.NUMBERVALUE(RIGHT(Table7[[#This Row],[Min]],LEN(Table7[[#This Row],[Min]])-FIND("-",Table7[[#This Row],[Min]])))&gt;INDIRECT(ADDRESS(11+MATCH(LEFT(Table7[[#This Row],[Min]],FIND("-",Table7[[#This Row],[Min]])-1),Table1[Content Sku],0),16,1,1,"Entities")),"review","ok"),"ok")</f>
        <v>ok</v>
      </c>
    </row>
    <row r="3325" spans="5:9" x14ac:dyDescent="0.25">
      <c r="E3325" t="s">
        <v>315</v>
      </c>
      <c r="F3325">
        <v>0</v>
      </c>
      <c r="G3325">
        <v>0</v>
      </c>
      <c r="H3325" t="s">
        <v>8</v>
      </c>
      <c r="I3325" s="74" t="str">
        <f ca="1">IF(Table7[[#This Row],[Type]]="KILL",IF(_xlfn.NUMBERVALUE(RIGHT(Table7[[#This Row],[Min]],LEN(Table7[[#This Row],[Min]])-FIND("-",Table7[[#This Row],[Min]])))&gt;INDIRECT(ADDRESS(11+MATCH(LEFT(Table7[[#This Row],[Min]],FIND("-",Table7[[#This Row],[Min]])-1),Table1[Content Sku],0),16,1,1,"Entities")),"review","ok"),"ok")</f>
        <v>ok</v>
      </c>
    </row>
    <row r="3326" spans="5:9" x14ac:dyDescent="0.25">
      <c r="E3326" t="s">
        <v>313</v>
      </c>
      <c r="F3326">
        <v>0</v>
      </c>
      <c r="G3326">
        <v>0</v>
      </c>
      <c r="H3326" t="s">
        <v>8</v>
      </c>
      <c r="I3326" s="74" t="str">
        <f ca="1">IF(Table7[[#This Row],[Type]]="KILL",IF(_xlfn.NUMBERVALUE(RIGHT(Table7[[#This Row],[Min]],LEN(Table7[[#This Row],[Min]])-FIND("-",Table7[[#This Row],[Min]])))&gt;INDIRECT(ADDRESS(11+MATCH(LEFT(Table7[[#This Row],[Min]],FIND("-",Table7[[#This Row],[Min]])-1),Table1[Content Sku],0),16,1,1,"Entities")),"review","ok"),"ok")</f>
        <v>ok</v>
      </c>
    </row>
    <row r="3327" spans="5:9" x14ac:dyDescent="0.25">
      <c r="E3327" t="s">
        <v>397</v>
      </c>
      <c r="F3327">
        <v>6000</v>
      </c>
      <c r="G3327">
        <v>0</v>
      </c>
      <c r="H3327" t="s">
        <v>205</v>
      </c>
      <c r="I3327" s="74" t="str">
        <f ca="1">IF(Table7[[#This Row],[Type]]="KILL",IF(_xlfn.NUMBERVALUE(RIGHT(Table7[[#This Row],[Min]],LEN(Table7[[#This Row],[Min]])-FIND("-",Table7[[#This Row],[Min]])))&gt;INDIRECT(ADDRESS(11+MATCH(LEFT(Table7[[#This Row],[Min]],FIND("-",Table7[[#This Row],[Min]])-1),Table1[Content Sku],0),16,1,1,"Entities")),"review","ok"),"ok")</f>
        <v>ok</v>
      </c>
    </row>
    <row r="3328" spans="5:9" x14ac:dyDescent="0.25">
      <c r="E3328" t="s">
        <v>2450</v>
      </c>
      <c r="F3328">
        <v>0</v>
      </c>
      <c r="G3328">
        <v>0</v>
      </c>
      <c r="H3328" t="s">
        <v>8</v>
      </c>
      <c r="I3328" s="74" t="str">
        <f ca="1">IF(Table7[[#This Row],[Type]]="KILL",IF(_xlfn.NUMBERVALUE(RIGHT(Table7[[#This Row],[Min]],LEN(Table7[[#This Row],[Min]])-FIND("-",Table7[[#This Row],[Min]])))&gt;INDIRECT(ADDRESS(11+MATCH(LEFT(Table7[[#This Row],[Min]],FIND("-",Table7[[#This Row],[Min]])-1),Table1[Content Sku],0),16,1,1,"Entities")),"review","ok"),"ok")</f>
        <v>ok</v>
      </c>
    </row>
    <row r="3329" spans="5:9" x14ac:dyDescent="0.25">
      <c r="E3329" t="s">
        <v>90</v>
      </c>
      <c r="F3329">
        <v>0</v>
      </c>
      <c r="G3329">
        <v>0</v>
      </c>
      <c r="H3329" t="s">
        <v>8</v>
      </c>
      <c r="I3329" s="74" t="str">
        <f ca="1">IF(Table7[[#This Row],[Type]]="KILL",IF(_xlfn.NUMBERVALUE(RIGHT(Table7[[#This Row],[Min]],LEN(Table7[[#This Row],[Min]])-FIND("-",Table7[[#This Row],[Min]])))&gt;INDIRECT(ADDRESS(11+MATCH(LEFT(Table7[[#This Row],[Min]],FIND("-",Table7[[#This Row],[Min]])-1),Table1[Content Sku],0),16,1,1,"Entities")),"review","ok"),"ok")</f>
        <v>ok</v>
      </c>
    </row>
    <row r="3330" spans="5:9" x14ac:dyDescent="0.25">
      <c r="E3330" t="s">
        <v>315</v>
      </c>
      <c r="F3330">
        <v>0</v>
      </c>
      <c r="G3330">
        <v>0</v>
      </c>
      <c r="H3330" t="s">
        <v>8</v>
      </c>
      <c r="I3330" s="74" t="str">
        <f ca="1">IF(Table7[[#This Row],[Type]]="KILL",IF(_xlfn.NUMBERVALUE(RIGHT(Table7[[#This Row],[Min]],LEN(Table7[[#This Row],[Min]])-FIND("-",Table7[[#This Row],[Min]])))&gt;INDIRECT(ADDRESS(11+MATCH(LEFT(Table7[[#This Row],[Min]],FIND("-",Table7[[#This Row],[Min]])-1),Table1[Content Sku],0),16,1,1,"Entities")),"review","ok"),"ok")</f>
        <v>ok</v>
      </c>
    </row>
    <row r="3331" spans="5:9" x14ac:dyDescent="0.25">
      <c r="E3331" t="s">
        <v>295</v>
      </c>
      <c r="F3331">
        <v>0</v>
      </c>
      <c r="G3331">
        <v>0</v>
      </c>
      <c r="H3331" t="s">
        <v>8</v>
      </c>
      <c r="I3331" s="74" t="str">
        <f ca="1">IF(Table7[[#This Row],[Type]]="KILL",IF(_xlfn.NUMBERVALUE(RIGHT(Table7[[#This Row],[Min]],LEN(Table7[[#This Row],[Min]])-FIND("-",Table7[[#This Row],[Min]])))&gt;INDIRECT(ADDRESS(11+MATCH(LEFT(Table7[[#This Row],[Min]],FIND("-",Table7[[#This Row],[Min]])-1),Table1[Content Sku],0),16,1,1,"Entities")),"review","ok"),"ok")</f>
        <v>ok</v>
      </c>
    </row>
    <row r="3332" spans="5:9" x14ac:dyDescent="0.25">
      <c r="E3332" t="s">
        <v>313</v>
      </c>
      <c r="F3332">
        <v>0</v>
      </c>
      <c r="G3332">
        <v>0</v>
      </c>
      <c r="H3332" t="s">
        <v>8</v>
      </c>
      <c r="I3332" s="74" t="str">
        <f ca="1">IF(Table7[[#This Row],[Type]]="KILL",IF(_xlfn.NUMBERVALUE(RIGHT(Table7[[#This Row],[Min]],LEN(Table7[[#This Row],[Min]])-FIND("-",Table7[[#This Row],[Min]])))&gt;INDIRECT(ADDRESS(11+MATCH(LEFT(Table7[[#This Row],[Min]],FIND("-",Table7[[#This Row],[Min]])-1),Table1[Content Sku],0),16,1,1,"Entities")),"review","ok"),"ok")</f>
        <v>ok</v>
      </c>
    </row>
    <row r="3333" spans="5:9" x14ac:dyDescent="0.25">
      <c r="E3333" t="s">
        <v>39</v>
      </c>
      <c r="F3333">
        <v>0</v>
      </c>
      <c r="G3333">
        <v>0</v>
      </c>
      <c r="H3333" t="s">
        <v>8</v>
      </c>
      <c r="I3333" s="74" t="str">
        <f ca="1">IF(Table7[[#This Row],[Type]]="KILL",IF(_xlfn.NUMBERVALUE(RIGHT(Table7[[#This Row],[Min]],LEN(Table7[[#This Row],[Min]])-FIND("-",Table7[[#This Row],[Min]])))&gt;INDIRECT(ADDRESS(11+MATCH(LEFT(Table7[[#This Row],[Min]],FIND("-",Table7[[#This Row],[Min]])-1),Table1[Content Sku],0),16,1,1,"Entities")),"review","ok"),"ok")</f>
        <v>ok</v>
      </c>
    </row>
    <row r="3334" spans="5:9" x14ac:dyDescent="0.25">
      <c r="E3334" t="s">
        <v>286</v>
      </c>
      <c r="F3334">
        <v>0</v>
      </c>
      <c r="G3334">
        <v>0</v>
      </c>
      <c r="H3334" t="s">
        <v>8</v>
      </c>
      <c r="I3334" s="74" t="str">
        <f ca="1">IF(Table7[[#This Row],[Type]]="KILL",IF(_xlfn.NUMBERVALUE(RIGHT(Table7[[#This Row],[Min]],LEN(Table7[[#This Row],[Min]])-FIND("-",Table7[[#This Row],[Min]])))&gt;INDIRECT(ADDRESS(11+MATCH(LEFT(Table7[[#This Row],[Min]],FIND("-",Table7[[#This Row],[Min]])-1),Table1[Content Sku],0),16,1,1,"Entities")),"review","ok"),"ok")</f>
        <v>ok</v>
      </c>
    </row>
    <row r="3335" spans="5:9" x14ac:dyDescent="0.25">
      <c r="E3335" t="s">
        <v>39</v>
      </c>
      <c r="F3335">
        <v>0</v>
      </c>
      <c r="G3335">
        <v>7000</v>
      </c>
      <c r="H3335" t="s">
        <v>205</v>
      </c>
      <c r="I3335" s="74" t="str">
        <f ca="1">IF(Table7[[#This Row],[Type]]="KILL",IF(_xlfn.NUMBERVALUE(RIGHT(Table7[[#This Row],[Min]],LEN(Table7[[#This Row],[Min]])-FIND("-",Table7[[#This Row],[Min]])))&gt;INDIRECT(ADDRESS(11+MATCH(LEFT(Table7[[#This Row],[Min]],FIND("-",Table7[[#This Row],[Min]])-1),Table1[Content Sku],0),16,1,1,"Entities")),"review","ok"),"ok")</f>
        <v>ok</v>
      </c>
    </row>
    <row r="3336" spans="5:9" x14ac:dyDescent="0.25">
      <c r="E3336" t="s">
        <v>2748</v>
      </c>
      <c r="F3336">
        <v>0</v>
      </c>
      <c r="G3336">
        <v>0</v>
      </c>
      <c r="H3336" t="s">
        <v>8</v>
      </c>
      <c r="I3336" s="74" t="str">
        <f ca="1">IF(Table7[[#This Row],[Type]]="KILL",IF(_xlfn.NUMBERVALUE(RIGHT(Table7[[#This Row],[Min]],LEN(Table7[[#This Row],[Min]])-FIND("-",Table7[[#This Row],[Min]])))&gt;INDIRECT(ADDRESS(11+MATCH(LEFT(Table7[[#This Row],[Min]],FIND("-",Table7[[#This Row],[Min]])-1),Table1[Content Sku],0),16,1,1,"Entities")),"review","ok"),"ok")</f>
        <v>ok</v>
      </c>
    </row>
    <row r="3337" spans="5:9" x14ac:dyDescent="0.25">
      <c r="E3337" t="s">
        <v>2748</v>
      </c>
      <c r="F3337">
        <v>0</v>
      </c>
      <c r="G3337">
        <v>0</v>
      </c>
      <c r="H3337" t="s">
        <v>8</v>
      </c>
      <c r="I3337" s="74" t="str">
        <f ca="1">IF(Table7[[#This Row],[Type]]="KILL",IF(_xlfn.NUMBERVALUE(RIGHT(Table7[[#This Row],[Min]],LEN(Table7[[#This Row],[Min]])-FIND("-",Table7[[#This Row],[Min]])))&gt;INDIRECT(ADDRESS(11+MATCH(LEFT(Table7[[#This Row],[Min]],FIND("-",Table7[[#This Row],[Min]])-1),Table1[Content Sku],0),16,1,1,"Entities")),"review","ok"),"ok")</f>
        <v>ok</v>
      </c>
    </row>
    <row r="3338" spans="5:9" x14ac:dyDescent="0.25">
      <c r="E3338" t="s">
        <v>2739</v>
      </c>
      <c r="F3338">
        <v>0</v>
      </c>
      <c r="G3338">
        <v>0</v>
      </c>
      <c r="H3338" t="s">
        <v>8</v>
      </c>
      <c r="I3338" s="74" t="str">
        <f ca="1">IF(Table7[[#This Row],[Type]]="KILL",IF(_xlfn.NUMBERVALUE(RIGHT(Table7[[#This Row],[Min]],LEN(Table7[[#This Row],[Min]])-FIND("-",Table7[[#This Row],[Min]])))&gt;INDIRECT(ADDRESS(11+MATCH(LEFT(Table7[[#This Row],[Min]],FIND("-",Table7[[#This Row],[Min]])-1),Table1[Content Sku],0),16,1,1,"Entities")),"review","ok"),"ok")</f>
        <v>ok</v>
      </c>
    </row>
    <row r="3339" spans="5:9" x14ac:dyDescent="0.25">
      <c r="E3339" t="s">
        <v>2748</v>
      </c>
      <c r="F3339">
        <v>0</v>
      </c>
      <c r="G3339">
        <v>0</v>
      </c>
      <c r="H3339" t="s">
        <v>8</v>
      </c>
      <c r="I3339" s="74" t="str">
        <f ca="1">IF(Table7[[#This Row],[Type]]="KILL",IF(_xlfn.NUMBERVALUE(RIGHT(Table7[[#This Row],[Min]],LEN(Table7[[#This Row],[Min]])-FIND("-",Table7[[#This Row],[Min]])))&gt;INDIRECT(ADDRESS(11+MATCH(LEFT(Table7[[#This Row],[Min]],FIND("-",Table7[[#This Row],[Min]])-1),Table1[Content Sku],0),16,1,1,"Entities")),"review","ok"),"ok")</f>
        <v>ok</v>
      </c>
    </row>
    <row r="3340" spans="5:9" x14ac:dyDescent="0.25">
      <c r="E3340" t="s">
        <v>419</v>
      </c>
      <c r="F3340">
        <v>0</v>
      </c>
      <c r="G3340">
        <v>0</v>
      </c>
      <c r="H3340" t="s">
        <v>8</v>
      </c>
      <c r="I3340" s="74" t="str">
        <f ca="1">IF(Table7[[#This Row],[Type]]="KILL",IF(_xlfn.NUMBERVALUE(RIGHT(Table7[[#This Row],[Min]],LEN(Table7[[#This Row],[Min]])-FIND("-",Table7[[#This Row],[Min]])))&gt;INDIRECT(ADDRESS(11+MATCH(LEFT(Table7[[#This Row],[Min]],FIND("-",Table7[[#This Row],[Min]])-1),Table1[Content Sku],0),16,1,1,"Entities")),"review","ok"),"ok")</f>
        <v>ok</v>
      </c>
    </row>
    <row r="3341" spans="5:9" x14ac:dyDescent="0.25">
      <c r="E3341" t="s">
        <v>313</v>
      </c>
      <c r="F3341">
        <v>0</v>
      </c>
      <c r="G3341">
        <v>0</v>
      </c>
      <c r="H3341" t="s">
        <v>8</v>
      </c>
      <c r="I3341" s="74" t="str">
        <f ca="1">IF(Table7[[#This Row],[Type]]="KILL",IF(_xlfn.NUMBERVALUE(RIGHT(Table7[[#This Row],[Min]],LEN(Table7[[#This Row],[Min]])-FIND("-",Table7[[#This Row],[Min]])))&gt;INDIRECT(ADDRESS(11+MATCH(LEFT(Table7[[#This Row],[Min]],FIND("-",Table7[[#This Row],[Min]])-1),Table1[Content Sku],0),16,1,1,"Entities")),"review","ok"),"ok")</f>
        <v>ok</v>
      </c>
    </row>
    <row r="3342" spans="5:9" x14ac:dyDescent="0.25">
      <c r="E3342" t="s">
        <v>47</v>
      </c>
      <c r="F3342">
        <v>0</v>
      </c>
      <c r="G3342">
        <v>6900</v>
      </c>
      <c r="H3342" t="s">
        <v>205</v>
      </c>
      <c r="I3342" s="74" t="str">
        <f ca="1">IF(Table7[[#This Row],[Type]]="KILL",IF(_xlfn.NUMBERVALUE(RIGHT(Table7[[#This Row],[Min]],LEN(Table7[[#This Row],[Min]])-FIND("-",Table7[[#This Row],[Min]])))&gt;INDIRECT(ADDRESS(11+MATCH(LEFT(Table7[[#This Row],[Min]],FIND("-",Table7[[#This Row],[Min]])-1),Table1[Content Sku],0),16,1,1,"Entities")),"review","ok"),"ok")</f>
        <v>ok</v>
      </c>
    </row>
    <row r="3343" spans="5:9" x14ac:dyDescent="0.25">
      <c r="E3343" t="s">
        <v>43</v>
      </c>
      <c r="F3343">
        <v>16000</v>
      </c>
      <c r="G3343">
        <v>0</v>
      </c>
      <c r="H3343" t="s">
        <v>205</v>
      </c>
      <c r="I3343" s="74" t="str">
        <f ca="1">IF(Table7[[#This Row],[Type]]="KILL",IF(_xlfn.NUMBERVALUE(RIGHT(Table7[[#This Row],[Min]],LEN(Table7[[#This Row],[Min]])-FIND("-",Table7[[#This Row],[Min]])))&gt;INDIRECT(ADDRESS(11+MATCH(LEFT(Table7[[#This Row],[Min]],FIND("-",Table7[[#This Row],[Min]])-1),Table1[Content Sku],0),16,1,1,"Entities")),"review","ok"),"ok")</f>
        <v>ok</v>
      </c>
    </row>
    <row r="3344" spans="5:9" x14ac:dyDescent="0.25">
      <c r="E3344" t="s">
        <v>254</v>
      </c>
      <c r="F3344">
        <v>7000</v>
      </c>
      <c r="G3344">
        <v>0</v>
      </c>
      <c r="H3344" t="s">
        <v>205</v>
      </c>
      <c r="I3344" s="74" t="str">
        <f ca="1">IF(Table7[[#This Row],[Type]]="KILL",IF(_xlfn.NUMBERVALUE(RIGHT(Table7[[#This Row],[Min]],LEN(Table7[[#This Row],[Min]])-FIND("-",Table7[[#This Row],[Min]])))&gt;INDIRECT(ADDRESS(11+MATCH(LEFT(Table7[[#This Row],[Min]],FIND("-",Table7[[#This Row],[Min]])-1),Table1[Content Sku],0),16,1,1,"Entities")),"review","ok"),"ok")</f>
        <v>ok</v>
      </c>
    </row>
    <row r="3345" spans="5:9" x14ac:dyDescent="0.25">
      <c r="E3345" t="s">
        <v>311</v>
      </c>
      <c r="F3345">
        <v>0</v>
      </c>
      <c r="G3345">
        <v>0</v>
      </c>
      <c r="H3345" t="s">
        <v>8</v>
      </c>
      <c r="I3345" s="74" t="str">
        <f ca="1">IF(Table7[[#This Row],[Type]]="KILL",IF(_xlfn.NUMBERVALUE(RIGHT(Table7[[#This Row],[Min]],LEN(Table7[[#This Row],[Min]])-FIND("-",Table7[[#This Row],[Min]])))&gt;INDIRECT(ADDRESS(11+MATCH(LEFT(Table7[[#This Row],[Min]],FIND("-",Table7[[#This Row],[Min]])-1),Table1[Content Sku],0),16,1,1,"Entities")),"review","ok"),"ok")</f>
        <v>ok</v>
      </c>
    </row>
    <row r="3346" spans="5:9" x14ac:dyDescent="0.25">
      <c r="E3346" t="s">
        <v>2733</v>
      </c>
      <c r="F3346">
        <v>0</v>
      </c>
      <c r="G3346">
        <v>0</v>
      </c>
      <c r="H3346" t="s">
        <v>8</v>
      </c>
      <c r="I3346" s="74" t="str">
        <f ca="1">IF(Table7[[#This Row],[Type]]="KILL",IF(_xlfn.NUMBERVALUE(RIGHT(Table7[[#This Row],[Min]],LEN(Table7[[#This Row],[Min]])-FIND("-",Table7[[#This Row],[Min]])))&gt;INDIRECT(ADDRESS(11+MATCH(LEFT(Table7[[#This Row],[Min]],FIND("-",Table7[[#This Row],[Min]])-1),Table1[Content Sku],0),16,1,1,"Entities")),"review","ok"),"ok")</f>
        <v>ok</v>
      </c>
    </row>
    <row r="3347" spans="5:9" x14ac:dyDescent="0.25">
      <c r="E3347" t="s">
        <v>548</v>
      </c>
      <c r="F3347">
        <v>0</v>
      </c>
      <c r="G3347">
        <v>0</v>
      </c>
      <c r="H3347" t="s">
        <v>8</v>
      </c>
      <c r="I3347" s="74" t="str">
        <f ca="1">IF(Table7[[#This Row],[Type]]="KILL",IF(_xlfn.NUMBERVALUE(RIGHT(Table7[[#This Row],[Min]],LEN(Table7[[#This Row],[Min]])-FIND("-",Table7[[#This Row],[Min]])))&gt;INDIRECT(ADDRESS(11+MATCH(LEFT(Table7[[#This Row],[Min]],FIND("-",Table7[[#This Row],[Min]])-1),Table1[Content Sku],0),16,1,1,"Entities")),"review","ok"),"ok")</f>
        <v>ok</v>
      </c>
    </row>
    <row r="3348" spans="5:9" x14ac:dyDescent="0.25">
      <c r="E3348" t="s">
        <v>295</v>
      </c>
      <c r="F3348">
        <v>0</v>
      </c>
      <c r="G3348">
        <v>25000</v>
      </c>
      <c r="H3348" t="s">
        <v>205</v>
      </c>
      <c r="I3348" s="74" t="str">
        <f ca="1">IF(Table7[[#This Row],[Type]]="KILL",IF(_xlfn.NUMBERVALUE(RIGHT(Table7[[#This Row],[Min]],LEN(Table7[[#This Row],[Min]])-FIND("-",Table7[[#This Row],[Min]])))&gt;INDIRECT(ADDRESS(11+MATCH(LEFT(Table7[[#This Row],[Min]],FIND("-",Table7[[#This Row],[Min]])-1),Table1[Content Sku],0),16,1,1,"Entities")),"review","ok"),"ok")</f>
        <v>ok</v>
      </c>
    </row>
    <row r="3349" spans="5:9" x14ac:dyDescent="0.25">
      <c r="E3349" t="s">
        <v>46</v>
      </c>
      <c r="F3349">
        <v>0</v>
      </c>
      <c r="G3349">
        <v>0</v>
      </c>
      <c r="H3349" t="s">
        <v>8</v>
      </c>
      <c r="I3349" s="74" t="str">
        <f ca="1">IF(Table7[[#This Row],[Type]]="KILL",IF(_xlfn.NUMBERVALUE(RIGHT(Table7[[#This Row],[Min]],LEN(Table7[[#This Row],[Min]])-FIND("-",Table7[[#This Row],[Min]])))&gt;INDIRECT(ADDRESS(11+MATCH(LEFT(Table7[[#This Row],[Min]],FIND("-",Table7[[#This Row],[Min]])-1),Table1[Content Sku],0),16,1,1,"Entities")),"review","ok"),"ok")</f>
        <v>ok</v>
      </c>
    </row>
    <row r="3350" spans="5:9" x14ac:dyDescent="0.25">
      <c r="E3350" t="s">
        <v>313</v>
      </c>
      <c r="F3350">
        <v>0</v>
      </c>
      <c r="G3350">
        <v>0</v>
      </c>
      <c r="H3350" t="s">
        <v>8</v>
      </c>
      <c r="I3350" s="74" t="str">
        <f ca="1">IF(Table7[[#This Row],[Type]]="KILL",IF(_xlfn.NUMBERVALUE(RIGHT(Table7[[#This Row],[Min]],LEN(Table7[[#This Row],[Min]])-FIND("-",Table7[[#This Row],[Min]])))&gt;INDIRECT(ADDRESS(11+MATCH(LEFT(Table7[[#This Row],[Min]],FIND("-",Table7[[#This Row],[Min]])-1),Table1[Content Sku],0),16,1,1,"Entities")),"review","ok"),"ok")</f>
        <v>ok</v>
      </c>
    </row>
    <row r="3351" spans="5:9" x14ac:dyDescent="0.25">
      <c r="E3351" t="s">
        <v>95</v>
      </c>
      <c r="F3351">
        <v>0</v>
      </c>
      <c r="G3351">
        <v>20000</v>
      </c>
      <c r="H3351" t="s">
        <v>205</v>
      </c>
      <c r="I3351" s="74" t="str">
        <f ca="1">IF(Table7[[#This Row],[Type]]="KILL",IF(_xlfn.NUMBERVALUE(RIGHT(Table7[[#This Row],[Min]],LEN(Table7[[#This Row],[Min]])-FIND("-",Table7[[#This Row],[Min]])))&gt;INDIRECT(ADDRESS(11+MATCH(LEFT(Table7[[#This Row],[Min]],FIND("-",Table7[[#This Row],[Min]])-1),Table1[Content Sku],0),16,1,1,"Entities")),"review","ok"),"ok")</f>
        <v>ok</v>
      </c>
    </row>
    <row r="3352" spans="5:9" x14ac:dyDescent="0.25">
      <c r="E3352" t="s">
        <v>313</v>
      </c>
      <c r="F3352">
        <v>0</v>
      </c>
      <c r="G3352">
        <v>10000</v>
      </c>
      <c r="H3352" t="s">
        <v>205</v>
      </c>
      <c r="I3352" s="74" t="str">
        <f ca="1">IF(Table7[[#This Row],[Type]]="KILL",IF(_xlfn.NUMBERVALUE(RIGHT(Table7[[#This Row],[Min]],LEN(Table7[[#This Row],[Min]])-FIND("-",Table7[[#This Row],[Min]])))&gt;INDIRECT(ADDRESS(11+MATCH(LEFT(Table7[[#This Row],[Min]],FIND("-",Table7[[#This Row],[Min]])-1),Table1[Content Sku],0),16,1,1,"Entities")),"review","ok"),"ok")</f>
        <v>ok</v>
      </c>
    </row>
    <row r="3353" spans="5:9" x14ac:dyDescent="0.25">
      <c r="E3353" t="s">
        <v>0</v>
      </c>
      <c r="F3353">
        <v>4000</v>
      </c>
      <c r="G3353">
        <v>12000</v>
      </c>
      <c r="H3353" t="s">
        <v>205</v>
      </c>
      <c r="I3353" s="74" t="str">
        <f ca="1">IF(Table7[[#This Row],[Type]]="KILL",IF(_xlfn.NUMBERVALUE(RIGHT(Table7[[#This Row],[Min]],LEN(Table7[[#This Row],[Min]])-FIND("-",Table7[[#This Row],[Min]])))&gt;INDIRECT(ADDRESS(11+MATCH(LEFT(Table7[[#This Row],[Min]],FIND("-",Table7[[#This Row],[Min]])-1),Table1[Content Sku],0),16,1,1,"Entities")),"review","ok"),"ok")</f>
        <v>ok</v>
      </c>
    </row>
    <row r="3354" spans="5:9" x14ac:dyDescent="0.25">
      <c r="E3354" t="s">
        <v>37</v>
      </c>
      <c r="F3354">
        <v>0</v>
      </c>
      <c r="G3354">
        <v>0</v>
      </c>
      <c r="H3354" t="s">
        <v>8</v>
      </c>
      <c r="I3354" s="74" t="str">
        <f ca="1">IF(Table7[[#This Row],[Type]]="KILL",IF(_xlfn.NUMBERVALUE(RIGHT(Table7[[#This Row],[Min]],LEN(Table7[[#This Row],[Min]])-FIND("-",Table7[[#This Row],[Min]])))&gt;INDIRECT(ADDRESS(11+MATCH(LEFT(Table7[[#This Row],[Min]],FIND("-",Table7[[#This Row],[Min]])-1),Table1[Content Sku],0),16,1,1,"Entities")),"review","ok"),"ok")</f>
        <v>ok</v>
      </c>
    </row>
    <row r="3355" spans="5:9" x14ac:dyDescent="0.25">
      <c r="E3355" t="s">
        <v>401</v>
      </c>
      <c r="F3355">
        <v>0</v>
      </c>
      <c r="G3355">
        <v>0</v>
      </c>
      <c r="H3355" t="s">
        <v>8</v>
      </c>
      <c r="I3355" s="74" t="str">
        <f ca="1">IF(Table7[[#This Row],[Type]]="KILL",IF(_xlfn.NUMBERVALUE(RIGHT(Table7[[#This Row],[Min]],LEN(Table7[[#This Row],[Min]])-FIND("-",Table7[[#This Row],[Min]])))&gt;INDIRECT(ADDRESS(11+MATCH(LEFT(Table7[[#This Row],[Min]],FIND("-",Table7[[#This Row],[Min]])-1),Table1[Content Sku],0),16,1,1,"Entities")),"review","ok"),"ok")</f>
        <v>ok</v>
      </c>
    </row>
    <row r="3356" spans="5:9" x14ac:dyDescent="0.25">
      <c r="E3356" t="s">
        <v>39</v>
      </c>
      <c r="F3356">
        <v>20000</v>
      </c>
      <c r="G3356">
        <v>0</v>
      </c>
      <c r="H3356" t="s">
        <v>205</v>
      </c>
      <c r="I3356" s="74" t="str">
        <f ca="1">IF(Table7[[#This Row],[Type]]="KILL",IF(_xlfn.NUMBERVALUE(RIGHT(Table7[[#This Row],[Min]],LEN(Table7[[#This Row],[Min]])-FIND("-",Table7[[#This Row],[Min]])))&gt;INDIRECT(ADDRESS(11+MATCH(LEFT(Table7[[#This Row],[Min]],FIND("-",Table7[[#This Row],[Min]])-1),Table1[Content Sku],0),16,1,1,"Entities")),"review","ok"),"ok")</f>
        <v>ok</v>
      </c>
    </row>
    <row r="3357" spans="5:9" x14ac:dyDescent="0.25">
      <c r="E3357" t="s">
        <v>392</v>
      </c>
      <c r="F3357">
        <v>0</v>
      </c>
      <c r="G3357">
        <v>0</v>
      </c>
      <c r="H3357" t="s">
        <v>8</v>
      </c>
      <c r="I3357" s="74" t="str">
        <f ca="1">IF(Table7[[#This Row],[Type]]="KILL",IF(_xlfn.NUMBERVALUE(RIGHT(Table7[[#This Row],[Min]],LEN(Table7[[#This Row],[Min]])-FIND("-",Table7[[#This Row],[Min]])))&gt;INDIRECT(ADDRESS(11+MATCH(LEFT(Table7[[#This Row],[Min]],FIND("-",Table7[[#This Row],[Min]])-1),Table1[Content Sku],0),16,1,1,"Entities")),"review","ok"),"ok")</f>
        <v>ok</v>
      </c>
    </row>
    <row r="3358" spans="5:9" x14ac:dyDescent="0.25">
      <c r="E3358" t="s">
        <v>92</v>
      </c>
      <c r="F3358">
        <v>0</v>
      </c>
      <c r="G3358">
        <v>0</v>
      </c>
      <c r="H3358" t="s">
        <v>8</v>
      </c>
      <c r="I3358" s="74" t="str">
        <f ca="1">IF(Table7[[#This Row],[Type]]="KILL",IF(_xlfn.NUMBERVALUE(RIGHT(Table7[[#This Row],[Min]],LEN(Table7[[#This Row],[Min]])-FIND("-",Table7[[#This Row],[Min]])))&gt;INDIRECT(ADDRESS(11+MATCH(LEFT(Table7[[#This Row],[Min]],FIND("-",Table7[[#This Row],[Min]])-1),Table1[Content Sku],0),16,1,1,"Entities")),"review","ok"),"ok")</f>
        <v>ok</v>
      </c>
    </row>
    <row r="3359" spans="5:9" x14ac:dyDescent="0.25">
      <c r="E3359" t="s">
        <v>4</v>
      </c>
      <c r="F3359">
        <v>0</v>
      </c>
      <c r="G3359">
        <v>0</v>
      </c>
      <c r="H3359" t="s">
        <v>8</v>
      </c>
      <c r="I3359" s="74" t="str">
        <f ca="1">IF(Table7[[#This Row],[Type]]="KILL",IF(_xlfn.NUMBERVALUE(RIGHT(Table7[[#This Row],[Min]],LEN(Table7[[#This Row],[Min]])-FIND("-",Table7[[#This Row],[Min]])))&gt;INDIRECT(ADDRESS(11+MATCH(LEFT(Table7[[#This Row],[Min]],FIND("-",Table7[[#This Row],[Min]])-1),Table1[Content Sku],0),16,1,1,"Entities")),"review","ok"),"ok")</f>
        <v>ok</v>
      </c>
    </row>
    <row r="3360" spans="5:9" x14ac:dyDescent="0.25">
      <c r="E3360" t="s">
        <v>313</v>
      </c>
      <c r="F3360">
        <v>0</v>
      </c>
      <c r="G3360">
        <v>0</v>
      </c>
      <c r="H3360" t="s">
        <v>8</v>
      </c>
      <c r="I3360" s="74" t="str">
        <f ca="1">IF(Table7[[#This Row],[Type]]="KILL",IF(_xlfn.NUMBERVALUE(RIGHT(Table7[[#This Row],[Min]],LEN(Table7[[#This Row],[Min]])-FIND("-",Table7[[#This Row],[Min]])))&gt;INDIRECT(ADDRESS(11+MATCH(LEFT(Table7[[#This Row],[Min]],FIND("-",Table7[[#This Row],[Min]])-1),Table1[Content Sku],0),16,1,1,"Entities")),"review","ok"),"ok")</f>
        <v>ok</v>
      </c>
    </row>
    <row r="3361" spans="5:9" x14ac:dyDescent="0.25">
      <c r="E3361" t="s">
        <v>315</v>
      </c>
      <c r="F3361">
        <v>0</v>
      </c>
      <c r="G3361">
        <v>14000</v>
      </c>
      <c r="H3361" t="s">
        <v>205</v>
      </c>
      <c r="I3361" s="74" t="str">
        <f ca="1">IF(Table7[[#This Row],[Type]]="KILL",IF(_xlfn.NUMBERVALUE(RIGHT(Table7[[#This Row],[Min]],LEN(Table7[[#This Row],[Min]])-FIND("-",Table7[[#This Row],[Min]])))&gt;INDIRECT(ADDRESS(11+MATCH(LEFT(Table7[[#This Row],[Min]],FIND("-",Table7[[#This Row],[Min]])-1),Table1[Content Sku],0),16,1,1,"Entities")),"review","ok"),"ok")</f>
        <v>ok</v>
      </c>
    </row>
    <row r="3362" spans="5:9" x14ac:dyDescent="0.25">
      <c r="E3362" t="s">
        <v>392</v>
      </c>
      <c r="F3362">
        <v>0</v>
      </c>
      <c r="G3362">
        <v>0</v>
      </c>
      <c r="H3362" t="s">
        <v>8</v>
      </c>
      <c r="I3362" s="74" t="str">
        <f ca="1">IF(Table7[[#This Row],[Type]]="KILL",IF(_xlfn.NUMBERVALUE(RIGHT(Table7[[#This Row],[Min]],LEN(Table7[[#This Row],[Min]])-FIND("-",Table7[[#This Row],[Min]])))&gt;INDIRECT(ADDRESS(11+MATCH(LEFT(Table7[[#This Row],[Min]],FIND("-",Table7[[#This Row],[Min]])-1),Table1[Content Sku],0),16,1,1,"Entities")),"review","ok"),"ok")</f>
        <v>ok</v>
      </c>
    </row>
    <row r="3363" spans="5:9" x14ac:dyDescent="0.25">
      <c r="E3363" t="s">
        <v>46</v>
      </c>
      <c r="F3363">
        <v>0</v>
      </c>
      <c r="G3363">
        <v>0</v>
      </c>
      <c r="H3363" t="s">
        <v>8</v>
      </c>
      <c r="I3363" s="74" t="str">
        <f ca="1">IF(Table7[[#This Row],[Type]]="KILL",IF(_xlfn.NUMBERVALUE(RIGHT(Table7[[#This Row],[Min]],LEN(Table7[[#This Row],[Min]])-FIND("-",Table7[[#This Row],[Min]])))&gt;INDIRECT(ADDRESS(11+MATCH(LEFT(Table7[[#This Row],[Min]],FIND("-",Table7[[#This Row],[Min]])-1),Table1[Content Sku],0),16,1,1,"Entities")),"review","ok"),"ok")</f>
        <v>ok</v>
      </c>
    </row>
    <row r="3364" spans="5:9" x14ac:dyDescent="0.25">
      <c r="E3364" t="s">
        <v>2739</v>
      </c>
      <c r="F3364">
        <v>0</v>
      </c>
      <c r="G3364">
        <v>0</v>
      </c>
      <c r="H3364" t="s">
        <v>8</v>
      </c>
      <c r="I3364" s="74" t="str">
        <f ca="1">IF(Table7[[#This Row],[Type]]="KILL",IF(_xlfn.NUMBERVALUE(RIGHT(Table7[[#This Row],[Min]],LEN(Table7[[#This Row],[Min]])-FIND("-",Table7[[#This Row],[Min]])))&gt;INDIRECT(ADDRESS(11+MATCH(LEFT(Table7[[#This Row],[Min]],FIND("-",Table7[[#This Row],[Min]])-1),Table1[Content Sku],0),16,1,1,"Entities")),"review","ok"),"ok")</f>
        <v>ok</v>
      </c>
    </row>
    <row r="3365" spans="5:9" x14ac:dyDescent="0.25">
      <c r="E3365" t="s">
        <v>122</v>
      </c>
      <c r="F3365">
        <v>14000</v>
      </c>
      <c r="G3365">
        <v>0</v>
      </c>
      <c r="H3365" t="s">
        <v>205</v>
      </c>
      <c r="I3365" s="74" t="str">
        <f ca="1">IF(Table7[[#This Row],[Type]]="KILL",IF(_xlfn.NUMBERVALUE(RIGHT(Table7[[#This Row],[Min]],LEN(Table7[[#This Row],[Min]])-FIND("-",Table7[[#This Row],[Min]])))&gt;INDIRECT(ADDRESS(11+MATCH(LEFT(Table7[[#This Row],[Min]],FIND("-",Table7[[#This Row],[Min]])-1),Table1[Content Sku],0),16,1,1,"Entities")),"review","ok"),"ok")</f>
        <v>ok</v>
      </c>
    </row>
    <row r="3366" spans="5:9" x14ac:dyDescent="0.25">
      <c r="E3366" t="s">
        <v>289</v>
      </c>
      <c r="F3366">
        <v>0</v>
      </c>
      <c r="G3366">
        <v>0</v>
      </c>
      <c r="H3366" t="s">
        <v>8</v>
      </c>
      <c r="I3366" s="74" t="str">
        <f ca="1">IF(Table7[[#This Row],[Type]]="KILL",IF(_xlfn.NUMBERVALUE(RIGHT(Table7[[#This Row],[Min]],LEN(Table7[[#This Row],[Min]])-FIND("-",Table7[[#This Row],[Min]])))&gt;INDIRECT(ADDRESS(11+MATCH(LEFT(Table7[[#This Row],[Min]],FIND("-",Table7[[#This Row],[Min]])-1),Table1[Content Sku],0),16,1,1,"Entities")),"review","ok"),"ok")</f>
        <v>ok</v>
      </c>
    </row>
    <row r="3367" spans="5:9" x14ac:dyDescent="0.25">
      <c r="E3367" t="s">
        <v>401</v>
      </c>
      <c r="F3367">
        <v>0</v>
      </c>
      <c r="G3367">
        <v>0</v>
      </c>
      <c r="H3367" t="s">
        <v>8</v>
      </c>
      <c r="I3367" s="74" t="str">
        <f ca="1">IF(Table7[[#This Row],[Type]]="KILL",IF(_xlfn.NUMBERVALUE(RIGHT(Table7[[#This Row],[Min]],LEN(Table7[[#This Row],[Min]])-FIND("-",Table7[[#This Row],[Min]])))&gt;INDIRECT(ADDRESS(11+MATCH(LEFT(Table7[[#This Row],[Min]],FIND("-",Table7[[#This Row],[Min]])-1),Table1[Content Sku],0),16,1,1,"Entities")),"review","ok"),"ok")</f>
        <v>ok</v>
      </c>
    </row>
    <row r="3368" spans="5:9" x14ac:dyDescent="0.25">
      <c r="E3368" t="s">
        <v>254</v>
      </c>
      <c r="F3368">
        <v>0</v>
      </c>
      <c r="G3368">
        <v>0</v>
      </c>
      <c r="H3368" t="s">
        <v>8</v>
      </c>
      <c r="I3368" s="74" t="str">
        <f ca="1">IF(Table7[[#This Row],[Type]]="KILL",IF(_xlfn.NUMBERVALUE(RIGHT(Table7[[#This Row],[Min]],LEN(Table7[[#This Row],[Min]])-FIND("-",Table7[[#This Row],[Min]])))&gt;INDIRECT(ADDRESS(11+MATCH(LEFT(Table7[[#This Row],[Min]],FIND("-",Table7[[#This Row],[Min]])-1),Table1[Content Sku],0),16,1,1,"Entities")),"review","ok"),"ok")</f>
        <v>ok</v>
      </c>
    </row>
    <row r="3369" spans="5:9" x14ac:dyDescent="0.25">
      <c r="E3369" t="s">
        <v>46</v>
      </c>
      <c r="F3369">
        <v>0</v>
      </c>
      <c r="G3369">
        <v>0</v>
      </c>
      <c r="H3369" t="s">
        <v>8</v>
      </c>
      <c r="I3369" s="74" t="str">
        <f ca="1">IF(Table7[[#This Row],[Type]]="KILL",IF(_xlfn.NUMBERVALUE(RIGHT(Table7[[#This Row],[Min]],LEN(Table7[[#This Row],[Min]])-FIND("-",Table7[[#This Row],[Min]])))&gt;INDIRECT(ADDRESS(11+MATCH(LEFT(Table7[[#This Row],[Min]],FIND("-",Table7[[#This Row],[Min]])-1),Table1[Content Sku],0),16,1,1,"Entities")),"review","ok"),"ok")</f>
        <v>ok</v>
      </c>
    </row>
    <row r="3370" spans="5:9" x14ac:dyDescent="0.25">
      <c r="E3370" t="s">
        <v>313</v>
      </c>
      <c r="F3370">
        <v>0</v>
      </c>
      <c r="G3370">
        <v>0</v>
      </c>
      <c r="H3370" t="s">
        <v>8</v>
      </c>
      <c r="I3370" s="74" t="str">
        <f ca="1">IF(Table7[[#This Row],[Type]]="KILL",IF(_xlfn.NUMBERVALUE(RIGHT(Table7[[#This Row],[Min]],LEN(Table7[[#This Row],[Min]])-FIND("-",Table7[[#This Row],[Min]])))&gt;INDIRECT(ADDRESS(11+MATCH(LEFT(Table7[[#This Row],[Min]],FIND("-",Table7[[#This Row],[Min]])-1),Table1[Content Sku],0),16,1,1,"Entities")),"review","ok"),"ok")</f>
        <v>ok</v>
      </c>
    </row>
    <row r="3371" spans="5:9" x14ac:dyDescent="0.25">
      <c r="E3371" t="s">
        <v>313</v>
      </c>
      <c r="F3371">
        <v>0</v>
      </c>
      <c r="G3371">
        <v>0</v>
      </c>
      <c r="H3371" t="s">
        <v>8</v>
      </c>
      <c r="I3371" s="74" t="str">
        <f ca="1">IF(Table7[[#This Row],[Type]]="KILL",IF(_xlfn.NUMBERVALUE(RIGHT(Table7[[#This Row],[Min]],LEN(Table7[[#This Row],[Min]])-FIND("-",Table7[[#This Row],[Min]])))&gt;INDIRECT(ADDRESS(11+MATCH(LEFT(Table7[[#This Row],[Min]],FIND("-",Table7[[#This Row],[Min]])-1),Table1[Content Sku],0),16,1,1,"Entities")),"review","ok"),"ok")</f>
        <v>ok</v>
      </c>
    </row>
    <row r="3372" spans="5:9" x14ac:dyDescent="0.25">
      <c r="E3372" t="s">
        <v>254</v>
      </c>
      <c r="F3372">
        <v>4000</v>
      </c>
      <c r="G3372">
        <v>0</v>
      </c>
      <c r="H3372" t="s">
        <v>205</v>
      </c>
      <c r="I3372" s="74" t="str">
        <f ca="1">IF(Table7[[#This Row],[Type]]="KILL",IF(_xlfn.NUMBERVALUE(RIGHT(Table7[[#This Row],[Min]],LEN(Table7[[#This Row],[Min]])-FIND("-",Table7[[#This Row],[Min]])))&gt;INDIRECT(ADDRESS(11+MATCH(LEFT(Table7[[#This Row],[Min]],FIND("-",Table7[[#This Row],[Min]])-1),Table1[Content Sku],0),16,1,1,"Entities")),"review","ok"),"ok")</f>
        <v>ok</v>
      </c>
    </row>
    <row r="3373" spans="5:9" x14ac:dyDescent="0.25">
      <c r="E3373" t="s">
        <v>311</v>
      </c>
      <c r="F3373">
        <v>16000</v>
      </c>
      <c r="G3373">
        <v>0</v>
      </c>
      <c r="H3373" t="s">
        <v>205</v>
      </c>
      <c r="I3373" s="74" t="str">
        <f ca="1">IF(Table7[[#This Row],[Type]]="KILL",IF(_xlfn.NUMBERVALUE(RIGHT(Table7[[#This Row],[Min]],LEN(Table7[[#This Row],[Min]])-FIND("-",Table7[[#This Row],[Min]])))&gt;INDIRECT(ADDRESS(11+MATCH(LEFT(Table7[[#This Row],[Min]],FIND("-",Table7[[#This Row],[Min]])-1),Table1[Content Sku],0),16,1,1,"Entities")),"review","ok"),"ok")</f>
        <v>ok</v>
      </c>
    </row>
    <row r="3374" spans="5:9" x14ac:dyDescent="0.25">
      <c r="E3374" t="s">
        <v>4437</v>
      </c>
      <c r="F3374">
        <v>9000</v>
      </c>
      <c r="G3374">
        <v>0</v>
      </c>
      <c r="H3374" t="s">
        <v>205</v>
      </c>
      <c r="I3374" s="74" t="str">
        <f ca="1">IF(Table7[[#This Row],[Type]]="KILL",IF(_xlfn.NUMBERVALUE(RIGHT(Table7[[#This Row],[Min]],LEN(Table7[[#This Row],[Min]])-FIND("-",Table7[[#This Row],[Min]])))&gt;INDIRECT(ADDRESS(11+MATCH(LEFT(Table7[[#This Row],[Min]],FIND("-",Table7[[#This Row],[Min]])-1),Table1[Content Sku],0),16,1,1,"Entities")),"review","ok"),"ok")</f>
        <v>ok</v>
      </c>
    </row>
    <row r="3375" spans="5:9" x14ac:dyDescent="0.25">
      <c r="E3375" t="s">
        <v>295</v>
      </c>
      <c r="F3375">
        <v>0</v>
      </c>
      <c r="G3375">
        <v>0</v>
      </c>
      <c r="H3375" t="s">
        <v>8</v>
      </c>
      <c r="I3375" s="74" t="str">
        <f ca="1">IF(Table7[[#This Row],[Type]]="KILL",IF(_xlfn.NUMBERVALUE(RIGHT(Table7[[#This Row],[Min]],LEN(Table7[[#This Row],[Min]])-FIND("-",Table7[[#This Row],[Min]])))&gt;INDIRECT(ADDRESS(11+MATCH(LEFT(Table7[[#This Row],[Min]],FIND("-",Table7[[#This Row],[Min]])-1),Table1[Content Sku],0),16,1,1,"Entities")),"review","ok"),"ok")</f>
        <v>ok</v>
      </c>
    </row>
    <row r="3376" spans="5:9" x14ac:dyDescent="0.25">
      <c r="E3376" t="s">
        <v>313</v>
      </c>
      <c r="F3376">
        <v>0</v>
      </c>
      <c r="G3376">
        <v>0</v>
      </c>
      <c r="H3376" t="s">
        <v>8</v>
      </c>
      <c r="I3376" s="74" t="str">
        <f ca="1">IF(Table7[[#This Row],[Type]]="KILL",IF(_xlfn.NUMBERVALUE(RIGHT(Table7[[#This Row],[Min]],LEN(Table7[[#This Row],[Min]])-FIND("-",Table7[[#This Row],[Min]])))&gt;INDIRECT(ADDRESS(11+MATCH(LEFT(Table7[[#This Row],[Min]],FIND("-",Table7[[#This Row],[Min]])-1),Table1[Content Sku],0),16,1,1,"Entities")),"review","ok"),"ok")</f>
        <v>ok</v>
      </c>
    </row>
    <row r="3377" spans="5:9" x14ac:dyDescent="0.25">
      <c r="E3377" t="s">
        <v>318</v>
      </c>
      <c r="F3377">
        <v>0</v>
      </c>
      <c r="G3377">
        <v>15000</v>
      </c>
      <c r="H3377" t="s">
        <v>205</v>
      </c>
      <c r="I3377" s="74" t="str">
        <f ca="1">IF(Table7[[#This Row],[Type]]="KILL",IF(_xlfn.NUMBERVALUE(RIGHT(Table7[[#This Row],[Min]],LEN(Table7[[#This Row],[Min]])-FIND("-",Table7[[#This Row],[Min]])))&gt;INDIRECT(ADDRESS(11+MATCH(LEFT(Table7[[#This Row],[Min]],FIND("-",Table7[[#This Row],[Min]])-1),Table1[Content Sku],0),16,1,1,"Entities")),"review","ok"),"ok")</f>
        <v>ok</v>
      </c>
    </row>
    <row r="3378" spans="5:9" x14ac:dyDescent="0.25">
      <c r="E3378" t="s">
        <v>394</v>
      </c>
      <c r="F3378">
        <v>0</v>
      </c>
      <c r="G3378">
        <v>0</v>
      </c>
      <c r="H3378" t="s">
        <v>8</v>
      </c>
      <c r="I3378" s="74" t="str">
        <f ca="1">IF(Table7[[#This Row],[Type]]="KILL",IF(_xlfn.NUMBERVALUE(RIGHT(Table7[[#This Row],[Min]],LEN(Table7[[#This Row],[Min]])-FIND("-",Table7[[#This Row],[Min]])))&gt;INDIRECT(ADDRESS(11+MATCH(LEFT(Table7[[#This Row],[Min]],FIND("-",Table7[[#This Row],[Min]])-1),Table1[Content Sku],0),16,1,1,"Entities")),"review","ok"),"ok")</f>
        <v>ok</v>
      </c>
    </row>
    <row r="3379" spans="5:9" x14ac:dyDescent="0.25">
      <c r="E3379" t="s">
        <v>253</v>
      </c>
      <c r="F3379">
        <v>8000</v>
      </c>
      <c r="G3379">
        <v>0</v>
      </c>
      <c r="H3379" t="s">
        <v>205</v>
      </c>
      <c r="I3379" s="74" t="str">
        <f ca="1">IF(Table7[[#This Row],[Type]]="KILL",IF(_xlfn.NUMBERVALUE(RIGHT(Table7[[#This Row],[Min]],LEN(Table7[[#This Row],[Min]])-FIND("-",Table7[[#This Row],[Min]])))&gt;INDIRECT(ADDRESS(11+MATCH(LEFT(Table7[[#This Row],[Min]],FIND("-",Table7[[#This Row],[Min]])-1),Table1[Content Sku],0),16,1,1,"Entities")),"review","ok"),"ok")</f>
        <v>ok</v>
      </c>
    </row>
    <row r="3380" spans="5:9" x14ac:dyDescent="0.25">
      <c r="E3380" t="s">
        <v>397</v>
      </c>
      <c r="F3380">
        <v>24000</v>
      </c>
      <c r="G3380">
        <v>0</v>
      </c>
      <c r="H3380" t="s">
        <v>205</v>
      </c>
      <c r="I3380" s="74" t="str">
        <f ca="1">IF(Table7[[#This Row],[Type]]="KILL",IF(_xlfn.NUMBERVALUE(RIGHT(Table7[[#This Row],[Min]],LEN(Table7[[#This Row],[Min]])-FIND("-",Table7[[#This Row],[Min]])))&gt;INDIRECT(ADDRESS(11+MATCH(LEFT(Table7[[#This Row],[Min]],FIND("-",Table7[[#This Row],[Min]])-1),Table1[Content Sku],0),16,1,1,"Entities")),"review","ok"),"ok")</f>
        <v>ok</v>
      </c>
    </row>
    <row r="3381" spans="5:9" x14ac:dyDescent="0.25">
      <c r="E3381" t="s">
        <v>394</v>
      </c>
      <c r="F3381">
        <v>0</v>
      </c>
      <c r="G3381">
        <v>0</v>
      </c>
      <c r="H3381" t="s">
        <v>8</v>
      </c>
      <c r="I3381" s="74" t="str">
        <f ca="1">IF(Table7[[#This Row],[Type]]="KILL",IF(_xlfn.NUMBERVALUE(RIGHT(Table7[[#This Row],[Min]],LEN(Table7[[#This Row],[Min]])-FIND("-",Table7[[#This Row],[Min]])))&gt;INDIRECT(ADDRESS(11+MATCH(LEFT(Table7[[#This Row],[Min]],FIND("-",Table7[[#This Row],[Min]])-1),Table1[Content Sku],0),16,1,1,"Entities")),"review","ok"),"ok")</f>
        <v>ok</v>
      </c>
    </row>
    <row r="3382" spans="5:9" x14ac:dyDescent="0.25">
      <c r="E3382" t="s">
        <v>318</v>
      </c>
      <c r="F3382">
        <v>0</v>
      </c>
      <c r="G3382">
        <v>0</v>
      </c>
      <c r="H3382" t="s">
        <v>8</v>
      </c>
      <c r="I3382" s="74" t="str">
        <f ca="1">IF(Table7[[#This Row],[Type]]="KILL",IF(_xlfn.NUMBERVALUE(RIGHT(Table7[[#This Row],[Min]],LEN(Table7[[#This Row],[Min]])-FIND("-",Table7[[#This Row],[Min]])))&gt;INDIRECT(ADDRESS(11+MATCH(LEFT(Table7[[#This Row],[Min]],FIND("-",Table7[[#This Row],[Min]])-1),Table1[Content Sku],0),16,1,1,"Entities")),"review","ok"),"ok")</f>
        <v>ok</v>
      </c>
    </row>
    <row r="3383" spans="5:9" x14ac:dyDescent="0.25">
      <c r="E3383" t="s">
        <v>417</v>
      </c>
      <c r="F3383">
        <v>0</v>
      </c>
      <c r="G3383">
        <v>15000</v>
      </c>
      <c r="H3383" t="s">
        <v>205</v>
      </c>
      <c r="I3383" s="74" t="str">
        <f ca="1">IF(Table7[[#This Row],[Type]]="KILL",IF(_xlfn.NUMBERVALUE(RIGHT(Table7[[#This Row],[Min]],LEN(Table7[[#This Row],[Min]])-FIND("-",Table7[[#This Row],[Min]])))&gt;INDIRECT(ADDRESS(11+MATCH(LEFT(Table7[[#This Row],[Min]],FIND("-",Table7[[#This Row],[Min]])-1),Table1[Content Sku],0),16,1,1,"Entities")),"review","ok"),"ok")</f>
        <v>ok</v>
      </c>
    </row>
    <row r="3384" spans="5:9" x14ac:dyDescent="0.25">
      <c r="E3384" t="s">
        <v>336</v>
      </c>
      <c r="F3384">
        <v>22000</v>
      </c>
      <c r="G3384">
        <v>0</v>
      </c>
      <c r="H3384" t="s">
        <v>205</v>
      </c>
      <c r="I3384" s="74" t="str">
        <f ca="1">IF(Table7[[#This Row],[Type]]="KILL",IF(_xlfn.NUMBERVALUE(RIGHT(Table7[[#This Row],[Min]],LEN(Table7[[#This Row],[Min]])-FIND("-",Table7[[#This Row],[Min]])))&gt;INDIRECT(ADDRESS(11+MATCH(LEFT(Table7[[#This Row],[Min]],FIND("-",Table7[[#This Row],[Min]])-1),Table1[Content Sku],0),16,1,1,"Entities")),"review","ok"),"ok")</f>
        <v>ok</v>
      </c>
    </row>
    <row r="3385" spans="5:9" x14ac:dyDescent="0.25">
      <c r="E3385" t="s">
        <v>10</v>
      </c>
      <c r="F3385">
        <v>15000</v>
      </c>
      <c r="G3385">
        <v>0</v>
      </c>
      <c r="H3385" t="s">
        <v>205</v>
      </c>
      <c r="I3385" s="74" t="str">
        <f ca="1">IF(Table7[[#This Row],[Type]]="KILL",IF(_xlfn.NUMBERVALUE(RIGHT(Table7[[#This Row],[Min]],LEN(Table7[[#This Row],[Min]])-FIND("-",Table7[[#This Row],[Min]])))&gt;INDIRECT(ADDRESS(11+MATCH(LEFT(Table7[[#This Row],[Min]],FIND("-",Table7[[#This Row],[Min]])-1),Table1[Content Sku],0),16,1,1,"Entities")),"review","ok"),"ok")</f>
        <v>ok</v>
      </c>
    </row>
    <row r="3386" spans="5:9" x14ac:dyDescent="0.25">
      <c r="E3386" t="s">
        <v>273</v>
      </c>
      <c r="F3386">
        <v>0</v>
      </c>
      <c r="G3386">
        <v>0</v>
      </c>
      <c r="H3386" t="s">
        <v>8</v>
      </c>
      <c r="I3386" s="74" t="str">
        <f ca="1">IF(Table7[[#This Row],[Type]]="KILL",IF(_xlfn.NUMBERVALUE(RIGHT(Table7[[#This Row],[Min]],LEN(Table7[[#This Row],[Min]])-FIND("-",Table7[[#This Row],[Min]])))&gt;INDIRECT(ADDRESS(11+MATCH(LEFT(Table7[[#This Row],[Min]],FIND("-",Table7[[#This Row],[Min]])-1),Table1[Content Sku],0),16,1,1,"Entities")),"review","ok"),"ok")</f>
        <v>ok</v>
      </c>
    </row>
    <row r="3387" spans="5:9" x14ac:dyDescent="0.25">
      <c r="E3387" t="s">
        <v>313</v>
      </c>
      <c r="F3387">
        <v>0</v>
      </c>
      <c r="G3387">
        <v>0</v>
      </c>
      <c r="H3387" t="s">
        <v>8</v>
      </c>
      <c r="I3387" s="74" t="str">
        <f ca="1">IF(Table7[[#This Row],[Type]]="KILL",IF(_xlfn.NUMBERVALUE(RIGHT(Table7[[#This Row],[Min]],LEN(Table7[[#This Row],[Min]])-FIND("-",Table7[[#This Row],[Min]])))&gt;INDIRECT(ADDRESS(11+MATCH(LEFT(Table7[[#This Row],[Min]],FIND("-",Table7[[#This Row],[Min]])-1),Table1[Content Sku],0),16,1,1,"Entities")),"review","ok"),"ok")</f>
        <v>ok</v>
      </c>
    </row>
    <row r="3388" spans="5:9" x14ac:dyDescent="0.25">
      <c r="E3388" t="s">
        <v>2748</v>
      </c>
      <c r="F3388">
        <v>0</v>
      </c>
      <c r="G3388">
        <v>0</v>
      </c>
      <c r="H3388" t="s">
        <v>8</v>
      </c>
      <c r="I3388" s="74" t="str">
        <f ca="1">IF(Table7[[#This Row],[Type]]="KILL",IF(_xlfn.NUMBERVALUE(RIGHT(Table7[[#This Row],[Min]],LEN(Table7[[#This Row],[Min]])-FIND("-",Table7[[#This Row],[Min]])))&gt;INDIRECT(ADDRESS(11+MATCH(LEFT(Table7[[#This Row],[Min]],FIND("-",Table7[[#This Row],[Min]])-1),Table1[Content Sku],0),16,1,1,"Entities")),"review","ok"),"ok")</f>
        <v>ok</v>
      </c>
    </row>
    <row r="3389" spans="5:9" x14ac:dyDescent="0.25">
      <c r="E3389" t="s">
        <v>318</v>
      </c>
      <c r="F3389">
        <v>240</v>
      </c>
      <c r="G3389">
        <v>0</v>
      </c>
      <c r="H3389" t="s">
        <v>4438</v>
      </c>
      <c r="I3389" s="74" t="str">
        <f ca="1">IF(Table7[[#This Row],[Type]]="KILL",IF(_xlfn.NUMBERVALUE(RIGHT(Table7[[#This Row],[Min]],LEN(Table7[[#This Row],[Min]])-FIND("-",Table7[[#This Row],[Min]])))&gt;INDIRECT(ADDRESS(11+MATCH(LEFT(Table7[[#This Row],[Min]],FIND("-",Table7[[#This Row],[Min]])-1),Table1[Content Sku],0),16,1,1,"Entities")),"review","ok"),"ok")</f>
        <v>ok</v>
      </c>
    </row>
    <row r="3390" spans="5:9" x14ac:dyDescent="0.25">
      <c r="E3390" t="s">
        <v>313</v>
      </c>
      <c r="F3390">
        <v>0</v>
      </c>
      <c r="G3390">
        <v>0</v>
      </c>
      <c r="H3390" t="s">
        <v>8</v>
      </c>
      <c r="I3390" s="74" t="str">
        <f ca="1">IF(Table7[[#This Row],[Type]]="KILL",IF(_xlfn.NUMBERVALUE(RIGHT(Table7[[#This Row],[Min]],LEN(Table7[[#This Row],[Min]])-FIND("-",Table7[[#This Row],[Min]])))&gt;INDIRECT(ADDRESS(11+MATCH(LEFT(Table7[[#This Row],[Min]],FIND("-",Table7[[#This Row],[Min]])-1),Table1[Content Sku],0),16,1,1,"Entities")),"review","ok"),"ok")</f>
        <v>ok</v>
      </c>
    </row>
    <row r="3391" spans="5:9" x14ac:dyDescent="0.25">
      <c r="E3391" t="s">
        <v>2748</v>
      </c>
      <c r="F3391">
        <v>0</v>
      </c>
      <c r="G3391">
        <v>0</v>
      </c>
      <c r="H3391" t="s">
        <v>8</v>
      </c>
      <c r="I3391" s="74" t="str">
        <f ca="1">IF(Table7[[#This Row],[Type]]="KILL",IF(_xlfn.NUMBERVALUE(RIGHT(Table7[[#This Row],[Min]],LEN(Table7[[#This Row],[Min]])-FIND("-",Table7[[#This Row],[Min]])))&gt;INDIRECT(ADDRESS(11+MATCH(LEFT(Table7[[#This Row],[Min]],FIND("-",Table7[[#This Row],[Min]])-1),Table1[Content Sku],0),16,1,1,"Entities")),"review","ok"),"ok")</f>
        <v>ok</v>
      </c>
    </row>
    <row r="3392" spans="5:9" x14ac:dyDescent="0.25">
      <c r="E3392" t="s">
        <v>40</v>
      </c>
      <c r="F3392">
        <v>22000</v>
      </c>
      <c r="G3392">
        <v>0</v>
      </c>
      <c r="H3392" t="s">
        <v>205</v>
      </c>
      <c r="I3392" s="74" t="str">
        <f ca="1">IF(Table7[[#This Row],[Type]]="KILL",IF(_xlfn.NUMBERVALUE(RIGHT(Table7[[#This Row],[Min]],LEN(Table7[[#This Row],[Min]])-FIND("-",Table7[[#This Row],[Min]])))&gt;INDIRECT(ADDRESS(11+MATCH(LEFT(Table7[[#This Row],[Min]],FIND("-",Table7[[#This Row],[Min]])-1),Table1[Content Sku],0),16,1,1,"Entities")),"review","ok"),"ok")</f>
        <v>ok</v>
      </c>
    </row>
    <row r="3393" spans="5:9" x14ac:dyDescent="0.25">
      <c r="E3393" t="s">
        <v>309</v>
      </c>
      <c r="F3393">
        <v>9500</v>
      </c>
      <c r="G3393">
        <v>0</v>
      </c>
      <c r="H3393" t="s">
        <v>205</v>
      </c>
      <c r="I3393" s="74" t="str">
        <f ca="1">IF(Table7[[#This Row],[Type]]="KILL",IF(_xlfn.NUMBERVALUE(RIGHT(Table7[[#This Row],[Min]],LEN(Table7[[#This Row],[Min]])-FIND("-",Table7[[#This Row],[Min]])))&gt;INDIRECT(ADDRESS(11+MATCH(LEFT(Table7[[#This Row],[Min]],FIND("-",Table7[[#This Row],[Min]])-1),Table1[Content Sku],0),16,1,1,"Entities")),"review","ok"),"ok")</f>
        <v>ok</v>
      </c>
    </row>
    <row r="3394" spans="5:9" x14ac:dyDescent="0.25">
      <c r="E3394" t="s">
        <v>254</v>
      </c>
      <c r="F3394">
        <v>0</v>
      </c>
      <c r="G3394">
        <v>0</v>
      </c>
      <c r="H3394" t="s">
        <v>8</v>
      </c>
      <c r="I3394" s="74" t="str">
        <f ca="1">IF(Table7[[#This Row],[Type]]="KILL",IF(_xlfn.NUMBERVALUE(RIGHT(Table7[[#This Row],[Min]],LEN(Table7[[#This Row],[Min]])-FIND("-",Table7[[#This Row],[Min]])))&gt;INDIRECT(ADDRESS(11+MATCH(LEFT(Table7[[#This Row],[Min]],FIND("-",Table7[[#This Row],[Min]])-1),Table1[Content Sku],0),16,1,1,"Entities")),"review","ok"),"ok")</f>
        <v>ok</v>
      </c>
    </row>
    <row r="3395" spans="5:9" x14ac:dyDescent="0.25">
      <c r="E3395" t="s">
        <v>39</v>
      </c>
      <c r="F3395">
        <v>13000</v>
      </c>
      <c r="G3395">
        <v>0</v>
      </c>
      <c r="H3395" t="s">
        <v>205</v>
      </c>
      <c r="I3395" s="74" t="str">
        <f ca="1">IF(Table7[[#This Row],[Type]]="KILL",IF(_xlfn.NUMBERVALUE(RIGHT(Table7[[#This Row],[Min]],LEN(Table7[[#This Row],[Min]])-FIND("-",Table7[[#This Row],[Min]])))&gt;INDIRECT(ADDRESS(11+MATCH(LEFT(Table7[[#This Row],[Min]],FIND("-",Table7[[#This Row],[Min]])-1),Table1[Content Sku],0),16,1,1,"Entities")),"review","ok"),"ok")</f>
        <v>ok</v>
      </c>
    </row>
    <row r="3396" spans="5:9" x14ac:dyDescent="0.25">
      <c r="E3396" t="s">
        <v>2450</v>
      </c>
      <c r="F3396">
        <v>0</v>
      </c>
      <c r="G3396">
        <v>0</v>
      </c>
      <c r="H3396" t="s">
        <v>8</v>
      </c>
      <c r="I3396" s="74" t="str">
        <f ca="1">IF(Table7[[#This Row],[Type]]="KILL",IF(_xlfn.NUMBERVALUE(RIGHT(Table7[[#This Row],[Min]],LEN(Table7[[#This Row],[Min]])-FIND("-",Table7[[#This Row],[Min]])))&gt;INDIRECT(ADDRESS(11+MATCH(LEFT(Table7[[#This Row],[Min]],FIND("-",Table7[[#This Row],[Min]])-1),Table1[Content Sku],0),16,1,1,"Entities")),"review","ok"),"ok")</f>
        <v>ok</v>
      </c>
    </row>
    <row r="3397" spans="5:9" x14ac:dyDescent="0.25">
      <c r="E3397" t="s">
        <v>419</v>
      </c>
      <c r="F3397">
        <v>0</v>
      </c>
      <c r="G3397">
        <v>0</v>
      </c>
      <c r="H3397" t="s">
        <v>8</v>
      </c>
      <c r="I3397" s="74" t="str">
        <f ca="1">IF(Table7[[#This Row],[Type]]="KILL",IF(_xlfn.NUMBERVALUE(RIGHT(Table7[[#This Row],[Min]],LEN(Table7[[#This Row],[Min]])-FIND("-",Table7[[#This Row],[Min]])))&gt;INDIRECT(ADDRESS(11+MATCH(LEFT(Table7[[#This Row],[Min]],FIND("-",Table7[[#This Row],[Min]])-1),Table1[Content Sku],0),16,1,1,"Entities")),"review","ok"),"ok")</f>
        <v>ok</v>
      </c>
    </row>
    <row r="3398" spans="5:9" x14ac:dyDescent="0.25">
      <c r="E3398" t="s">
        <v>2748</v>
      </c>
      <c r="F3398">
        <v>0</v>
      </c>
      <c r="G3398">
        <v>0</v>
      </c>
      <c r="H3398" t="s">
        <v>8</v>
      </c>
      <c r="I3398" s="74" t="str">
        <f ca="1">IF(Table7[[#This Row],[Type]]="KILL",IF(_xlfn.NUMBERVALUE(RIGHT(Table7[[#This Row],[Min]],LEN(Table7[[#This Row],[Min]])-FIND("-",Table7[[#This Row],[Min]])))&gt;INDIRECT(ADDRESS(11+MATCH(LEFT(Table7[[#This Row],[Min]],FIND("-",Table7[[#This Row],[Min]])-1),Table1[Content Sku],0),16,1,1,"Entities")),"review","ok"),"ok")</f>
        <v>ok</v>
      </c>
    </row>
    <row r="3399" spans="5:9" x14ac:dyDescent="0.25">
      <c r="E3399" t="s">
        <v>47</v>
      </c>
      <c r="F3399">
        <v>2900</v>
      </c>
      <c r="G3399">
        <v>0</v>
      </c>
      <c r="H3399" t="s">
        <v>205</v>
      </c>
      <c r="I3399" s="74" t="str">
        <f ca="1">IF(Table7[[#This Row],[Type]]="KILL",IF(_xlfn.NUMBERVALUE(RIGHT(Table7[[#This Row],[Min]],LEN(Table7[[#This Row],[Min]])-FIND("-",Table7[[#This Row],[Min]])))&gt;INDIRECT(ADDRESS(11+MATCH(LEFT(Table7[[#This Row],[Min]],FIND("-",Table7[[#This Row],[Min]])-1),Table1[Content Sku],0),16,1,1,"Entities")),"review","ok"),"ok")</f>
        <v>ok</v>
      </c>
    </row>
    <row r="3400" spans="5:9" x14ac:dyDescent="0.25">
      <c r="E3400" t="s">
        <v>548</v>
      </c>
      <c r="F3400">
        <v>0</v>
      </c>
      <c r="G3400">
        <v>0</v>
      </c>
      <c r="H3400" t="s">
        <v>8</v>
      </c>
      <c r="I3400" s="74" t="str">
        <f ca="1">IF(Table7[[#This Row],[Type]]="KILL",IF(_xlfn.NUMBERVALUE(RIGHT(Table7[[#This Row],[Min]],LEN(Table7[[#This Row],[Min]])-FIND("-",Table7[[#This Row],[Min]])))&gt;INDIRECT(ADDRESS(11+MATCH(LEFT(Table7[[#This Row],[Min]],FIND("-",Table7[[#This Row],[Min]])-1),Table1[Content Sku],0),16,1,1,"Entities")),"review","ok"),"ok")</f>
        <v>ok</v>
      </c>
    </row>
    <row r="3401" spans="5:9" x14ac:dyDescent="0.25">
      <c r="E3401" t="s">
        <v>256</v>
      </c>
      <c r="F3401">
        <v>0</v>
      </c>
      <c r="G3401">
        <v>0</v>
      </c>
      <c r="H3401" t="s">
        <v>8</v>
      </c>
      <c r="I3401" s="74" t="str">
        <f ca="1">IF(Table7[[#This Row],[Type]]="KILL",IF(_xlfn.NUMBERVALUE(RIGHT(Table7[[#This Row],[Min]],LEN(Table7[[#This Row],[Min]])-FIND("-",Table7[[#This Row],[Min]])))&gt;INDIRECT(ADDRESS(11+MATCH(LEFT(Table7[[#This Row],[Min]],FIND("-",Table7[[#This Row],[Min]])-1),Table1[Content Sku],0),16,1,1,"Entities")),"review","ok"),"ok")</f>
        <v>ok</v>
      </c>
    </row>
    <row r="3402" spans="5:9" x14ac:dyDescent="0.25">
      <c r="E3402" t="s">
        <v>313</v>
      </c>
      <c r="F3402">
        <v>0</v>
      </c>
      <c r="G3402">
        <v>23000</v>
      </c>
      <c r="H3402" t="s">
        <v>205</v>
      </c>
      <c r="I3402" s="74" t="str">
        <f ca="1">IF(Table7[[#This Row],[Type]]="KILL",IF(_xlfn.NUMBERVALUE(RIGHT(Table7[[#This Row],[Min]],LEN(Table7[[#This Row],[Min]])-FIND("-",Table7[[#This Row],[Min]])))&gt;INDIRECT(ADDRESS(11+MATCH(LEFT(Table7[[#This Row],[Min]],FIND("-",Table7[[#This Row],[Min]])-1),Table1[Content Sku],0),16,1,1,"Entities")),"review","ok"),"ok")</f>
        <v>ok</v>
      </c>
    </row>
    <row r="3403" spans="5:9" x14ac:dyDescent="0.25">
      <c r="E3403" t="s">
        <v>311</v>
      </c>
      <c r="F3403">
        <v>0</v>
      </c>
      <c r="G3403">
        <v>0</v>
      </c>
      <c r="H3403" t="s">
        <v>8</v>
      </c>
      <c r="I3403" s="74" t="str">
        <f ca="1">IF(Table7[[#This Row],[Type]]="KILL",IF(_xlfn.NUMBERVALUE(RIGHT(Table7[[#This Row],[Min]],LEN(Table7[[#This Row],[Min]])-FIND("-",Table7[[#This Row],[Min]])))&gt;INDIRECT(ADDRESS(11+MATCH(LEFT(Table7[[#This Row],[Min]],FIND("-",Table7[[#This Row],[Min]])-1),Table1[Content Sku],0),16,1,1,"Entities")),"review","ok"),"ok")</f>
        <v>ok</v>
      </c>
    </row>
    <row r="3404" spans="5:9" x14ac:dyDescent="0.25">
      <c r="E3404" t="s">
        <v>313</v>
      </c>
      <c r="F3404">
        <v>0</v>
      </c>
      <c r="G3404">
        <v>10000</v>
      </c>
      <c r="H3404" t="s">
        <v>205</v>
      </c>
      <c r="I3404" s="74" t="str">
        <f ca="1">IF(Table7[[#This Row],[Type]]="KILL",IF(_xlfn.NUMBERVALUE(RIGHT(Table7[[#This Row],[Min]],LEN(Table7[[#This Row],[Min]])-FIND("-",Table7[[#This Row],[Min]])))&gt;INDIRECT(ADDRESS(11+MATCH(LEFT(Table7[[#This Row],[Min]],FIND("-",Table7[[#This Row],[Min]])-1),Table1[Content Sku],0),16,1,1,"Entities")),"review","ok"),"ok")</f>
        <v>ok</v>
      </c>
    </row>
    <row r="3405" spans="5:9" x14ac:dyDescent="0.25">
      <c r="E3405" t="s">
        <v>2748</v>
      </c>
      <c r="F3405">
        <v>0</v>
      </c>
      <c r="G3405">
        <v>0</v>
      </c>
      <c r="H3405" t="s">
        <v>8</v>
      </c>
      <c r="I3405" s="74" t="str">
        <f ca="1">IF(Table7[[#This Row],[Type]]="KILL",IF(_xlfn.NUMBERVALUE(RIGHT(Table7[[#This Row],[Min]],LEN(Table7[[#This Row],[Min]])-FIND("-",Table7[[#This Row],[Min]])))&gt;INDIRECT(ADDRESS(11+MATCH(LEFT(Table7[[#This Row],[Min]],FIND("-",Table7[[#This Row],[Min]])-1),Table1[Content Sku],0),16,1,1,"Entities")),"review","ok"),"ok")</f>
        <v>ok</v>
      </c>
    </row>
    <row r="3406" spans="5:9" x14ac:dyDescent="0.25">
      <c r="E3406" t="s">
        <v>92</v>
      </c>
      <c r="F3406">
        <v>0</v>
      </c>
      <c r="G3406">
        <v>0</v>
      </c>
      <c r="H3406" t="s">
        <v>8</v>
      </c>
      <c r="I3406" s="74" t="str">
        <f ca="1">IF(Table7[[#This Row],[Type]]="KILL",IF(_xlfn.NUMBERVALUE(RIGHT(Table7[[#This Row],[Min]],LEN(Table7[[#This Row],[Min]])-FIND("-",Table7[[#This Row],[Min]])))&gt;INDIRECT(ADDRESS(11+MATCH(LEFT(Table7[[#This Row],[Min]],FIND("-",Table7[[#This Row],[Min]])-1),Table1[Content Sku],0),16,1,1,"Entities")),"review","ok"),"ok")</f>
        <v>ok</v>
      </c>
    </row>
    <row r="3407" spans="5:9" x14ac:dyDescent="0.25">
      <c r="E3407" t="s">
        <v>313</v>
      </c>
      <c r="F3407">
        <v>0</v>
      </c>
      <c r="G3407">
        <v>12000</v>
      </c>
      <c r="H3407" t="s">
        <v>205</v>
      </c>
      <c r="I3407" s="74" t="str">
        <f ca="1">IF(Table7[[#This Row],[Type]]="KILL",IF(_xlfn.NUMBERVALUE(RIGHT(Table7[[#This Row],[Min]],LEN(Table7[[#This Row],[Min]])-FIND("-",Table7[[#This Row],[Min]])))&gt;INDIRECT(ADDRESS(11+MATCH(LEFT(Table7[[#This Row],[Min]],FIND("-",Table7[[#This Row],[Min]])-1),Table1[Content Sku],0),16,1,1,"Entities")),"review","ok"),"ok")</f>
        <v>ok</v>
      </c>
    </row>
    <row r="3408" spans="5:9" x14ac:dyDescent="0.25">
      <c r="E3408" t="s">
        <v>311</v>
      </c>
      <c r="F3408">
        <v>0</v>
      </c>
      <c r="G3408">
        <v>0</v>
      </c>
      <c r="H3408" t="s">
        <v>8</v>
      </c>
      <c r="I3408" s="74" t="str">
        <f ca="1">IF(Table7[[#This Row],[Type]]="KILL",IF(_xlfn.NUMBERVALUE(RIGHT(Table7[[#This Row],[Min]],LEN(Table7[[#This Row],[Min]])-FIND("-",Table7[[#This Row],[Min]])))&gt;INDIRECT(ADDRESS(11+MATCH(LEFT(Table7[[#This Row],[Min]],FIND("-",Table7[[#This Row],[Min]])-1),Table1[Content Sku],0),16,1,1,"Entities")),"review","ok"),"ok")</f>
        <v>ok</v>
      </c>
    </row>
    <row r="3409" spans="5:9" x14ac:dyDescent="0.25">
      <c r="E3409" t="s">
        <v>257</v>
      </c>
      <c r="F3409">
        <v>33000</v>
      </c>
      <c r="G3409">
        <v>0</v>
      </c>
      <c r="H3409" t="s">
        <v>205</v>
      </c>
      <c r="I3409" s="74" t="str">
        <f ca="1">IF(Table7[[#This Row],[Type]]="KILL",IF(_xlfn.NUMBERVALUE(RIGHT(Table7[[#This Row],[Min]],LEN(Table7[[#This Row],[Min]])-FIND("-",Table7[[#This Row],[Min]])))&gt;INDIRECT(ADDRESS(11+MATCH(LEFT(Table7[[#This Row],[Min]],FIND("-",Table7[[#This Row],[Min]])-1),Table1[Content Sku],0),16,1,1,"Entities")),"review","ok"),"ok")</f>
        <v>ok</v>
      </c>
    </row>
    <row r="3410" spans="5:9" x14ac:dyDescent="0.25">
      <c r="E3410" t="s">
        <v>0</v>
      </c>
      <c r="F3410">
        <v>15000</v>
      </c>
      <c r="G3410">
        <v>0</v>
      </c>
      <c r="H3410" t="s">
        <v>205</v>
      </c>
      <c r="I3410" s="74" t="str">
        <f ca="1">IF(Table7[[#This Row],[Type]]="KILL",IF(_xlfn.NUMBERVALUE(RIGHT(Table7[[#This Row],[Min]],LEN(Table7[[#This Row],[Min]])-FIND("-",Table7[[#This Row],[Min]])))&gt;INDIRECT(ADDRESS(11+MATCH(LEFT(Table7[[#This Row],[Min]],FIND("-",Table7[[#This Row],[Min]])-1),Table1[Content Sku],0),16,1,1,"Entities")),"review","ok"),"ok")</f>
        <v>ok</v>
      </c>
    </row>
    <row r="3411" spans="5:9" x14ac:dyDescent="0.25">
      <c r="E3411" t="s">
        <v>2748</v>
      </c>
      <c r="F3411">
        <v>0</v>
      </c>
      <c r="G3411">
        <v>0</v>
      </c>
      <c r="H3411" t="s">
        <v>8</v>
      </c>
      <c r="I3411" s="74" t="str">
        <f ca="1">IF(Table7[[#This Row],[Type]]="KILL",IF(_xlfn.NUMBERVALUE(RIGHT(Table7[[#This Row],[Min]],LEN(Table7[[#This Row],[Min]])-FIND("-",Table7[[#This Row],[Min]])))&gt;INDIRECT(ADDRESS(11+MATCH(LEFT(Table7[[#This Row],[Min]],FIND("-",Table7[[#This Row],[Min]])-1),Table1[Content Sku],0),16,1,1,"Entities")),"review","ok"),"ok")</f>
        <v>ok</v>
      </c>
    </row>
    <row r="3412" spans="5:9" x14ac:dyDescent="0.25">
      <c r="E3412" t="s">
        <v>338</v>
      </c>
      <c r="F3412">
        <v>0</v>
      </c>
      <c r="G3412">
        <v>180</v>
      </c>
      <c r="H3412" t="s">
        <v>4438</v>
      </c>
      <c r="I3412" s="74" t="str">
        <f ca="1">IF(Table7[[#This Row],[Type]]="KILL",IF(_xlfn.NUMBERVALUE(RIGHT(Table7[[#This Row],[Min]],LEN(Table7[[#This Row],[Min]])-FIND("-",Table7[[#This Row],[Min]])))&gt;INDIRECT(ADDRESS(11+MATCH(LEFT(Table7[[#This Row],[Min]],FIND("-",Table7[[#This Row],[Min]])-1),Table1[Content Sku],0),16,1,1,"Entities")),"review","ok"),"ok")</f>
        <v>ok</v>
      </c>
    </row>
    <row r="3413" spans="5:9" x14ac:dyDescent="0.25">
      <c r="E3413" t="s">
        <v>278</v>
      </c>
      <c r="F3413">
        <v>0</v>
      </c>
      <c r="G3413">
        <v>0</v>
      </c>
      <c r="H3413" t="s">
        <v>8</v>
      </c>
      <c r="I3413" s="74" t="str">
        <f ca="1">IF(Table7[[#This Row],[Type]]="KILL",IF(_xlfn.NUMBERVALUE(RIGHT(Table7[[#This Row],[Min]],LEN(Table7[[#This Row],[Min]])-FIND("-",Table7[[#This Row],[Min]])))&gt;INDIRECT(ADDRESS(11+MATCH(LEFT(Table7[[#This Row],[Min]],FIND("-",Table7[[#This Row],[Min]])-1),Table1[Content Sku],0),16,1,1,"Entities")),"review","ok"),"ok")</f>
        <v>ok</v>
      </c>
    </row>
    <row r="3414" spans="5:9" x14ac:dyDescent="0.25">
      <c r="E3414" t="s">
        <v>253</v>
      </c>
      <c r="F3414">
        <v>0</v>
      </c>
      <c r="G3414">
        <v>0</v>
      </c>
      <c r="H3414" t="s">
        <v>8</v>
      </c>
      <c r="I3414" s="74" t="str">
        <f ca="1">IF(Table7[[#This Row],[Type]]="KILL",IF(_xlfn.NUMBERVALUE(RIGHT(Table7[[#This Row],[Min]],LEN(Table7[[#This Row],[Min]])-FIND("-",Table7[[#This Row],[Min]])))&gt;INDIRECT(ADDRESS(11+MATCH(LEFT(Table7[[#This Row],[Min]],FIND("-",Table7[[#This Row],[Min]])-1),Table1[Content Sku],0),16,1,1,"Entities")),"review","ok"),"ok")</f>
        <v>ok</v>
      </c>
    </row>
    <row r="3415" spans="5:9" x14ac:dyDescent="0.25">
      <c r="E3415" t="s">
        <v>278</v>
      </c>
      <c r="F3415">
        <v>0</v>
      </c>
      <c r="G3415">
        <v>0</v>
      </c>
      <c r="H3415" t="s">
        <v>8</v>
      </c>
      <c r="I3415" s="74" t="str">
        <f ca="1">IF(Table7[[#This Row],[Type]]="KILL",IF(_xlfn.NUMBERVALUE(RIGHT(Table7[[#This Row],[Min]],LEN(Table7[[#This Row],[Min]])-FIND("-",Table7[[#This Row],[Min]])))&gt;INDIRECT(ADDRESS(11+MATCH(LEFT(Table7[[#This Row],[Min]],FIND("-",Table7[[#This Row],[Min]])-1),Table1[Content Sku],0),16,1,1,"Entities")),"review","ok"),"ok")</f>
        <v>ok</v>
      </c>
    </row>
    <row r="3416" spans="5:9" x14ac:dyDescent="0.25">
      <c r="E3416" t="s">
        <v>318</v>
      </c>
      <c r="F3416">
        <v>0</v>
      </c>
      <c r="G3416">
        <v>6000</v>
      </c>
      <c r="H3416" t="s">
        <v>205</v>
      </c>
      <c r="I3416" s="74" t="str">
        <f ca="1">IF(Table7[[#This Row],[Type]]="KILL",IF(_xlfn.NUMBERVALUE(RIGHT(Table7[[#This Row],[Min]],LEN(Table7[[#This Row],[Min]])-FIND("-",Table7[[#This Row],[Min]])))&gt;INDIRECT(ADDRESS(11+MATCH(LEFT(Table7[[#This Row],[Min]],FIND("-",Table7[[#This Row],[Min]])-1),Table1[Content Sku],0),16,1,1,"Entities")),"review","ok"),"ok")</f>
        <v>ok</v>
      </c>
    </row>
    <row r="3417" spans="5:9" x14ac:dyDescent="0.25">
      <c r="E3417" t="s">
        <v>340</v>
      </c>
      <c r="F3417">
        <v>0</v>
      </c>
      <c r="G3417">
        <v>4000</v>
      </c>
      <c r="H3417" t="s">
        <v>205</v>
      </c>
      <c r="I3417" s="74" t="str">
        <f ca="1">IF(Table7[[#This Row],[Type]]="KILL",IF(_xlfn.NUMBERVALUE(RIGHT(Table7[[#This Row],[Min]],LEN(Table7[[#This Row],[Min]])-FIND("-",Table7[[#This Row],[Min]])))&gt;INDIRECT(ADDRESS(11+MATCH(LEFT(Table7[[#This Row],[Min]],FIND("-",Table7[[#This Row],[Min]])-1),Table1[Content Sku],0),16,1,1,"Entities")),"review","ok"),"ok")</f>
        <v>ok</v>
      </c>
    </row>
    <row r="3418" spans="5:9" x14ac:dyDescent="0.25">
      <c r="E3418" t="s">
        <v>45</v>
      </c>
      <c r="F3418">
        <v>0</v>
      </c>
      <c r="G3418">
        <v>0</v>
      </c>
      <c r="H3418" t="s">
        <v>8</v>
      </c>
      <c r="I3418" s="74" t="str">
        <f ca="1">IF(Table7[[#This Row],[Type]]="KILL",IF(_xlfn.NUMBERVALUE(RIGHT(Table7[[#This Row],[Min]],LEN(Table7[[#This Row],[Min]])-FIND("-",Table7[[#This Row],[Min]])))&gt;INDIRECT(ADDRESS(11+MATCH(LEFT(Table7[[#This Row],[Min]],FIND("-",Table7[[#This Row],[Min]])-1),Table1[Content Sku],0),16,1,1,"Entities")),"review","ok"),"ok")</f>
        <v>ok</v>
      </c>
    </row>
    <row r="3419" spans="5:9" x14ac:dyDescent="0.25">
      <c r="E3419" t="s">
        <v>21</v>
      </c>
      <c r="F3419">
        <v>45000</v>
      </c>
      <c r="G3419">
        <v>0</v>
      </c>
      <c r="H3419" t="s">
        <v>205</v>
      </c>
      <c r="I3419" s="74" t="str">
        <f ca="1">IF(Table7[[#This Row],[Type]]="KILL",IF(_xlfn.NUMBERVALUE(RIGHT(Table7[[#This Row],[Min]],LEN(Table7[[#This Row],[Min]])-FIND("-",Table7[[#This Row],[Min]])))&gt;INDIRECT(ADDRESS(11+MATCH(LEFT(Table7[[#This Row],[Min]],FIND("-",Table7[[#This Row],[Min]])-1),Table1[Content Sku],0),16,1,1,"Entities")),"review","ok"),"ok")</f>
        <v>ok</v>
      </c>
    </row>
    <row r="3420" spans="5:9" x14ac:dyDescent="0.25">
      <c r="E3420" t="s">
        <v>313</v>
      </c>
      <c r="F3420">
        <v>0</v>
      </c>
      <c r="G3420">
        <v>0</v>
      </c>
      <c r="H3420" t="s">
        <v>8</v>
      </c>
      <c r="I3420" s="74" t="str">
        <f ca="1">IF(Table7[[#This Row],[Type]]="KILL",IF(_xlfn.NUMBERVALUE(RIGHT(Table7[[#This Row],[Min]],LEN(Table7[[#This Row],[Min]])-FIND("-",Table7[[#This Row],[Min]])))&gt;INDIRECT(ADDRESS(11+MATCH(LEFT(Table7[[#This Row],[Min]],FIND("-",Table7[[#This Row],[Min]])-1),Table1[Content Sku],0),16,1,1,"Entities")),"review","ok"),"ok")</f>
        <v>ok</v>
      </c>
    </row>
    <row r="3421" spans="5:9" x14ac:dyDescent="0.25">
      <c r="E3421" t="s">
        <v>39</v>
      </c>
      <c r="F3421">
        <v>3500</v>
      </c>
      <c r="G3421">
        <v>0</v>
      </c>
      <c r="H3421" t="s">
        <v>205</v>
      </c>
      <c r="I3421" s="74" t="str">
        <f ca="1">IF(Table7[[#This Row],[Type]]="KILL",IF(_xlfn.NUMBERVALUE(RIGHT(Table7[[#This Row],[Min]],LEN(Table7[[#This Row],[Min]])-FIND("-",Table7[[#This Row],[Min]])))&gt;INDIRECT(ADDRESS(11+MATCH(LEFT(Table7[[#This Row],[Min]],FIND("-",Table7[[#This Row],[Min]])-1),Table1[Content Sku],0),16,1,1,"Entities")),"review","ok"),"ok")</f>
        <v>ok</v>
      </c>
    </row>
    <row r="3422" spans="5:9" x14ac:dyDescent="0.25">
      <c r="E3422" t="s">
        <v>289</v>
      </c>
      <c r="F3422">
        <v>0</v>
      </c>
      <c r="G3422">
        <v>0</v>
      </c>
      <c r="H3422" t="s">
        <v>8</v>
      </c>
      <c r="I3422" s="74" t="str">
        <f ca="1">IF(Table7[[#This Row],[Type]]="KILL",IF(_xlfn.NUMBERVALUE(RIGHT(Table7[[#This Row],[Min]],LEN(Table7[[#This Row],[Min]])-FIND("-",Table7[[#This Row],[Min]])))&gt;INDIRECT(ADDRESS(11+MATCH(LEFT(Table7[[#This Row],[Min]],FIND("-",Table7[[#This Row],[Min]])-1),Table1[Content Sku],0),16,1,1,"Entities")),"review","ok"),"ok")</f>
        <v>ok</v>
      </c>
    </row>
    <row r="3423" spans="5:9" x14ac:dyDescent="0.25">
      <c r="E3423" t="s">
        <v>2733</v>
      </c>
      <c r="F3423">
        <v>0</v>
      </c>
      <c r="G3423">
        <v>0</v>
      </c>
      <c r="H3423" t="s">
        <v>8</v>
      </c>
      <c r="I3423" s="74" t="str">
        <f ca="1">IF(Table7[[#This Row],[Type]]="KILL",IF(_xlfn.NUMBERVALUE(RIGHT(Table7[[#This Row],[Min]],LEN(Table7[[#This Row],[Min]])-FIND("-",Table7[[#This Row],[Min]])))&gt;INDIRECT(ADDRESS(11+MATCH(LEFT(Table7[[#This Row],[Min]],FIND("-",Table7[[#This Row],[Min]])-1),Table1[Content Sku],0),16,1,1,"Entities")),"review","ok"),"ok")</f>
        <v>ok</v>
      </c>
    </row>
    <row r="3424" spans="5:9" x14ac:dyDescent="0.25">
      <c r="E3424" t="s">
        <v>289</v>
      </c>
      <c r="F3424">
        <v>0</v>
      </c>
      <c r="G3424">
        <v>0</v>
      </c>
      <c r="H3424" t="s">
        <v>8</v>
      </c>
      <c r="I3424" s="74" t="str">
        <f ca="1">IF(Table7[[#This Row],[Type]]="KILL",IF(_xlfn.NUMBERVALUE(RIGHT(Table7[[#This Row],[Min]],LEN(Table7[[#This Row],[Min]])-FIND("-",Table7[[#This Row],[Min]])))&gt;INDIRECT(ADDRESS(11+MATCH(LEFT(Table7[[#This Row],[Min]],FIND("-",Table7[[#This Row],[Min]])-1),Table1[Content Sku],0),16,1,1,"Entities")),"review","ok"),"ok")</f>
        <v>ok</v>
      </c>
    </row>
    <row r="3425" spans="5:9" x14ac:dyDescent="0.25">
      <c r="E3425" t="s">
        <v>122</v>
      </c>
      <c r="F3425">
        <v>0</v>
      </c>
      <c r="G3425">
        <v>0</v>
      </c>
      <c r="H3425" t="s">
        <v>8</v>
      </c>
      <c r="I3425" s="74" t="str">
        <f ca="1">IF(Table7[[#This Row],[Type]]="KILL",IF(_xlfn.NUMBERVALUE(RIGHT(Table7[[#This Row],[Min]],LEN(Table7[[#This Row],[Min]])-FIND("-",Table7[[#This Row],[Min]])))&gt;INDIRECT(ADDRESS(11+MATCH(LEFT(Table7[[#This Row],[Min]],FIND("-",Table7[[#This Row],[Min]])-1),Table1[Content Sku],0),16,1,1,"Entities")),"review","ok"),"ok")</f>
        <v>ok</v>
      </c>
    </row>
    <row r="3426" spans="5:9" x14ac:dyDescent="0.25">
      <c r="E3426" t="s">
        <v>2450</v>
      </c>
      <c r="F3426">
        <v>0</v>
      </c>
      <c r="G3426">
        <v>0</v>
      </c>
      <c r="H3426" t="s">
        <v>8</v>
      </c>
      <c r="I3426" s="74" t="str">
        <f ca="1">IF(Table7[[#This Row],[Type]]="KILL",IF(_xlfn.NUMBERVALUE(RIGHT(Table7[[#This Row],[Min]],LEN(Table7[[#This Row],[Min]])-FIND("-",Table7[[#This Row],[Min]])))&gt;INDIRECT(ADDRESS(11+MATCH(LEFT(Table7[[#This Row],[Min]],FIND("-",Table7[[#This Row],[Min]])-1),Table1[Content Sku],0),16,1,1,"Entities")),"review","ok"),"ok")</f>
        <v>ok</v>
      </c>
    </row>
    <row r="3427" spans="5:9" x14ac:dyDescent="0.25">
      <c r="E3427" t="s">
        <v>2748</v>
      </c>
      <c r="F3427">
        <v>0</v>
      </c>
      <c r="G3427">
        <v>0</v>
      </c>
      <c r="H3427" t="s">
        <v>8</v>
      </c>
      <c r="I3427" s="74" t="str">
        <f ca="1">IF(Table7[[#This Row],[Type]]="KILL",IF(_xlfn.NUMBERVALUE(RIGHT(Table7[[#This Row],[Min]],LEN(Table7[[#This Row],[Min]])-FIND("-",Table7[[#This Row],[Min]])))&gt;INDIRECT(ADDRESS(11+MATCH(LEFT(Table7[[#This Row],[Min]],FIND("-",Table7[[#This Row],[Min]])-1),Table1[Content Sku],0),16,1,1,"Entities")),"review","ok"),"ok")</f>
        <v>ok</v>
      </c>
    </row>
    <row r="3428" spans="5:9" x14ac:dyDescent="0.25">
      <c r="E3428" t="s">
        <v>551</v>
      </c>
      <c r="F3428">
        <v>0</v>
      </c>
      <c r="G3428">
        <v>0</v>
      </c>
      <c r="H3428" t="s">
        <v>8</v>
      </c>
      <c r="I3428" s="74" t="str">
        <f ca="1">IF(Table7[[#This Row],[Type]]="KILL",IF(_xlfn.NUMBERVALUE(RIGHT(Table7[[#This Row],[Min]],LEN(Table7[[#This Row],[Min]])-FIND("-",Table7[[#This Row],[Min]])))&gt;INDIRECT(ADDRESS(11+MATCH(LEFT(Table7[[#This Row],[Min]],FIND("-",Table7[[#This Row],[Min]])-1),Table1[Content Sku],0),16,1,1,"Entities")),"review","ok"),"ok")</f>
        <v>ok</v>
      </c>
    </row>
    <row r="3429" spans="5:9" x14ac:dyDescent="0.25">
      <c r="E3429" t="s">
        <v>2748</v>
      </c>
      <c r="F3429">
        <v>0</v>
      </c>
      <c r="G3429">
        <v>0</v>
      </c>
      <c r="H3429" t="s">
        <v>8</v>
      </c>
      <c r="I3429" s="74" t="str">
        <f ca="1">IF(Table7[[#This Row],[Type]]="KILL",IF(_xlfn.NUMBERVALUE(RIGHT(Table7[[#This Row],[Min]],LEN(Table7[[#This Row],[Min]])-FIND("-",Table7[[#This Row],[Min]])))&gt;INDIRECT(ADDRESS(11+MATCH(LEFT(Table7[[#This Row],[Min]],FIND("-",Table7[[#This Row],[Min]])-1),Table1[Content Sku],0),16,1,1,"Entities")),"review","ok"),"ok")</f>
        <v>ok</v>
      </c>
    </row>
    <row r="3430" spans="5:9" x14ac:dyDescent="0.25">
      <c r="E3430" t="s">
        <v>253</v>
      </c>
      <c r="F3430">
        <v>0</v>
      </c>
      <c r="G3430">
        <v>0</v>
      </c>
      <c r="H3430" t="s">
        <v>8</v>
      </c>
      <c r="I3430" s="74" t="str">
        <f ca="1">IF(Table7[[#This Row],[Type]]="KILL",IF(_xlfn.NUMBERVALUE(RIGHT(Table7[[#This Row],[Min]],LEN(Table7[[#This Row],[Min]])-FIND("-",Table7[[#This Row],[Min]])))&gt;INDIRECT(ADDRESS(11+MATCH(LEFT(Table7[[#This Row],[Min]],FIND("-",Table7[[#This Row],[Min]])-1),Table1[Content Sku],0),16,1,1,"Entities")),"review","ok"),"ok")</f>
        <v>ok</v>
      </c>
    </row>
    <row r="3431" spans="5:9" x14ac:dyDescent="0.25">
      <c r="E3431" t="s">
        <v>289</v>
      </c>
      <c r="F3431">
        <v>0</v>
      </c>
      <c r="G3431">
        <v>0</v>
      </c>
      <c r="H3431" t="s">
        <v>8</v>
      </c>
      <c r="I3431" s="74" t="str">
        <f ca="1">IF(Table7[[#This Row],[Type]]="KILL",IF(_xlfn.NUMBERVALUE(RIGHT(Table7[[#This Row],[Min]],LEN(Table7[[#This Row],[Min]])-FIND("-",Table7[[#This Row],[Min]])))&gt;INDIRECT(ADDRESS(11+MATCH(LEFT(Table7[[#This Row],[Min]],FIND("-",Table7[[#This Row],[Min]])-1),Table1[Content Sku],0),16,1,1,"Entities")),"review","ok"),"ok")</f>
        <v>ok</v>
      </c>
    </row>
    <row r="3432" spans="5:9" x14ac:dyDescent="0.25">
      <c r="E3432" t="s">
        <v>50</v>
      </c>
      <c r="F3432">
        <v>23000</v>
      </c>
      <c r="G3432">
        <v>0</v>
      </c>
      <c r="H3432" t="s">
        <v>205</v>
      </c>
      <c r="I3432" s="74" t="str">
        <f ca="1">IF(Table7[[#This Row],[Type]]="KILL",IF(_xlfn.NUMBERVALUE(RIGHT(Table7[[#This Row],[Min]],LEN(Table7[[#This Row],[Min]])-FIND("-",Table7[[#This Row],[Min]])))&gt;INDIRECT(ADDRESS(11+MATCH(LEFT(Table7[[#This Row],[Min]],FIND("-",Table7[[#This Row],[Min]])-1),Table1[Content Sku],0),16,1,1,"Entities")),"review","ok"),"ok")</f>
        <v>ok</v>
      </c>
    </row>
    <row r="3433" spans="5:9" x14ac:dyDescent="0.25">
      <c r="E3433" t="s">
        <v>95</v>
      </c>
      <c r="F3433">
        <v>0</v>
      </c>
      <c r="G3433">
        <v>0</v>
      </c>
      <c r="H3433" t="s">
        <v>8</v>
      </c>
      <c r="I3433" s="74" t="str">
        <f ca="1">IF(Table7[[#This Row],[Type]]="KILL",IF(_xlfn.NUMBERVALUE(RIGHT(Table7[[#This Row],[Min]],LEN(Table7[[#This Row],[Min]])-FIND("-",Table7[[#This Row],[Min]])))&gt;INDIRECT(ADDRESS(11+MATCH(LEFT(Table7[[#This Row],[Min]],FIND("-",Table7[[#This Row],[Min]])-1),Table1[Content Sku],0),16,1,1,"Entities")),"review","ok"),"ok")</f>
        <v>ok</v>
      </c>
    </row>
    <row r="3434" spans="5:9" x14ac:dyDescent="0.25">
      <c r="E3434" t="s">
        <v>122</v>
      </c>
      <c r="F3434">
        <v>0</v>
      </c>
      <c r="G3434">
        <v>0</v>
      </c>
      <c r="H3434" t="s">
        <v>8</v>
      </c>
      <c r="I3434" s="74" t="str">
        <f ca="1">IF(Table7[[#This Row],[Type]]="KILL",IF(_xlfn.NUMBERVALUE(RIGHT(Table7[[#This Row],[Min]],LEN(Table7[[#This Row],[Min]])-FIND("-",Table7[[#This Row],[Min]])))&gt;INDIRECT(ADDRESS(11+MATCH(LEFT(Table7[[#This Row],[Min]],FIND("-",Table7[[#This Row],[Min]])-1),Table1[Content Sku],0),16,1,1,"Entities")),"review","ok"),"ok")</f>
        <v>ok</v>
      </c>
    </row>
    <row r="3435" spans="5:9" x14ac:dyDescent="0.25">
      <c r="E3435" t="s">
        <v>2745</v>
      </c>
      <c r="F3435">
        <v>0</v>
      </c>
      <c r="G3435">
        <v>0</v>
      </c>
      <c r="H3435" t="s">
        <v>8</v>
      </c>
      <c r="I3435" s="74" t="str">
        <f ca="1">IF(Table7[[#This Row],[Type]]="KILL",IF(_xlfn.NUMBERVALUE(RIGHT(Table7[[#This Row],[Min]],LEN(Table7[[#This Row],[Min]])-FIND("-",Table7[[#This Row],[Min]])))&gt;INDIRECT(ADDRESS(11+MATCH(LEFT(Table7[[#This Row],[Min]],FIND("-",Table7[[#This Row],[Min]])-1),Table1[Content Sku],0),16,1,1,"Entities")),"review","ok"),"ok")</f>
        <v>ok</v>
      </c>
    </row>
    <row r="3436" spans="5:9" x14ac:dyDescent="0.25">
      <c r="E3436" t="s">
        <v>253</v>
      </c>
      <c r="F3436">
        <v>0</v>
      </c>
      <c r="G3436">
        <v>0</v>
      </c>
      <c r="H3436" t="s">
        <v>8</v>
      </c>
      <c r="I3436" s="74" t="str">
        <f ca="1">IF(Table7[[#This Row],[Type]]="KILL",IF(_xlfn.NUMBERVALUE(RIGHT(Table7[[#This Row],[Min]],LEN(Table7[[#This Row],[Min]])-FIND("-",Table7[[#This Row],[Min]])))&gt;INDIRECT(ADDRESS(11+MATCH(LEFT(Table7[[#This Row],[Min]],FIND("-",Table7[[#This Row],[Min]])-1),Table1[Content Sku],0),16,1,1,"Entities")),"review","ok"),"ok")</f>
        <v>ok</v>
      </c>
    </row>
    <row r="3437" spans="5:9" x14ac:dyDescent="0.25">
      <c r="E3437" t="s">
        <v>36</v>
      </c>
      <c r="F3437">
        <v>6750</v>
      </c>
      <c r="G3437">
        <v>0</v>
      </c>
      <c r="H3437" t="s">
        <v>205</v>
      </c>
      <c r="I3437" s="74" t="str">
        <f ca="1">IF(Table7[[#This Row],[Type]]="KILL",IF(_xlfn.NUMBERVALUE(RIGHT(Table7[[#This Row],[Min]],LEN(Table7[[#This Row],[Min]])-FIND("-",Table7[[#This Row],[Min]])))&gt;INDIRECT(ADDRESS(11+MATCH(LEFT(Table7[[#This Row],[Min]],FIND("-",Table7[[#This Row],[Min]])-1),Table1[Content Sku],0),16,1,1,"Entities")),"review","ok"),"ok")</f>
        <v>ok</v>
      </c>
    </row>
    <row r="3438" spans="5:9" x14ac:dyDescent="0.25">
      <c r="E3438" t="s">
        <v>39</v>
      </c>
      <c r="F3438">
        <v>11500</v>
      </c>
      <c r="G3438">
        <v>0</v>
      </c>
      <c r="H3438" t="s">
        <v>205</v>
      </c>
      <c r="I3438" s="74" t="str">
        <f ca="1">IF(Table7[[#This Row],[Type]]="KILL",IF(_xlfn.NUMBERVALUE(RIGHT(Table7[[#This Row],[Min]],LEN(Table7[[#This Row],[Min]])-FIND("-",Table7[[#This Row],[Min]])))&gt;INDIRECT(ADDRESS(11+MATCH(LEFT(Table7[[#This Row],[Min]],FIND("-",Table7[[#This Row],[Min]])-1),Table1[Content Sku],0),16,1,1,"Entities")),"review","ok"),"ok")</f>
        <v>ok</v>
      </c>
    </row>
    <row r="3439" spans="5:9" x14ac:dyDescent="0.25">
      <c r="E3439" t="s">
        <v>254</v>
      </c>
      <c r="F3439">
        <v>0</v>
      </c>
      <c r="G3439">
        <v>0</v>
      </c>
      <c r="H3439" t="s">
        <v>8</v>
      </c>
      <c r="I3439" s="74" t="str">
        <f ca="1">IF(Table7[[#This Row],[Type]]="KILL",IF(_xlfn.NUMBERVALUE(RIGHT(Table7[[#This Row],[Min]],LEN(Table7[[#This Row],[Min]])-FIND("-",Table7[[#This Row],[Min]])))&gt;INDIRECT(ADDRESS(11+MATCH(LEFT(Table7[[#This Row],[Min]],FIND("-",Table7[[#This Row],[Min]])-1),Table1[Content Sku],0),16,1,1,"Entities")),"review","ok"),"ok")</f>
        <v>ok</v>
      </c>
    </row>
    <row r="3440" spans="5:9" x14ac:dyDescent="0.25">
      <c r="E3440" t="s">
        <v>313</v>
      </c>
      <c r="F3440">
        <v>0</v>
      </c>
      <c r="G3440">
        <v>14000</v>
      </c>
      <c r="H3440" t="s">
        <v>205</v>
      </c>
      <c r="I3440" s="74" t="str">
        <f ca="1">IF(Table7[[#This Row],[Type]]="KILL",IF(_xlfn.NUMBERVALUE(RIGHT(Table7[[#This Row],[Min]],LEN(Table7[[#This Row],[Min]])-FIND("-",Table7[[#This Row],[Min]])))&gt;INDIRECT(ADDRESS(11+MATCH(LEFT(Table7[[#This Row],[Min]],FIND("-",Table7[[#This Row],[Min]])-1),Table1[Content Sku],0),16,1,1,"Entities")),"review","ok"),"ok")</f>
        <v>ok</v>
      </c>
    </row>
    <row r="3441" spans="5:9" x14ac:dyDescent="0.25">
      <c r="E3441" t="s">
        <v>338</v>
      </c>
      <c r="F3441">
        <v>0</v>
      </c>
      <c r="G3441">
        <v>0</v>
      </c>
      <c r="H3441" t="s">
        <v>8</v>
      </c>
      <c r="I3441" s="74" t="str">
        <f ca="1">IF(Table7[[#This Row],[Type]]="KILL",IF(_xlfn.NUMBERVALUE(RIGHT(Table7[[#This Row],[Min]],LEN(Table7[[#This Row],[Min]])-FIND("-",Table7[[#This Row],[Min]])))&gt;INDIRECT(ADDRESS(11+MATCH(LEFT(Table7[[#This Row],[Min]],FIND("-",Table7[[#This Row],[Min]])-1),Table1[Content Sku],0),16,1,1,"Entities")),"review","ok"),"ok")</f>
        <v>ok</v>
      </c>
    </row>
    <row r="3442" spans="5:9" x14ac:dyDescent="0.25">
      <c r="E3442" t="s">
        <v>313</v>
      </c>
      <c r="F3442">
        <v>0</v>
      </c>
      <c r="G3442">
        <v>0</v>
      </c>
      <c r="H3442" t="s">
        <v>8</v>
      </c>
      <c r="I3442" s="74" t="str">
        <f ca="1">IF(Table7[[#This Row],[Type]]="KILL",IF(_xlfn.NUMBERVALUE(RIGHT(Table7[[#This Row],[Min]],LEN(Table7[[#This Row],[Min]])-FIND("-",Table7[[#This Row],[Min]])))&gt;INDIRECT(ADDRESS(11+MATCH(LEFT(Table7[[#This Row],[Min]],FIND("-",Table7[[#This Row],[Min]])-1),Table1[Content Sku],0),16,1,1,"Entities")),"review","ok"),"ok")</f>
        <v>ok</v>
      </c>
    </row>
    <row r="3443" spans="5:9" x14ac:dyDescent="0.25">
      <c r="E3443" t="s">
        <v>95</v>
      </c>
      <c r="F3443">
        <v>0</v>
      </c>
      <c r="G3443">
        <v>0</v>
      </c>
      <c r="H3443" t="s">
        <v>8</v>
      </c>
      <c r="I3443" s="74" t="str">
        <f ca="1">IF(Table7[[#This Row],[Type]]="KILL",IF(_xlfn.NUMBERVALUE(RIGHT(Table7[[#This Row],[Min]],LEN(Table7[[#This Row],[Min]])-FIND("-",Table7[[#This Row],[Min]])))&gt;INDIRECT(ADDRESS(11+MATCH(LEFT(Table7[[#This Row],[Min]],FIND("-",Table7[[#This Row],[Min]])-1),Table1[Content Sku],0),16,1,1,"Entities")),"review","ok"),"ok")</f>
        <v>ok</v>
      </c>
    </row>
    <row r="3444" spans="5:9" x14ac:dyDescent="0.25">
      <c r="E3444" t="s">
        <v>2748</v>
      </c>
      <c r="F3444">
        <v>0</v>
      </c>
      <c r="G3444">
        <v>0</v>
      </c>
      <c r="H3444" t="s">
        <v>8</v>
      </c>
      <c r="I3444" s="74" t="str">
        <f ca="1">IF(Table7[[#This Row],[Type]]="KILL",IF(_xlfn.NUMBERVALUE(RIGHT(Table7[[#This Row],[Min]],LEN(Table7[[#This Row],[Min]])-FIND("-",Table7[[#This Row],[Min]])))&gt;INDIRECT(ADDRESS(11+MATCH(LEFT(Table7[[#This Row],[Min]],FIND("-",Table7[[#This Row],[Min]])-1),Table1[Content Sku],0),16,1,1,"Entities")),"review","ok"),"ok")</f>
        <v>ok</v>
      </c>
    </row>
    <row r="3445" spans="5:9" x14ac:dyDescent="0.25">
      <c r="E3445" t="s">
        <v>393</v>
      </c>
      <c r="F3445">
        <v>0</v>
      </c>
      <c r="G3445">
        <v>8000</v>
      </c>
      <c r="H3445" t="s">
        <v>205</v>
      </c>
      <c r="I3445" s="74" t="str">
        <f ca="1">IF(Table7[[#This Row],[Type]]="KILL",IF(_xlfn.NUMBERVALUE(RIGHT(Table7[[#This Row],[Min]],LEN(Table7[[#This Row],[Min]])-FIND("-",Table7[[#This Row],[Min]])))&gt;INDIRECT(ADDRESS(11+MATCH(LEFT(Table7[[#This Row],[Min]],FIND("-",Table7[[#This Row],[Min]])-1),Table1[Content Sku],0),16,1,1,"Entities")),"review","ok"),"ok")</f>
        <v>ok</v>
      </c>
    </row>
    <row r="3446" spans="5:9" x14ac:dyDescent="0.25">
      <c r="E3446" t="s">
        <v>43</v>
      </c>
      <c r="F3446">
        <v>45000</v>
      </c>
      <c r="G3446">
        <v>0</v>
      </c>
      <c r="H3446" t="s">
        <v>205</v>
      </c>
      <c r="I3446" s="74" t="str">
        <f ca="1">IF(Table7[[#This Row],[Type]]="KILL",IF(_xlfn.NUMBERVALUE(RIGHT(Table7[[#This Row],[Min]],LEN(Table7[[#This Row],[Min]])-FIND("-",Table7[[#This Row],[Min]])))&gt;INDIRECT(ADDRESS(11+MATCH(LEFT(Table7[[#This Row],[Min]],FIND("-",Table7[[#This Row],[Min]])-1),Table1[Content Sku],0),16,1,1,"Entities")),"review","ok"),"ok")</f>
        <v>ok</v>
      </c>
    </row>
    <row r="3447" spans="5:9" x14ac:dyDescent="0.25">
      <c r="E3447" t="s">
        <v>397</v>
      </c>
      <c r="F3447">
        <v>5500</v>
      </c>
      <c r="G3447">
        <v>0</v>
      </c>
      <c r="H3447" t="s">
        <v>205</v>
      </c>
      <c r="I3447" s="74" t="str">
        <f ca="1">IF(Table7[[#This Row],[Type]]="KILL",IF(_xlfn.NUMBERVALUE(RIGHT(Table7[[#This Row],[Min]],LEN(Table7[[#This Row],[Min]])-FIND("-",Table7[[#This Row],[Min]])))&gt;INDIRECT(ADDRESS(11+MATCH(LEFT(Table7[[#This Row],[Min]],FIND("-",Table7[[#This Row],[Min]])-1),Table1[Content Sku],0),16,1,1,"Entities")),"review","ok"),"ok")</f>
        <v>ok</v>
      </c>
    </row>
    <row r="3448" spans="5:9" x14ac:dyDescent="0.25">
      <c r="E3448" t="s">
        <v>313</v>
      </c>
      <c r="F3448">
        <v>0</v>
      </c>
      <c r="G3448">
        <v>0</v>
      </c>
      <c r="H3448" t="s">
        <v>8</v>
      </c>
      <c r="I3448" s="74" t="str">
        <f ca="1">IF(Table7[[#This Row],[Type]]="KILL",IF(_xlfn.NUMBERVALUE(RIGHT(Table7[[#This Row],[Min]],LEN(Table7[[#This Row],[Min]])-FIND("-",Table7[[#This Row],[Min]])))&gt;INDIRECT(ADDRESS(11+MATCH(LEFT(Table7[[#This Row],[Min]],FIND("-",Table7[[#This Row],[Min]])-1),Table1[Content Sku],0),16,1,1,"Entities")),"review","ok"),"ok")</f>
        <v>ok</v>
      </c>
    </row>
    <row r="3449" spans="5:9" x14ac:dyDescent="0.25">
      <c r="E3449" t="s">
        <v>91</v>
      </c>
      <c r="F3449">
        <v>0</v>
      </c>
      <c r="G3449">
        <v>15000</v>
      </c>
      <c r="H3449" t="s">
        <v>205</v>
      </c>
      <c r="I3449" s="74" t="str">
        <f ca="1">IF(Table7[[#This Row],[Type]]="KILL",IF(_xlfn.NUMBERVALUE(RIGHT(Table7[[#This Row],[Min]],LEN(Table7[[#This Row],[Min]])-FIND("-",Table7[[#This Row],[Min]])))&gt;INDIRECT(ADDRESS(11+MATCH(LEFT(Table7[[#This Row],[Min]],FIND("-",Table7[[#This Row],[Min]])-1),Table1[Content Sku],0),16,1,1,"Entities")),"review","ok"),"ok")</f>
        <v>ok</v>
      </c>
    </row>
    <row r="3450" spans="5:9" x14ac:dyDescent="0.25">
      <c r="E3450" t="s">
        <v>289</v>
      </c>
      <c r="F3450">
        <v>0</v>
      </c>
      <c r="G3450">
        <v>0</v>
      </c>
      <c r="H3450" t="s">
        <v>8</v>
      </c>
      <c r="I3450" s="74" t="str">
        <f ca="1">IF(Table7[[#This Row],[Type]]="KILL",IF(_xlfn.NUMBERVALUE(RIGHT(Table7[[#This Row],[Min]],LEN(Table7[[#This Row],[Min]])-FIND("-",Table7[[#This Row],[Min]])))&gt;INDIRECT(ADDRESS(11+MATCH(LEFT(Table7[[#This Row],[Min]],FIND("-",Table7[[#This Row],[Min]])-1),Table1[Content Sku],0),16,1,1,"Entities")),"review","ok"),"ok")</f>
        <v>ok</v>
      </c>
    </row>
    <row r="3451" spans="5:9" x14ac:dyDescent="0.25">
      <c r="E3451" t="s">
        <v>399</v>
      </c>
      <c r="F3451">
        <v>1200</v>
      </c>
      <c r="G3451">
        <v>0</v>
      </c>
      <c r="H3451" t="s">
        <v>205</v>
      </c>
      <c r="I3451" s="74" t="str">
        <f ca="1">IF(Table7[[#This Row],[Type]]="KILL",IF(_xlfn.NUMBERVALUE(RIGHT(Table7[[#This Row],[Min]],LEN(Table7[[#This Row],[Min]])-FIND("-",Table7[[#This Row],[Min]])))&gt;INDIRECT(ADDRESS(11+MATCH(LEFT(Table7[[#This Row],[Min]],FIND("-",Table7[[#This Row],[Min]])-1),Table1[Content Sku],0),16,1,1,"Entities")),"review","ok"),"ok")</f>
        <v>ok</v>
      </c>
    </row>
    <row r="3452" spans="5:9" x14ac:dyDescent="0.25">
      <c r="E3452" t="s">
        <v>2743</v>
      </c>
      <c r="F3452">
        <v>0</v>
      </c>
      <c r="G3452">
        <v>0</v>
      </c>
      <c r="H3452" t="s">
        <v>8</v>
      </c>
      <c r="I3452" s="74" t="str">
        <f ca="1">IF(Table7[[#This Row],[Type]]="KILL",IF(_xlfn.NUMBERVALUE(RIGHT(Table7[[#This Row],[Min]],LEN(Table7[[#This Row],[Min]])-FIND("-",Table7[[#This Row],[Min]])))&gt;INDIRECT(ADDRESS(11+MATCH(LEFT(Table7[[#This Row],[Min]],FIND("-",Table7[[#This Row],[Min]])-1),Table1[Content Sku],0),16,1,1,"Entities")),"review","ok"),"ok")</f>
        <v>ok</v>
      </c>
    </row>
    <row r="3453" spans="5:9" x14ac:dyDescent="0.25">
      <c r="E3453" t="s">
        <v>2748</v>
      </c>
      <c r="F3453">
        <v>0</v>
      </c>
      <c r="G3453">
        <v>0</v>
      </c>
      <c r="H3453" t="s">
        <v>8</v>
      </c>
      <c r="I3453" s="74" t="str">
        <f ca="1">IF(Table7[[#This Row],[Type]]="KILL",IF(_xlfn.NUMBERVALUE(RIGHT(Table7[[#This Row],[Min]],LEN(Table7[[#This Row],[Min]])-FIND("-",Table7[[#This Row],[Min]])))&gt;INDIRECT(ADDRESS(11+MATCH(LEFT(Table7[[#This Row],[Min]],FIND("-",Table7[[#This Row],[Min]])-1),Table1[Content Sku],0),16,1,1,"Entities")),"review","ok"),"ok")</f>
        <v>ok</v>
      </c>
    </row>
    <row r="3454" spans="5:9" x14ac:dyDescent="0.25">
      <c r="E3454" t="s">
        <v>394</v>
      </c>
      <c r="F3454">
        <v>6000</v>
      </c>
      <c r="G3454">
        <v>0</v>
      </c>
      <c r="H3454" t="s">
        <v>205</v>
      </c>
      <c r="I3454" s="74" t="str">
        <f ca="1">IF(Table7[[#This Row],[Type]]="KILL",IF(_xlfn.NUMBERVALUE(RIGHT(Table7[[#This Row],[Min]],LEN(Table7[[#This Row],[Min]])-FIND("-",Table7[[#This Row],[Min]])))&gt;INDIRECT(ADDRESS(11+MATCH(LEFT(Table7[[#This Row],[Min]],FIND("-",Table7[[#This Row],[Min]])-1),Table1[Content Sku],0),16,1,1,"Entities")),"review","ok"),"ok")</f>
        <v>ok</v>
      </c>
    </row>
    <row r="3455" spans="5:9" x14ac:dyDescent="0.25">
      <c r="E3455" t="s">
        <v>254</v>
      </c>
      <c r="F3455">
        <v>0</v>
      </c>
      <c r="G3455">
        <v>0</v>
      </c>
      <c r="H3455" t="s">
        <v>8</v>
      </c>
      <c r="I3455" s="74" t="str">
        <f ca="1">IF(Table7[[#This Row],[Type]]="KILL",IF(_xlfn.NUMBERVALUE(RIGHT(Table7[[#This Row],[Min]],LEN(Table7[[#This Row],[Min]])-FIND("-",Table7[[#This Row],[Min]])))&gt;INDIRECT(ADDRESS(11+MATCH(LEFT(Table7[[#This Row],[Min]],FIND("-",Table7[[#This Row],[Min]])-1),Table1[Content Sku],0),16,1,1,"Entities")),"review","ok"),"ok")</f>
        <v>ok</v>
      </c>
    </row>
    <row r="3456" spans="5:9" x14ac:dyDescent="0.25">
      <c r="E3456" t="s">
        <v>548</v>
      </c>
      <c r="F3456">
        <v>0</v>
      </c>
      <c r="G3456">
        <v>0</v>
      </c>
      <c r="H3456" t="s">
        <v>8</v>
      </c>
      <c r="I3456" s="74" t="str">
        <f ca="1">IF(Table7[[#This Row],[Type]]="KILL",IF(_xlfn.NUMBERVALUE(RIGHT(Table7[[#This Row],[Min]],LEN(Table7[[#This Row],[Min]])-FIND("-",Table7[[#This Row],[Min]])))&gt;INDIRECT(ADDRESS(11+MATCH(LEFT(Table7[[#This Row],[Min]],FIND("-",Table7[[#This Row],[Min]])-1),Table1[Content Sku],0),16,1,1,"Entities")),"review","ok"),"ok")</f>
        <v>ok</v>
      </c>
    </row>
    <row r="3457" spans="5:9" x14ac:dyDescent="0.25">
      <c r="E3457" t="s">
        <v>313</v>
      </c>
      <c r="F3457">
        <v>0</v>
      </c>
      <c r="G3457">
        <v>0</v>
      </c>
      <c r="H3457" t="s">
        <v>8</v>
      </c>
      <c r="I3457" s="74" t="str">
        <f ca="1">IF(Table7[[#This Row],[Type]]="KILL",IF(_xlfn.NUMBERVALUE(RIGHT(Table7[[#This Row],[Min]],LEN(Table7[[#This Row],[Min]])-FIND("-",Table7[[#This Row],[Min]])))&gt;INDIRECT(ADDRESS(11+MATCH(LEFT(Table7[[#This Row],[Min]],FIND("-",Table7[[#This Row],[Min]])-1),Table1[Content Sku],0),16,1,1,"Entities")),"review","ok"),"ok")</f>
        <v>ok</v>
      </c>
    </row>
    <row r="3458" spans="5:9" x14ac:dyDescent="0.25">
      <c r="E3458" t="s">
        <v>2745</v>
      </c>
      <c r="F3458">
        <v>0</v>
      </c>
      <c r="G3458">
        <v>0</v>
      </c>
      <c r="H3458" t="s">
        <v>8</v>
      </c>
      <c r="I3458" s="74" t="str">
        <f ca="1">IF(Table7[[#This Row],[Type]]="KILL",IF(_xlfn.NUMBERVALUE(RIGHT(Table7[[#This Row],[Min]],LEN(Table7[[#This Row],[Min]])-FIND("-",Table7[[#This Row],[Min]])))&gt;INDIRECT(ADDRESS(11+MATCH(LEFT(Table7[[#This Row],[Min]],FIND("-",Table7[[#This Row],[Min]])-1),Table1[Content Sku],0),16,1,1,"Entities")),"review","ok"),"ok")</f>
        <v>ok</v>
      </c>
    </row>
    <row r="3459" spans="5:9" x14ac:dyDescent="0.25">
      <c r="E3459" t="s">
        <v>309</v>
      </c>
      <c r="F3459">
        <v>7500</v>
      </c>
      <c r="G3459">
        <v>0</v>
      </c>
      <c r="H3459" t="s">
        <v>205</v>
      </c>
      <c r="I3459" s="74" t="str">
        <f ca="1">IF(Table7[[#This Row],[Type]]="KILL",IF(_xlfn.NUMBERVALUE(RIGHT(Table7[[#This Row],[Min]],LEN(Table7[[#This Row],[Min]])-FIND("-",Table7[[#This Row],[Min]])))&gt;INDIRECT(ADDRESS(11+MATCH(LEFT(Table7[[#This Row],[Min]],FIND("-",Table7[[#This Row],[Min]])-1),Table1[Content Sku],0),16,1,1,"Entities")),"review","ok"),"ok")</f>
        <v>ok</v>
      </c>
    </row>
    <row r="3460" spans="5:9" x14ac:dyDescent="0.25">
      <c r="E3460" t="s">
        <v>397</v>
      </c>
      <c r="F3460">
        <v>24000</v>
      </c>
      <c r="G3460">
        <v>0</v>
      </c>
      <c r="H3460" t="s">
        <v>205</v>
      </c>
      <c r="I3460" s="74" t="str">
        <f ca="1">IF(Table7[[#This Row],[Type]]="KILL",IF(_xlfn.NUMBERVALUE(RIGHT(Table7[[#This Row],[Min]],LEN(Table7[[#This Row],[Min]])-FIND("-",Table7[[#This Row],[Min]])))&gt;INDIRECT(ADDRESS(11+MATCH(LEFT(Table7[[#This Row],[Min]],FIND("-",Table7[[#This Row],[Min]])-1),Table1[Content Sku],0),16,1,1,"Entities")),"review","ok"),"ok")</f>
        <v>ok</v>
      </c>
    </row>
    <row r="3461" spans="5:9" x14ac:dyDescent="0.25">
      <c r="E3461" t="s">
        <v>313</v>
      </c>
      <c r="F3461">
        <v>0</v>
      </c>
      <c r="G3461">
        <v>27000</v>
      </c>
      <c r="H3461" t="s">
        <v>205</v>
      </c>
      <c r="I3461" s="74" t="str">
        <f ca="1">IF(Table7[[#This Row],[Type]]="KILL",IF(_xlfn.NUMBERVALUE(RIGHT(Table7[[#This Row],[Min]],LEN(Table7[[#This Row],[Min]])-FIND("-",Table7[[#This Row],[Min]])))&gt;INDIRECT(ADDRESS(11+MATCH(LEFT(Table7[[#This Row],[Min]],FIND("-",Table7[[#This Row],[Min]])-1),Table1[Content Sku],0),16,1,1,"Entities")),"review","ok"),"ok")</f>
        <v>ok</v>
      </c>
    </row>
    <row r="3462" spans="5:9" x14ac:dyDescent="0.25">
      <c r="E3462" t="s">
        <v>123</v>
      </c>
      <c r="F3462">
        <v>0</v>
      </c>
      <c r="G3462">
        <v>0</v>
      </c>
      <c r="H3462" t="s">
        <v>8</v>
      </c>
      <c r="I3462" s="74" t="str">
        <f ca="1">IF(Table7[[#This Row],[Type]]="KILL",IF(_xlfn.NUMBERVALUE(RIGHT(Table7[[#This Row],[Min]],LEN(Table7[[#This Row],[Min]])-FIND("-",Table7[[#This Row],[Min]])))&gt;INDIRECT(ADDRESS(11+MATCH(LEFT(Table7[[#This Row],[Min]],FIND("-",Table7[[#This Row],[Min]])-1),Table1[Content Sku],0),16,1,1,"Entities")),"review","ok"),"ok")</f>
        <v>ok</v>
      </c>
    </row>
    <row r="3463" spans="5:9" x14ac:dyDescent="0.25">
      <c r="E3463" t="s">
        <v>95</v>
      </c>
      <c r="F3463">
        <v>0</v>
      </c>
      <c r="G3463">
        <v>0</v>
      </c>
      <c r="H3463" t="s">
        <v>8</v>
      </c>
      <c r="I3463" s="74" t="str">
        <f ca="1">IF(Table7[[#This Row],[Type]]="KILL",IF(_xlfn.NUMBERVALUE(RIGHT(Table7[[#This Row],[Min]],LEN(Table7[[#This Row],[Min]])-FIND("-",Table7[[#This Row],[Min]])))&gt;INDIRECT(ADDRESS(11+MATCH(LEFT(Table7[[#This Row],[Min]],FIND("-",Table7[[#This Row],[Min]])-1),Table1[Content Sku],0),16,1,1,"Entities")),"review","ok"),"ok")</f>
        <v>ok</v>
      </c>
    </row>
    <row r="3464" spans="5:9" x14ac:dyDescent="0.25">
      <c r="E3464" t="s">
        <v>551</v>
      </c>
      <c r="F3464">
        <v>0</v>
      </c>
      <c r="G3464">
        <v>0</v>
      </c>
      <c r="H3464" t="s">
        <v>8</v>
      </c>
      <c r="I3464" s="74" t="str">
        <f ca="1">IF(Table7[[#This Row],[Type]]="KILL",IF(_xlfn.NUMBERVALUE(RIGHT(Table7[[#This Row],[Min]],LEN(Table7[[#This Row],[Min]])-FIND("-",Table7[[#This Row],[Min]])))&gt;INDIRECT(ADDRESS(11+MATCH(LEFT(Table7[[#This Row],[Min]],FIND("-",Table7[[#This Row],[Min]])-1),Table1[Content Sku],0),16,1,1,"Entities")),"review","ok"),"ok")</f>
        <v>ok</v>
      </c>
    </row>
    <row r="3465" spans="5:9" x14ac:dyDescent="0.25">
      <c r="E3465" t="s">
        <v>90</v>
      </c>
      <c r="F3465">
        <v>0</v>
      </c>
      <c r="G3465">
        <v>17000</v>
      </c>
      <c r="H3465" t="s">
        <v>205</v>
      </c>
      <c r="I3465" s="74" t="str">
        <f ca="1">IF(Table7[[#This Row],[Type]]="KILL",IF(_xlfn.NUMBERVALUE(RIGHT(Table7[[#This Row],[Min]],LEN(Table7[[#This Row],[Min]])-FIND("-",Table7[[#This Row],[Min]])))&gt;INDIRECT(ADDRESS(11+MATCH(LEFT(Table7[[#This Row],[Min]],FIND("-",Table7[[#This Row],[Min]])-1),Table1[Content Sku],0),16,1,1,"Entities")),"review","ok"),"ok")</f>
        <v>ok</v>
      </c>
    </row>
    <row r="3466" spans="5:9" x14ac:dyDescent="0.25">
      <c r="E3466" t="s">
        <v>289</v>
      </c>
      <c r="F3466">
        <v>0</v>
      </c>
      <c r="G3466">
        <v>0</v>
      </c>
      <c r="H3466" t="s">
        <v>8</v>
      </c>
      <c r="I3466" s="74" t="str">
        <f ca="1">IF(Table7[[#This Row],[Type]]="KILL",IF(_xlfn.NUMBERVALUE(RIGHT(Table7[[#This Row],[Min]],LEN(Table7[[#This Row],[Min]])-FIND("-",Table7[[#This Row],[Min]])))&gt;INDIRECT(ADDRESS(11+MATCH(LEFT(Table7[[#This Row],[Min]],FIND("-",Table7[[#This Row],[Min]])-1),Table1[Content Sku],0),16,1,1,"Entities")),"review","ok"),"ok")</f>
        <v>ok</v>
      </c>
    </row>
    <row r="3467" spans="5:9" x14ac:dyDescent="0.25">
      <c r="E3467" t="s">
        <v>404</v>
      </c>
      <c r="F3467">
        <v>0</v>
      </c>
      <c r="G3467">
        <v>0</v>
      </c>
      <c r="H3467" t="s">
        <v>8</v>
      </c>
      <c r="I3467" s="74" t="str">
        <f ca="1">IF(Table7[[#This Row],[Type]]="KILL",IF(_xlfn.NUMBERVALUE(RIGHT(Table7[[#This Row],[Min]],LEN(Table7[[#This Row],[Min]])-FIND("-",Table7[[#This Row],[Min]])))&gt;INDIRECT(ADDRESS(11+MATCH(LEFT(Table7[[#This Row],[Min]],FIND("-",Table7[[#This Row],[Min]])-1),Table1[Content Sku],0),16,1,1,"Entities")),"review","ok"),"ok")</f>
        <v>ok</v>
      </c>
    </row>
    <row r="3468" spans="5:9" x14ac:dyDescent="0.25">
      <c r="E3468" t="s">
        <v>394</v>
      </c>
      <c r="F3468">
        <v>0</v>
      </c>
      <c r="G3468">
        <v>0</v>
      </c>
      <c r="H3468" t="s">
        <v>8</v>
      </c>
      <c r="I3468" s="74" t="str">
        <f ca="1">IF(Table7[[#This Row],[Type]]="KILL",IF(_xlfn.NUMBERVALUE(RIGHT(Table7[[#This Row],[Min]],LEN(Table7[[#This Row],[Min]])-FIND("-",Table7[[#This Row],[Min]])))&gt;INDIRECT(ADDRESS(11+MATCH(LEFT(Table7[[#This Row],[Min]],FIND("-",Table7[[#This Row],[Min]])-1),Table1[Content Sku],0),16,1,1,"Entities")),"review","ok"),"ok")</f>
        <v>ok</v>
      </c>
    </row>
    <row r="3469" spans="5:9" x14ac:dyDescent="0.25">
      <c r="E3469" t="s">
        <v>289</v>
      </c>
      <c r="F3469">
        <v>0</v>
      </c>
      <c r="G3469">
        <v>0</v>
      </c>
      <c r="H3469" t="s">
        <v>8</v>
      </c>
      <c r="I3469" s="74" t="str">
        <f ca="1">IF(Table7[[#This Row],[Type]]="KILL",IF(_xlfn.NUMBERVALUE(RIGHT(Table7[[#This Row],[Min]],LEN(Table7[[#This Row],[Min]])-FIND("-",Table7[[#This Row],[Min]])))&gt;INDIRECT(ADDRESS(11+MATCH(LEFT(Table7[[#This Row],[Min]],FIND("-",Table7[[#This Row],[Min]])-1),Table1[Content Sku],0),16,1,1,"Entities")),"review","ok"),"ok")</f>
        <v>ok</v>
      </c>
    </row>
    <row r="3470" spans="5:9" x14ac:dyDescent="0.25">
      <c r="E3470" t="s">
        <v>254</v>
      </c>
      <c r="F3470">
        <v>0</v>
      </c>
      <c r="G3470">
        <v>18000</v>
      </c>
      <c r="H3470" t="s">
        <v>205</v>
      </c>
      <c r="I3470" s="74" t="str">
        <f ca="1">IF(Table7[[#This Row],[Type]]="KILL",IF(_xlfn.NUMBERVALUE(RIGHT(Table7[[#This Row],[Min]],LEN(Table7[[#This Row],[Min]])-FIND("-",Table7[[#This Row],[Min]])))&gt;INDIRECT(ADDRESS(11+MATCH(LEFT(Table7[[#This Row],[Min]],FIND("-",Table7[[#This Row],[Min]])-1),Table1[Content Sku],0),16,1,1,"Entities")),"review","ok"),"ok")</f>
        <v>ok</v>
      </c>
    </row>
    <row r="3471" spans="5:9" x14ac:dyDescent="0.25">
      <c r="E3471" t="s">
        <v>295</v>
      </c>
      <c r="F3471">
        <v>0</v>
      </c>
      <c r="G3471">
        <v>20000</v>
      </c>
      <c r="H3471" t="s">
        <v>205</v>
      </c>
      <c r="I3471" s="74" t="str">
        <f ca="1">IF(Table7[[#This Row],[Type]]="KILL",IF(_xlfn.NUMBERVALUE(RIGHT(Table7[[#This Row],[Min]],LEN(Table7[[#This Row],[Min]])-FIND("-",Table7[[#This Row],[Min]])))&gt;INDIRECT(ADDRESS(11+MATCH(LEFT(Table7[[#This Row],[Min]],FIND("-",Table7[[#This Row],[Min]])-1),Table1[Content Sku],0),16,1,1,"Entities")),"review","ok"),"ok")</f>
        <v>ok</v>
      </c>
    </row>
    <row r="3472" spans="5:9" x14ac:dyDescent="0.25">
      <c r="E3472" t="s">
        <v>90</v>
      </c>
      <c r="F3472">
        <v>0</v>
      </c>
      <c r="G3472">
        <v>25000</v>
      </c>
      <c r="H3472" t="s">
        <v>205</v>
      </c>
      <c r="I3472" s="74" t="str">
        <f ca="1">IF(Table7[[#This Row],[Type]]="KILL",IF(_xlfn.NUMBERVALUE(RIGHT(Table7[[#This Row],[Min]],LEN(Table7[[#This Row],[Min]])-FIND("-",Table7[[#This Row],[Min]])))&gt;INDIRECT(ADDRESS(11+MATCH(LEFT(Table7[[#This Row],[Min]],FIND("-",Table7[[#This Row],[Min]])-1),Table1[Content Sku],0),16,1,1,"Entities")),"review","ok"),"ok")</f>
        <v>ok</v>
      </c>
    </row>
    <row r="3473" spans="5:9" x14ac:dyDescent="0.25">
      <c r="E3473" t="s">
        <v>419</v>
      </c>
      <c r="F3473">
        <v>0</v>
      </c>
      <c r="G3473">
        <v>0</v>
      </c>
      <c r="H3473" t="s">
        <v>8</v>
      </c>
      <c r="I3473" s="74" t="str">
        <f ca="1">IF(Table7[[#This Row],[Type]]="KILL",IF(_xlfn.NUMBERVALUE(RIGHT(Table7[[#This Row],[Min]],LEN(Table7[[#This Row],[Min]])-FIND("-",Table7[[#This Row],[Min]])))&gt;INDIRECT(ADDRESS(11+MATCH(LEFT(Table7[[#This Row],[Min]],FIND("-",Table7[[#This Row],[Min]])-1),Table1[Content Sku],0),16,1,1,"Entities")),"review","ok"),"ok")</f>
        <v>ok</v>
      </c>
    </row>
    <row r="3474" spans="5:9" x14ac:dyDescent="0.25">
      <c r="E3474" t="s">
        <v>91</v>
      </c>
      <c r="F3474">
        <v>0</v>
      </c>
      <c r="G3474">
        <v>0</v>
      </c>
      <c r="H3474" t="s">
        <v>8</v>
      </c>
      <c r="I3474" s="74" t="str">
        <f ca="1">IF(Table7[[#This Row],[Type]]="KILL",IF(_xlfn.NUMBERVALUE(RIGHT(Table7[[#This Row],[Min]],LEN(Table7[[#This Row],[Min]])-FIND("-",Table7[[#This Row],[Min]])))&gt;INDIRECT(ADDRESS(11+MATCH(LEFT(Table7[[#This Row],[Min]],FIND("-",Table7[[#This Row],[Min]])-1),Table1[Content Sku],0),16,1,1,"Entities")),"review","ok"),"ok")</f>
        <v>ok</v>
      </c>
    </row>
    <row r="3475" spans="5:9" x14ac:dyDescent="0.25">
      <c r="E3475" t="s">
        <v>273</v>
      </c>
      <c r="F3475">
        <v>11100</v>
      </c>
      <c r="G3475">
        <v>0</v>
      </c>
      <c r="H3475" t="s">
        <v>205</v>
      </c>
      <c r="I3475" s="74" t="str">
        <f ca="1">IF(Table7[[#This Row],[Type]]="KILL",IF(_xlfn.NUMBERVALUE(RIGHT(Table7[[#This Row],[Min]],LEN(Table7[[#This Row],[Min]])-FIND("-",Table7[[#This Row],[Min]])))&gt;INDIRECT(ADDRESS(11+MATCH(LEFT(Table7[[#This Row],[Min]],FIND("-",Table7[[#This Row],[Min]])-1),Table1[Content Sku],0),16,1,1,"Entities")),"review","ok"),"ok")</f>
        <v>ok</v>
      </c>
    </row>
    <row r="3476" spans="5:9" x14ac:dyDescent="0.25">
      <c r="E3476" t="s">
        <v>397</v>
      </c>
      <c r="F3476">
        <v>22000</v>
      </c>
      <c r="G3476">
        <v>0</v>
      </c>
      <c r="H3476" t="s">
        <v>205</v>
      </c>
      <c r="I3476" s="74" t="str">
        <f ca="1">IF(Table7[[#This Row],[Type]]="KILL",IF(_xlfn.NUMBERVALUE(RIGHT(Table7[[#This Row],[Min]],LEN(Table7[[#This Row],[Min]])-FIND("-",Table7[[#This Row],[Min]])))&gt;INDIRECT(ADDRESS(11+MATCH(LEFT(Table7[[#This Row],[Min]],FIND("-",Table7[[#This Row],[Min]])-1),Table1[Content Sku],0),16,1,1,"Entities")),"review","ok"),"ok")</f>
        <v>ok</v>
      </c>
    </row>
    <row r="3477" spans="5:9" x14ac:dyDescent="0.25">
      <c r="E3477" t="s">
        <v>40</v>
      </c>
      <c r="F3477">
        <v>5000</v>
      </c>
      <c r="G3477">
        <v>0</v>
      </c>
      <c r="H3477" t="s">
        <v>205</v>
      </c>
      <c r="I3477" s="74" t="str">
        <f ca="1">IF(Table7[[#This Row],[Type]]="KILL",IF(_xlfn.NUMBERVALUE(RIGHT(Table7[[#This Row],[Min]],LEN(Table7[[#This Row],[Min]])-FIND("-",Table7[[#This Row],[Min]])))&gt;INDIRECT(ADDRESS(11+MATCH(LEFT(Table7[[#This Row],[Min]],FIND("-",Table7[[#This Row],[Min]])-1),Table1[Content Sku],0),16,1,1,"Entities")),"review","ok"),"ok")</f>
        <v>ok</v>
      </c>
    </row>
    <row r="3478" spans="5:9" x14ac:dyDescent="0.25">
      <c r="E3478" t="s">
        <v>254</v>
      </c>
      <c r="F3478">
        <v>0</v>
      </c>
      <c r="G3478">
        <v>0</v>
      </c>
      <c r="H3478" t="s">
        <v>8</v>
      </c>
      <c r="I3478" s="74" t="str">
        <f ca="1">IF(Table7[[#This Row],[Type]]="KILL",IF(_xlfn.NUMBERVALUE(RIGHT(Table7[[#This Row],[Min]],LEN(Table7[[#This Row],[Min]])-FIND("-",Table7[[#This Row],[Min]])))&gt;INDIRECT(ADDRESS(11+MATCH(LEFT(Table7[[#This Row],[Min]],FIND("-",Table7[[#This Row],[Min]])-1),Table1[Content Sku],0),16,1,1,"Entities")),"review","ok"),"ok")</f>
        <v>ok</v>
      </c>
    </row>
    <row r="3479" spans="5:9" x14ac:dyDescent="0.25">
      <c r="E3479" t="s">
        <v>4437</v>
      </c>
      <c r="F3479">
        <v>150</v>
      </c>
      <c r="G3479">
        <v>0</v>
      </c>
      <c r="H3479" t="s">
        <v>4438</v>
      </c>
      <c r="I3479" s="74" t="str">
        <f ca="1">IF(Table7[[#This Row],[Type]]="KILL",IF(_xlfn.NUMBERVALUE(RIGHT(Table7[[#This Row],[Min]],LEN(Table7[[#This Row],[Min]])-FIND("-",Table7[[#This Row],[Min]])))&gt;INDIRECT(ADDRESS(11+MATCH(LEFT(Table7[[#This Row],[Min]],FIND("-",Table7[[#This Row],[Min]])-1),Table1[Content Sku],0),16,1,1,"Entities")),"review","ok"),"ok")</f>
        <v>ok</v>
      </c>
    </row>
    <row r="3480" spans="5:9" x14ac:dyDescent="0.25">
      <c r="E3480" t="s">
        <v>313</v>
      </c>
      <c r="F3480">
        <v>0</v>
      </c>
      <c r="G3480">
        <v>10000</v>
      </c>
      <c r="H3480" t="s">
        <v>205</v>
      </c>
      <c r="I3480" s="74" t="str">
        <f ca="1">IF(Table7[[#This Row],[Type]]="KILL",IF(_xlfn.NUMBERVALUE(RIGHT(Table7[[#This Row],[Min]],LEN(Table7[[#This Row],[Min]])-FIND("-",Table7[[#This Row],[Min]])))&gt;INDIRECT(ADDRESS(11+MATCH(LEFT(Table7[[#This Row],[Min]],FIND("-",Table7[[#This Row],[Min]])-1),Table1[Content Sku],0),16,1,1,"Entities")),"review","ok"),"ok")</f>
        <v>ok</v>
      </c>
    </row>
    <row r="3481" spans="5:9" x14ac:dyDescent="0.25">
      <c r="E3481" t="s">
        <v>256</v>
      </c>
      <c r="F3481">
        <v>24000</v>
      </c>
      <c r="G3481">
        <v>0</v>
      </c>
      <c r="H3481" t="s">
        <v>205</v>
      </c>
      <c r="I3481" s="74" t="str">
        <f ca="1">IF(Table7[[#This Row],[Type]]="KILL",IF(_xlfn.NUMBERVALUE(RIGHT(Table7[[#This Row],[Min]],LEN(Table7[[#This Row],[Min]])-FIND("-",Table7[[#This Row],[Min]])))&gt;INDIRECT(ADDRESS(11+MATCH(LEFT(Table7[[#This Row],[Min]],FIND("-",Table7[[#This Row],[Min]])-1),Table1[Content Sku],0),16,1,1,"Entities")),"review","ok"),"ok")</f>
        <v>ok</v>
      </c>
    </row>
    <row r="3482" spans="5:9" x14ac:dyDescent="0.25">
      <c r="E3482" t="s">
        <v>551</v>
      </c>
      <c r="F3482">
        <v>0</v>
      </c>
      <c r="G3482">
        <v>0</v>
      </c>
      <c r="H3482" t="s">
        <v>8</v>
      </c>
      <c r="I3482" s="74" t="str">
        <f ca="1">IF(Table7[[#This Row],[Type]]="KILL",IF(_xlfn.NUMBERVALUE(RIGHT(Table7[[#This Row],[Min]],LEN(Table7[[#This Row],[Min]])-FIND("-",Table7[[#This Row],[Min]])))&gt;INDIRECT(ADDRESS(11+MATCH(LEFT(Table7[[#This Row],[Min]],FIND("-",Table7[[#This Row],[Min]])-1),Table1[Content Sku],0),16,1,1,"Entities")),"review","ok"),"ok")</f>
        <v>ok</v>
      </c>
    </row>
    <row r="3483" spans="5:9" x14ac:dyDescent="0.25">
      <c r="E3483" t="s">
        <v>39</v>
      </c>
      <c r="F3483">
        <v>8000</v>
      </c>
      <c r="G3483">
        <v>0</v>
      </c>
      <c r="H3483" t="s">
        <v>205</v>
      </c>
      <c r="I3483" s="74" t="str">
        <f ca="1">IF(Table7[[#This Row],[Type]]="KILL",IF(_xlfn.NUMBERVALUE(RIGHT(Table7[[#This Row],[Min]],LEN(Table7[[#This Row],[Min]])-FIND("-",Table7[[#This Row],[Min]])))&gt;INDIRECT(ADDRESS(11+MATCH(LEFT(Table7[[#This Row],[Min]],FIND("-",Table7[[#This Row],[Min]])-1),Table1[Content Sku],0),16,1,1,"Entities")),"review","ok"),"ok")</f>
        <v>ok</v>
      </c>
    </row>
    <row r="3484" spans="5:9" x14ac:dyDescent="0.25">
      <c r="E3484" t="s">
        <v>122</v>
      </c>
      <c r="F3484">
        <v>0</v>
      </c>
      <c r="G3484">
        <v>0</v>
      </c>
      <c r="H3484" t="s">
        <v>8</v>
      </c>
      <c r="I3484" s="74" t="str">
        <f ca="1">IF(Table7[[#This Row],[Type]]="KILL",IF(_xlfn.NUMBERVALUE(RIGHT(Table7[[#This Row],[Min]],LEN(Table7[[#This Row],[Min]])-FIND("-",Table7[[#This Row],[Min]])))&gt;INDIRECT(ADDRESS(11+MATCH(LEFT(Table7[[#This Row],[Min]],FIND("-",Table7[[#This Row],[Min]])-1),Table1[Content Sku],0),16,1,1,"Entities")),"review","ok"),"ok")</f>
        <v>ok</v>
      </c>
    </row>
    <row r="3485" spans="5:9" x14ac:dyDescent="0.25">
      <c r="E3485" t="s">
        <v>2745</v>
      </c>
      <c r="F3485">
        <v>0</v>
      </c>
      <c r="G3485">
        <v>0</v>
      </c>
      <c r="H3485" t="s">
        <v>8</v>
      </c>
      <c r="I3485" s="74" t="str">
        <f ca="1">IF(Table7[[#This Row],[Type]]="KILL",IF(_xlfn.NUMBERVALUE(RIGHT(Table7[[#This Row],[Min]],LEN(Table7[[#This Row],[Min]])-FIND("-",Table7[[#This Row],[Min]])))&gt;INDIRECT(ADDRESS(11+MATCH(LEFT(Table7[[#This Row],[Min]],FIND("-",Table7[[#This Row],[Min]])-1),Table1[Content Sku],0),16,1,1,"Entities")),"review","ok"),"ok")</f>
        <v>ok</v>
      </c>
    </row>
    <row r="3486" spans="5:9" x14ac:dyDescent="0.25">
      <c r="E3486" t="s">
        <v>289</v>
      </c>
      <c r="F3486">
        <v>0</v>
      </c>
      <c r="G3486">
        <v>0</v>
      </c>
      <c r="H3486" t="s">
        <v>8</v>
      </c>
      <c r="I3486" s="74" t="str">
        <f ca="1">IF(Table7[[#This Row],[Type]]="KILL",IF(_xlfn.NUMBERVALUE(RIGHT(Table7[[#This Row],[Min]],LEN(Table7[[#This Row],[Min]])-FIND("-",Table7[[#This Row],[Min]])))&gt;INDIRECT(ADDRESS(11+MATCH(LEFT(Table7[[#This Row],[Min]],FIND("-",Table7[[#This Row],[Min]])-1),Table1[Content Sku],0),16,1,1,"Entities")),"review","ok"),"ok")</f>
        <v>ok</v>
      </c>
    </row>
    <row r="3487" spans="5:9" x14ac:dyDescent="0.25">
      <c r="E3487" t="s">
        <v>313</v>
      </c>
      <c r="F3487">
        <v>0</v>
      </c>
      <c r="G3487">
        <v>0</v>
      </c>
      <c r="H3487" t="s">
        <v>8</v>
      </c>
      <c r="I3487" s="74" t="str">
        <f ca="1">IF(Table7[[#This Row],[Type]]="KILL",IF(_xlfn.NUMBERVALUE(RIGHT(Table7[[#This Row],[Min]],LEN(Table7[[#This Row],[Min]])-FIND("-",Table7[[#This Row],[Min]])))&gt;INDIRECT(ADDRESS(11+MATCH(LEFT(Table7[[#This Row],[Min]],FIND("-",Table7[[#This Row],[Min]])-1),Table1[Content Sku],0),16,1,1,"Entities")),"review","ok"),"ok")</f>
        <v>ok</v>
      </c>
    </row>
    <row r="3488" spans="5:9" x14ac:dyDescent="0.25">
      <c r="E3488" t="s">
        <v>278</v>
      </c>
      <c r="F3488">
        <v>2000</v>
      </c>
      <c r="G3488">
        <v>0</v>
      </c>
      <c r="H3488" t="s">
        <v>205</v>
      </c>
      <c r="I3488" s="74" t="str">
        <f ca="1">IF(Table7[[#This Row],[Type]]="KILL",IF(_xlfn.NUMBERVALUE(RIGHT(Table7[[#This Row],[Min]],LEN(Table7[[#This Row],[Min]])-FIND("-",Table7[[#This Row],[Min]])))&gt;INDIRECT(ADDRESS(11+MATCH(LEFT(Table7[[#This Row],[Min]],FIND("-",Table7[[#This Row],[Min]])-1),Table1[Content Sku],0),16,1,1,"Entities")),"review","ok"),"ok")</f>
        <v>ok</v>
      </c>
    </row>
    <row r="3489" spans="5:9" x14ac:dyDescent="0.25">
      <c r="E3489" t="s">
        <v>90</v>
      </c>
      <c r="F3489">
        <v>4000</v>
      </c>
      <c r="G3489">
        <v>0</v>
      </c>
      <c r="H3489" t="s">
        <v>205</v>
      </c>
      <c r="I3489" s="74" t="str">
        <f ca="1">IF(Table7[[#This Row],[Type]]="KILL",IF(_xlfn.NUMBERVALUE(RIGHT(Table7[[#This Row],[Min]],LEN(Table7[[#This Row],[Min]])-FIND("-",Table7[[#This Row],[Min]])))&gt;INDIRECT(ADDRESS(11+MATCH(LEFT(Table7[[#This Row],[Min]],FIND("-",Table7[[#This Row],[Min]])-1),Table1[Content Sku],0),16,1,1,"Entities")),"review","ok"),"ok")</f>
        <v>ok</v>
      </c>
    </row>
    <row r="3490" spans="5:9" x14ac:dyDescent="0.25">
      <c r="E3490" t="s">
        <v>315</v>
      </c>
      <c r="F3490">
        <v>0</v>
      </c>
      <c r="G3490">
        <v>0</v>
      </c>
      <c r="H3490" t="s">
        <v>8</v>
      </c>
      <c r="I3490" s="74" t="str">
        <f ca="1">IF(Table7[[#This Row],[Type]]="KILL",IF(_xlfn.NUMBERVALUE(RIGHT(Table7[[#This Row],[Min]],LEN(Table7[[#This Row],[Min]])-FIND("-",Table7[[#This Row],[Min]])))&gt;INDIRECT(ADDRESS(11+MATCH(LEFT(Table7[[#This Row],[Min]],FIND("-",Table7[[#This Row],[Min]])-1),Table1[Content Sku],0),16,1,1,"Entities")),"review","ok"),"ok")</f>
        <v>ok</v>
      </c>
    </row>
    <row r="3491" spans="5:9" x14ac:dyDescent="0.25">
      <c r="E3491" t="s">
        <v>254</v>
      </c>
      <c r="F3491">
        <v>0</v>
      </c>
      <c r="G3491">
        <v>0</v>
      </c>
      <c r="H3491" t="s">
        <v>8</v>
      </c>
      <c r="I3491" s="74" t="str">
        <f ca="1">IF(Table7[[#This Row],[Type]]="KILL",IF(_xlfn.NUMBERVALUE(RIGHT(Table7[[#This Row],[Min]],LEN(Table7[[#This Row],[Min]])-FIND("-",Table7[[#This Row],[Min]])))&gt;INDIRECT(ADDRESS(11+MATCH(LEFT(Table7[[#This Row],[Min]],FIND("-",Table7[[#This Row],[Min]])-1),Table1[Content Sku],0),16,1,1,"Entities")),"review","ok"),"ok")</f>
        <v>ok</v>
      </c>
    </row>
    <row r="3492" spans="5:9" x14ac:dyDescent="0.25">
      <c r="E3492" t="s">
        <v>8116</v>
      </c>
      <c r="F3492">
        <v>450</v>
      </c>
      <c r="G3492">
        <v>0</v>
      </c>
      <c r="H3492" t="s">
        <v>4438</v>
      </c>
      <c r="I3492" s="74" t="str">
        <f ca="1">IF(Table7[[#This Row],[Type]]="KILL",IF(_xlfn.NUMBERVALUE(RIGHT(Table7[[#This Row],[Min]],LEN(Table7[[#This Row],[Min]])-FIND("-",Table7[[#This Row],[Min]])))&gt;INDIRECT(ADDRESS(11+MATCH(LEFT(Table7[[#This Row],[Min]],FIND("-",Table7[[#This Row],[Min]])-1),Table1[Content Sku],0),16,1,1,"Entities")),"review","ok"),"ok")</f>
        <v>ok</v>
      </c>
    </row>
    <row r="3493" spans="5:9" x14ac:dyDescent="0.25">
      <c r="E3493" t="s">
        <v>315</v>
      </c>
      <c r="F3493">
        <v>0</v>
      </c>
      <c r="G3493">
        <v>0</v>
      </c>
      <c r="H3493" t="s">
        <v>8</v>
      </c>
      <c r="I3493" s="74" t="str">
        <f ca="1">IF(Table7[[#This Row],[Type]]="KILL",IF(_xlfn.NUMBERVALUE(RIGHT(Table7[[#This Row],[Min]],LEN(Table7[[#This Row],[Min]])-FIND("-",Table7[[#This Row],[Min]])))&gt;INDIRECT(ADDRESS(11+MATCH(LEFT(Table7[[#This Row],[Min]],FIND("-",Table7[[#This Row],[Min]])-1),Table1[Content Sku],0),16,1,1,"Entities")),"review","ok"),"ok")</f>
        <v>ok</v>
      </c>
    </row>
    <row r="3494" spans="5:9" x14ac:dyDescent="0.25">
      <c r="E3494" t="s">
        <v>2748</v>
      </c>
      <c r="F3494">
        <v>0</v>
      </c>
      <c r="G3494">
        <v>0</v>
      </c>
      <c r="H3494" t="s">
        <v>8</v>
      </c>
      <c r="I3494" s="74" t="str">
        <f ca="1">IF(Table7[[#This Row],[Type]]="KILL",IF(_xlfn.NUMBERVALUE(RIGHT(Table7[[#This Row],[Min]],LEN(Table7[[#This Row],[Min]])-FIND("-",Table7[[#This Row],[Min]])))&gt;INDIRECT(ADDRESS(11+MATCH(LEFT(Table7[[#This Row],[Min]],FIND("-",Table7[[#This Row],[Min]])-1),Table1[Content Sku],0),16,1,1,"Entities")),"review","ok"),"ok")</f>
        <v>ok</v>
      </c>
    </row>
    <row r="3495" spans="5:9" x14ac:dyDescent="0.25">
      <c r="E3495" t="s">
        <v>254</v>
      </c>
      <c r="F3495">
        <v>0</v>
      </c>
      <c r="G3495">
        <v>0</v>
      </c>
      <c r="H3495" t="s">
        <v>8</v>
      </c>
      <c r="I3495" s="74" t="str">
        <f ca="1">IF(Table7[[#This Row],[Type]]="KILL",IF(_xlfn.NUMBERVALUE(RIGHT(Table7[[#This Row],[Min]],LEN(Table7[[#This Row],[Min]])-FIND("-",Table7[[#This Row],[Min]])))&gt;INDIRECT(ADDRESS(11+MATCH(LEFT(Table7[[#This Row],[Min]],FIND("-",Table7[[#This Row],[Min]])-1),Table1[Content Sku],0),16,1,1,"Entities")),"review","ok"),"ok")</f>
        <v>ok</v>
      </c>
    </row>
    <row r="3496" spans="5:9" x14ac:dyDescent="0.25">
      <c r="E3496" t="s">
        <v>256</v>
      </c>
      <c r="F3496">
        <v>0</v>
      </c>
      <c r="G3496">
        <v>0</v>
      </c>
      <c r="H3496" t="s">
        <v>8</v>
      </c>
      <c r="I3496" s="74" t="str">
        <f ca="1">IF(Table7[[#This Row],[Type]]="KILL",IF(_xlfn.NUMBERVALUE(RIGHT(Table7[[#This Row],[Min]],LEN(Table7[[#This Row],[Min]])-FIND("-",Table7[[#This Row],[Min]])))&gt;INDIRECT(ADDRESS(11+MATCH(LEFT(Table7[[#This Row],[Min]],FIND("-",Table7[[#This Row],[Min]])-1),Table1[Content Sku],0),16,1,1,"Entities")),"review","ok"),"ok")</f>
        <v>ok</v>
      </c>
    </row>
    <row r="3497" spans="5:9" x14ac:dyDescent="0.25">
      <c r="E3497" t="s">
        <v>318</v>
      </c>
      <c r="F3497">
        <v>0</v>
      </c>
      <c r="G3497">
        <v>0</v>
      </c>
      <c r="H3497" t="s">
        <v>8</v>
      </c>
      <c r="I3497" s="74" t="str">
        <f ca="1">IF(Table7[[#This Row],[Type]]="KILL",IF(_xlfn.NUMBERVALUE(RIGHT(Table7[[#This Row],[Min]],LEN(Table7[[#This Row],[Min]])-FIND("-",Table7[[#This Row],[Min]])))&gt;INDIRECT(ADDRESS(11+MATCH(LEFT(Table7[[#This Row],[Min]],FIND("-",Table7[[#This Row],[Min]])-1),Table1[Content Sku],0),16,1,1,"Entities")),"review","ok"),"ok")</f>
        <v>ok</v>
      </c>
    </row>
    <row r="3498" spans="5:9" x14ac:dyDescent="0.25">
      <c r="E3498" t="s">
        <v>256</v>
      </c>
      <c r="F3498">
        <v>0</v>
      </c>
      <c r="G3498">
        <v>0</v>
      </c>
      <c r="H3498" t="s">
        <v>8</v>
      </c>
      <c r="I3498" s="74" t="str">
        <f ca="1">IF(Table7[[#This Row],[Type]]="KILL",IF(_xlfn.NUMBERVALUE(RIGHT(Table7[[#This Row],[Min]],LEN(Table7[[#This Row],[Min]])-FIND("-",Table7[[#This Row],[Min]])))&gt;INDIRECT(ADDRESS(11+MATCH(LEFT(Table7[[#This Row],[Min]],FIND("-",Table7[[#This Row],[Min]])-1),Table1[Content Sku],0),16,1,1,"Entities")),"review","ok"),"ok")</f>
        <v>ok</v>
      </c>
    </row>
    <row r="3499" spans="5:9" x14ac:dyDescent="0.25">
      <c r="E3499" t="s">
        <v>306</v>
      </c>
      <c r="F3499">
        <v>0</v>
      </c>
      <c r="G3499">
        <v>0</v>
      </c>
      <c r="H3499" t="s">
        <v>8</v>
      </c>
      <c r="I3499" s="74" t="str">
        <f ca="1">IF(Table7[[#This Row],[Type]]="KILL",IF(_xlfn.NUMBERVALUE(RIGHT(Table7[[#This Row],[Min]],LEN(Table7[[#This Row],[Min]])-FIND("-",Table7[[#This Row],[Min]])))&gt;INDIRECT(ADDRESS(11+MATCH(LEFT(Table7[[#This Row],[Min]],FIND("-",Table7[[#This Row],[Min]])-1),Table1[Content Sku],0),16,1,1,"Entities")),"review","ok"),"ok")</f>
        <v>ok</v>
      </c>
    </row>
    <row r="3500" spans="5:9" x14ac:dyDescent="0.25">
      <c r="E3500" t="s">
        <v>256</v>
      </c>
      <c r="F3500">
        <v>16000</v>
      </c>
      <c r="G3500">
        <v>0</v>
      </c>
      <c r="H3500" t="s">
        <v>205</v>
      </c>
      <c r="I3500" s="74" t="str">
        <f ca="1">IF(Table7[[#This Row],[Type]]="KILL",IF(_xlfn.NUMBERVALUE(RIGHT(Table7[[#This Row],[Min]],LEN(Table7[[#This Row],[Min]])-FIND("-",Table7[[#This Row],[Min]])))&gt;INDIRECT(ADDRESS(11+MATCH(LEFT(Table7[[#This Row],[Min]],FIND("-",Table7[[#This Row],[Min]])-1),Table1[Content Sku],0),16,1,1,"Entities")),"review","ok"),"ok")</f>
        <v>ok</v>
      </c>
    </row>
    <row r="3501" spans="5:9" x14ac:dyDescent="0.25">
      <c r="E3501" t="s">
        <v>91</v>
      </c>
      <c r="F3501">
        <v>0</v>
      </c>
      <c r="G3501">
        <v>0</v>
      </c>
      <c r="H3501" t="s">
        <v>8</v>
      </c>
      <c r="I3501" s="74" t="str">
        <f ca="1">IF(Table7[[#This Row],[Type]]="KILL",IF(_xlfn.NUMBERVALUE(RIGHT(Table7[[#This Row],[Min]],LEN(Table7[[#This Row],[Min]])-FIND("-",Table7[[#This Row],[Min]])))&gt;INDIRECT(ADDRESS(11+MATCH(LEFT(Table7[[#This Row],[Min]],FIND("-",Table7[[#This Row],[Min]])-1),Table1[Content Sku],0),16,1,1,"Entities")),"review","ok"),"ok")</f>
        <v>ok</v>
      </c>
    </row>
    <row r="3502" spans="5:9" x14ac:dyDescent="0.25">
      <c r="E3502" t="s">
        <v>47</v>
      </c>
      <c r="F3502">
        <v>8000</v>
      </c>
      <c r="G3502">
        <v>14000</v>
      </c>
      <c r="H3502" t="s">
        <v>205</v>
      </c>
      <c r="I3502" s="74" t="str">
        <f ca="1">IF(Table7[[#This Row],[Type]]="KILL",IF(_xlfn.NUMBERVALUE(RIGHT(Table7[[#This Row],[Min]],LEN(Table7[[#This Row],[Min]])-FIND("-",Table7[[#This Row],[Min]])))&gt;INDIRECT(ADDRESS(11+MATCH(LEFT(Table7[[#This Row],[Min]],FIND("-",Table7[[#This Row],[Min]])-1),Table1[Content Sku],0),16,1,1,"Entities")),"review","ok"),"ok")</f>
        <v>ok</v>
      </c>
    </row>
    <row r="3503" spans="5:9" x14ac:dyDescent="0.25">
      <c r="E3503" t="s">
        <v>95</v>
      </c>
      <c r="F3503">
        <v>9000</v>
      </c>
      <c r="G3503">
        <v>0</v>
      </c>
      <c r="H3503" t="s">
        <v>205</v>
      </c>
      <c r="I3503" s="74" t="str">
        <f ca="1">IF(Table7[[#This Row],[Type]]="KILL",IF(_xlfn.NUMBERVALUE(RIGHT(Table7[[#This Row],[Min]],LEN(Table7[[#This Row],[Min]])-FIND("-",Table7[[#This Row],[Min]])))&gt;INDIRECT(ADDRESS(11+MATCH(LEFT(Table7[[#This Row],[Min]],FIND("-",Table7[[#This Row],[Min]])-1),Table1[Content Sku],0),16,1,1,"Entities")),"review","ok"),"ok")</f>
        <v>ok</v>
      </c>
    </row>
    <row r="3504" spans="5:9" x14ac:dyDescent="0.25">
      <c r="E3504" t="s">
        <v>253</v>
      </c>
      <c r="F3504">
        <v>0</v>
      </c>
      <c r="G3504">
        <v>16000</v>
      </c>
      <c r="H3504" t="s">
        <v>205</v>
      </c>
      <c r="I3504" s="74" t="str">
        <f ca="1">IF(Table7[[#This Row],[Type]]="KILL",IF(_xlfn.NUMBERVALUE(RIGHT(Table7[[#This Row],[Min]],LEN(Table7[[#This Row],[Min]])-FIND("-",Table7[[#This Row],[Min]])))&gt;INDIRECT(ADDRESS(11+MATCH(LEFT(Table7[[#This Row],[Min]],FIND("-",Table7[[#This Row],[Min]])-1),Table1[Content Sku],0),16,1,1,"Entities")),"review","ok"),"ok")</f>
        <v>ok</v>
      </c>
    </row>
    <row r="3505" spans="5:9" x14ac:dyDescent="0.25">
      <c r="E3505" t="s">
        <v>39</v>
      </c>
      <c r="F3505">
        <v>0</v>
      </c>
      <c r="G3505">
        <v>0</v>
      </c>
      <c r="H3505" t="s">
        <v>8</v>
      </c>
      <c r="I3505" s="74" t="str">
        <f ca="1">IF(Table7[[#This Row],[Type]]="KILL",IF(_xlfn.NUMBERVALUE(RIGHT(Table7[[#This Row],[Min]],LEN(Table7[[#This Row],[Min]])-FIND("-",Table7[[#This Row],[Min]])))&gt;INDIRECT(ADDRESS(11+MATCH(LEFT(Table7[[#This Row],[Min]],FIND("-",Table7[[#This Row],[Min]])-1),Table1[Content Sku],0),16,1,1,"Entities")),"review","ok"),"ok")</f>
        <v>ok</v>
      </c>
    </row>
    <row r="3506" spans="5:9" x14ac:dyDescent="0.25">
      <c r="E3506" t="s">
        <v>47</v>
      </c>
      <c r="F3506">
        <v>0</v>
      </c>
      <c r="G3506">
        <v>0</v>
      </c>
      <c r="H3506" t="s">
        <v>8</v>
      </c>
      <c r="I3506" s="74" t="str">
        <f ca="1">IF(Table7[[#This Row],[Type]]="KILL",IF(_xlfn.NUMBERVALUE(RIGHT(Table7[[#This Row],[Min]],LEN(Table7[[#This Row],[Min]])-FIND("-",Table7[[#This Row],[Min]])))&gt;INDIRECT(ADDRESS(11+MATCH(LEFT(Table7[[#This Row],[Min]],FIND("-",Table7[[#This Row],[Min]])-1),Table1[Content Sku],0),16,1,1,"Entities")),"review","ok"),"ok")</f>
        <v>ok</v>
      </c>
    </row>
    <row r="3507" spans="5:9" x14ac:dyDescent="0.25">
      <c r="E3507" t="s">
        <v>276</v>
      </c>
      <c r="F3507">
        <v>0</v>
      </c>
      <c r="G3507">
        <v>0</v>
      </c>
      <c r="H3507" t="s">
        <v>8</v>
      </c>
      <c r="I3507" s="74" t="str">
        <f ca="1">IF(Table7[[#This Row],[Type]]="KILL",IF(_xlfn.NUMBERVALUE(RIGHT(Table7[[#This Row],[Min]],LEN(Table7[[#This Row],[Min]])-FIND("-",Table7[[#This Row],[Min]])))&gt;INDIRECT(ADDRESS(11+MATCH(LEFT(Table7[[#This Row],[Min]],FIND("-",Table7[[#This Row],[Min]])-1),Table1[Content Sku],0),16,1,1,"Entities")),"review","ok"),"ok")</f>
        <v>ok</v>
      </c>
    </row>
    <row r="3508" spans="5:9" x14ac:dyDescent="0.25">
      <c r="E3508" t="s">
        <v>91</v>
      </c>
      <c r="F3508">
        <v>0</v>
      </c>
      <c r="G3508">
        <v>0</v>
      </c>
      <c r="H3508" t="s">
        <v>8</v>
      </c>
      <c r="I3508" s="74" t="str">
        <f ca="1">IF(Table7[[#This Row],[Type]]="KILL",IF(_xlfn.NUMBERVALUE(RIGHT(Table7[[#This Row],[Min]],LEN(Table7[[#This Row],[Min]])-FIND("-",Table7[[#This Row],[Min]])))&gt;INDIRECT(ADDRESS(11+MATCH(LEFT(Table7[[#This Row],[Min]],FIND("-",Table7[[#This Row],[Min]])-1),Table1[Content Sku],0),16,1,1,"Entities")),"review","ok"),"ok")</f>
        <v>ok</v>
      </c>
    </row>
    <row r="3509" spans="5:9" x14ac:dyDescent="0.25">
      <c r="E3509" t="s">
        <v>37</v>
      </c>
      <c r="F3509">
        <v>0</v>
      </c>
      <c r="G3509">
        <v>0</v>
      </c>
      <c r="H3509" t="s">
        <v>8</v>
      </c>
      <c r="I3509" s="74" t="str">
        <f ca="1">IF(Table7[[#This Row],[Type]]="KILL",IF(_xlfn.NUMBERVALUE(RIGHT(Table7[[#This Row],[Min]],LEN(Table7[[#This Row],[Min]])-FIND("-",Table7[[#This Row],[Min]])))&gt;INDIRECT(ADDRESS(11+MATCH(LEFT(Table7[[#This Row],[Min]],FIND("-",Table7[[#This Row],[Min]])-1),Table1[Content Sku],0),16,1,1,"Entities")),"review","ok"),"ok")</f>
        <v>ok</v>
      </c>
    </row>
    <row r="3510" spans="5:9" x14ac:dyDescent="0.25">
      <c r="E3510" t="s">
        <v>2748</v>
      </c>
      <c r="F3510">
        <v>0</v>
      </c>
      <c r="G3510">
        <v>0</v>
      </c>
      <c r="H3510" t="s">
        <v>8</v>
      </c>
      <c r="I3510" s="74" t="str">
        <f ca="1">IF(Table7[[#This Row],[Type]]="KILL",IF(_xlfn.NUMBERVALUE(RIGHT(Table7[[#This Row],[Min]],LEN(Table7[[#This Row],[Min]])-FIND("-",Table7[[#This Row],[Min]])))&gt;INDIRECT(ADDRESS(11+MATCH(LEFT(Table7[[#This Row],[Min]],FIND("-",Table7[[#This Row],[Min]])-1),Table1[Content Sku],0),16,1,1,"Entities")),"review","ok"),"ok")</f>
        <v>ok</v>
      </c>
    </row>
    <row r="3511" spans="5:9" x14ac:dyDescent="0.25">
      <c r="E3511" t="s">
        <v>311</v>
      </c>
      <c r="F3511">
        <v>0</v>
      </c>
      <c r="G3511">
        <v>0</v>
      </c>
      <c r="H3511" t="s">
        <v>8</v>
      </c>
      <c r="I3511" s="74" t="str">
        <f ca="1">IF(Table7[[#This Row],[Type]]="KILL",IF(_xlfn.NUMBERVALUE(RIGHT(Table7[[#This Row],[Min]],LEN(Table7[[#This Row],[Min]])-FIND("-",Table7[[#This Row],[Min]])))&gt;INDIRECT(ADDRESS(11+MATCH(LEFT(Table7[[#This Row],[Min]],FIND("-",Table7[[#This Row],[Min]])-1),Table1[Content Sku],0),16,1,1,"Entities")),"review","ok"),"ok")</f>
        <v>ok</v>
      </c>
    </row>
    <row r="3512" spans="5:9" x14ac:dyDescent="0.25">
      <c r="E3512" t="s">
        <v>338</v>
      </c>
      <c r="F3512">
        <v>0</v>
      </c>
      <c r="G3512">
        <v>0</v>
      </c>
      <c r="H3512" t="s">
        <v>8</v>
      </c>
      <c r="I3512" s="74" t="str">
        <f ca="1">IF(Table7[[#This Row],[Type]]="KILL",IF(_xlfn.NUMBERVALUE(RIGHT(Table7[[#This Row],[Min]],LEN(Table7[[#This Row],[Min]])-FIND("-",Table7[[#This Row],[Min]])))&gt;INDIRECT(ADDRESS(11+MATCH(LEFT(Table7[[#This Row],[Min]],FIND("-",Table7[[#This Row],[Min]])-1),Table1[Content Sku],0),16,1,1,"Entities")),"review","ok"),"ok")</f>
        <v>ok</v>
      </c>
    </row>
    <row r="3513" spans="5:9" x14ac:dyDescent="0.25">
      <c r="E3513" t="s">
        <v>2748</v>
      </c>
      <c r="F3513">
        <v>0</v>
      </c>
      <c r="G3513">
        <v>0</v>
      </c>
      <c r="H3513" t="s">
        <v>8</v>
      </c>
      <c r="I3513" s="74" t="str">
        <f ca="1">IF(Table7[[#This Row],[Type]]="KILL",IF(_xlfn.NUMBERVALUE(RIGHT(Table7[[#This Row],[Min]],LEN(Table7[[#This Row],[Min]])-FIND("-",Table7[[#This Row],[Min]])))&gt;INDIRECT(ADDRESS(11+MATCH(LEFT(Table7[[#This Row],[Min]],FIND("-",Table7[[#This Row],[Min]])-1),Table1[Content Sku],0),16,1,1,"Entities")),"review","ok"),"ok")</f>
        <v>ok</v>
      </c>
    </row>
    <row r="3514" spans="5:9" x14ac:dyDescent="0.25">
      <c r="E3514" t="s">
        <v>289</v>
      </c>
      <c r="F3514">
        <v>0</v>
      </c>
      <c r="G3514">
        <v>0</v>
      </c>
      <c r="H3514" t="s">
        <v>8</v>
      </c>
      <c r="I3514" s="74" t="str">
        <f ca="1">IF(Table7[[#This Row],[Type]]="KILL",IF(_xlfn.NUMBERVALUE(RIGHT(Table7[[#This Row],[Min]],LEN(Table7[[#This Row],[Min]])-FIND("-",Table7[[#This Row],[Min]])))&gt;INDIRECT(ADDRESS(11+MATCH(LEFT(Table7[[#This Row],[Min]],FIND("-",Table7[[#This Row],[Min]])-1),Table1[Content Sku],0),16,1,1,"Entities")),"review","ok"),"ok")</f>
        <v>ok</v>
      </c>
    </row>
    <row r="3515" spans="5:9" x14ac:dyDescent="0.25">
      <c r="E3515" t="s">
        <v>397</v>
      </c>
      <c r="F3515">
        <v>20000</v>
      </c>
      <c r="G3515">
        <v>0</v>
      </c>
      <c r="H3515" t="s">
        <v>205</v>
      </c>
      <c r="I3515" s="74" t="str">
        <f ca="1">IF(Table7[[#This Row],[Type]]="KILL",IF(_xlfn.NUMBERVALUE(RIGHT(Table7[[#This Row],[Min]],LEN(Table7[[#This Row],[Min]])-FIND("-",Table7[[#This Row],[Min]])))&gt;INDIRECT(ADDRESS(11+MATCH(LEFT(Table7[[#This Row],[Min]],FIND("-",Table7[[#This Row],[Min]])-1),Table1[Content Sku],0),16,1,1,"Entities")),"review","ok"),"ok")</f>
        <v>ok</v>
      </c>
    </row>
    <row r="3516" spans="5:9" x14ac:dyDescent="0.25">
      <c r="E3516" t="s">
        <v>318</v>
      </c>
      <c r="F3516">
        <v>0</v>
      </c>
      <c r="G3516">
        <v>0</v>
      </c>
      <c r="H3516" t="s">
        <v>8</v>
      </c>
      <c r="I3516" s="74" t="str">
        <f ca="1">IF(Table7[[#This Row],[Type]]="KILL",IF(_xlfn.NUMBERVALUE(RIGHT(Table7[[#This Row],[Min]],LEN(Table7[[#This Row],[Min]])-FIND("-",Table7[[#This Row],[Min]])))&gt;INDIRECT(ADDRESS(11+MATCH(LEFT(Table7[[#This Row],[Min]],FIND("-",Table7[[#This Row],[Min]])-1),Table1[Content Sku],0),16,1,1,"Entities")),"review","ok"),"ok")</f>
        <v>ok</v>
      </c>
    </row>
    <row r="3517" spans="5:9" x14ac:dyDescent="0.25">
      <c r="E3517" t="s">
        <v>551</v>
      </c>
      <c r="F3517">
        <v>0</v>
      </c>
      <c r="G3517">
        <v>0</v>
      </c>
      <c r="H3517" t="s">
        <v>8</v>
      </c>
      <c r="I3517" s="74" t="str">
        <f ca="1">IF(Table7[[#This Row],[Type]]="KILL",IF(_xlfn.NUMBERVALUE(RIGHT(Table7[[#This Row],[Min]],LEN(Table7[[#This Row],[Min]])-FIND("-",Table7[[#This Row],[Min]])))&gt;INDIRECT(ADDRESS(11+MATCH(LEFT(Table7[[#This Row],[Min]],FIND("-",Table7[[#This Row],[Min]])-1),Table1[Content Sku],0),16,1,1,"Entities")),"review","ok"),"ok")</f>
        <v>ok</v>
      </c>
    </row>
    <row r="3518" spans="5:9" x14ac:dyDescent="0.25">
      <c r="E3518" t="s">
        <v>95</v>
      </c>
      <c r="F3518">
        <v>0</v>
      </c>
      <c r="G3518">
        <v>0</v>
      </c>
      <c r="H3518" t="s">
        <v>8</v>
      </c>
      <c r="I3518" s="74" t="str">
        <f ca="1">IF(Table7[[#This Row],[Type]]="KILL",IF(_xlfn.NUMBERVALUE(RIGHT(Table7[[#This Row],[Min]],LEN(Table7[[#This Row],[Min]])-FIND("-",Table7[[#This Row],[Min]])))&gt;INDIRECT(ADDRESS(11+MATCH(LEFT(Table7[[#This Row],[Min]],FIND("-",Table7[[#This Row],[Min]])-1),Table1[Content Sku],0),16,1,1,"Entities")),"review","ok"),"ok")</f>
        <v>ok</v>
      </c>
    </row>
    <row r="3519" spans="5:9" x14ac:dyDescent="0.25">
      <c r="E3519" t="s">
        <v>254</v>
      </c>
      <c r="F3519">
        <v>0</v>
      </c>
      <c r="G3519">
        <v>0</v>
      </c>
      <c r="H3519" t="s">
        <v>8</v>
      </c>
      <c r="I3519" s="74" t="str">
        <f ca="1">IF(Table7[[#This Row],[Type]]="KILL",IF(_xlfn.NUMBERVALUE(RIGHT(Table7[[#This Row],[Min]],LEN(Table7[[#This Row],[Min]])-FIND("-",Table7[[#This Row],[Min]])))&gt;INDIRECT(ADDRESS(11+MATCH(LEFT(Table7[[#This Row],[Min]],FIND("-",Table7[[#This Row],[Min]])-1),Table1[Content Sku],0),16,1,1,"Entities")),"review","ok"),"ok")</f>
        <v>ok</v>
      </c>
    </row>
    <row r="3520" spans="5:9" x14ac:dyDescent="0.25">
      <c r="E3520" t="s">
        <v>313</v>
      </c>
      <c r="F3520">
        <v>3100</v>
      </c>
      <c r="G3520">
        <v>0</v>
      </c>
      <c r="H3520" t="s">
        <v>205</v>
      </c>
      <c r="I3520" s="74" t="str">
        <f ca="1">IF(Table7[[#This Row],[Type]]="KILL",IF(_xlfn.NUMBERVALUE(RIGHT(Table7[[#This Row],[Min]],LEN(Table7[[#This Row],[Min]])-FIND("-",Table7[[#This Row],[Min]])))&gt;INDIRECT(ADDRESS(11+MATCH(LEFT(Table7[[#This Row],[Min]],FIND("-",Table7[[#This Row],[Min]])-1),Table1[Content Sku],0),16,1,1,"Entities")),"review","ok"),"ok")</f>
        <v>ok</v>
      </c>
    </row>
    <row r="3521" spans="5:9" x14ac:dyDescent="0.25">
      <c r="E3521" t="s">
        <v>21</v>
      </c>
      <c r="F3521">
        <v>4500</v>
      </c>
      <c r="G3521">
        <v>0</v>
      </c>
      <c r="H3521" t="s">
        <v>205</v>
      </c>
      <c r="I3521" s="74" t="str">
        <f ca="1">IF(Table7[[#This Row],[Type]]="KILL",IF(_xlfn.NUMBERVALUE(RIGHT(Table7[[#This Row],[Min]],LEN(Table7[[#This Row],[Min]])-FIND("-",Table7[[#This Row],[Min]])))&gt;INDIRECT(ADDRESS(11+MATCH(LEFT(Table7[[#This Row],[Min]],FIND("-",Table7[[#This Row],[Min]])-1),Table1[Content Sku],0),16,1,1,"Entities")),"review","ok"),"ok")</f>
        <v>ok</v>
      </c>
    </row>
    <row r="3522" spans="5:9" x14ac:dyDescent="0.25">
      <c r="E3522" t="s">
        <v>91</v>
      </c>
      <c r="F3522">
        <v>0</v>
      </c>
      <c r="G3522">
        <v>25000</v>
      </c>
      <c r="H3522" t="s">
        <v>205</v>
      </c>
      <c r="I3522" s="74" t="str">
        <f ca="1">IF(Table7[[#This Row],[Type]]="KILL",IF(_xlfn.NUMBERVALUE(RIGHT(Table7[[#This Row],[Min]],LEN(Table7[[#This Row],[Min]])-FIND("-",Table7[[#This Row],[Min]])))&gt;INDIRECT(ADDRESS(11+MATCH(LEFT(Table7[[#This Row],[Min]],FIND("-",Table7[[#This Row],[Min]])-1),Table1[Content Sku],0),16,1,1,"Entities")),"review","ok"),"ok")</f>
        <v>ok</v>
      </c>
    </row>
    <row r="3523" spans="5:9" x14ac:dyDescent="0.25">
      <c r="E3523" t="s">
        <v>95</v>
      </c>
      <c r="F3523">
        <v>0</v>
      </c>
      <c r="G3523">
        <v>21000</v>
      </c>
      <c r="H3523" t="s">
        <v>205</v>
      </c>
      <c r="I3523" s="74" t="str">
        <f ca="1">IF(Table7[[#This Row],[Type]]="KILL",IF(_xlfn.NUMBERVALUE(RIGHT(Table7[[#This Row],[Min]],LEN(Table7[[#This Row],[Min]])-FIND("-",Table7[[#This Row],[Min]])))&gt;INDIRECT(ADDRESS(11+MATCH(LEFT(Table7[[#This Row],[Min]],FIND("-",Table7[[#This Row],[Min]])-1),Table1[Content Sku],0),16,1,1,"Entities")),"review","ok"),"ok")</f>
        <v>ok</v>
      </c>
    </row>
    <row r="3524" spans="5:9" x14ac:dyDescent="0.25">
      <c r="E3524" t="s">
        <v>313</v>
      </c>
      <c r="F3524">
        <v>0</v>
      </c>
      <c r="G3524">
        <v>0</v>
      </c>
      <c r="H3524" t="s">
        <v>8</v>
      </c>
      <c r="I3524" s="74" t="str">
        <f ca="1">IF(Table7[[#This Row],[Type]]="KILL",IF(_xlfn.NUMBERVALUE(RIGHT(Table7[[#This Row],[Min]],LEN(Table7[[#This Row],[Min]])-FIND("-",Table7[[#This Row],[Min]])))&gt;INDIRECT(ADDRESS(11+MATCH(LEFT(Table7[[#This Row],[Min]],FIND("-",Table7[[#This Row],[Min]])-1),Table1[Content Sku],0),16,1,1,"Entities")),"review","ok"),"ok")</f>
        <v>ok</v>
      </c>
    </row>
    <row r="3525" spans="5:9" x14ac:dyDescent="0.25">
      <c r="E3525" t="s">
        <v>419</v>
      </c>
      <c r="F3525">
        <v>0</v>
      </c>
      <c r="G3525">
        <v>0</v>
      </c>
      <c r="H3525" t="s">
        <v>8</v>
      </c>
      <c r="I3525" s="74" t="str">
        <f ca="1">IF(Table7[[#This Row],[Type]]="KILL",IF(_xlfn.NUMBERVALUE(RIGHT(Table7[[#This Row],[Min]],LEN(Table7[[#This Row],[Min]])-FIND("-",Table7[[#This Row],[Min]])))&gt;INDIRECT(ADDRESS(11+MATCH(LEFT(Table7[[#This Row],[Min]],FIND("-",Table7[[#This Row],[Min]])-1),Table1[Content Sku],0),16,1,1,"Entities")),"review","ok"),"ok")</f>
        <v>ok</v>
      </c>
    </row>
    <row r="3526" spans="5:9" x14ac:dyDescent="0.25">
      <c r="E3526" t="s">
        <v>407</v>
      </c>
      <c r="F3526">
        <v>0</v>
      </c>
      <c r="G3526">
        <v>0</v>
      </c>
      <c r="H3526" t="s">
        <v>8</v>
      </c>
      <c r="I3526" s="74" t="str">
        <f ca="1">IF(Table7[[#This Row],[Type]]="KILL",IF(_xlfn.NUMBERVALUE(RIGHT(Table7[[#This Row],[Min]],LEN(Table7[[#This Row],[Min]])-FIND("-",Table7[[#This Row],[Min]])))&gt;INDIRECT(ADDRESS(11+MATCH(LEFT(Table7[[#This Row],[Min]],FIND("-",Table7[[#This Row],[Min]])-1),Table1[Content Sku],0),16,1,1,"Entities")),"review","ok"),"ok")</f>
        <v>ok</v>
      </c>
    </row>
    <row r="3527" spans="5:9" x14ac:dyDescent="0.25">
      <c r="E3527" t="s">
        <v>338</v>
      </c>
      <c r="F3527">
        <v>0</v>
      </c>
      <c r="G3527">
        <v>12000</v>
      </c>
      <c r="H3527" t="s">
        <v>205</v>
      </c>
      <c r="I3527" s="74" t="str">
        <f ca="1">IF(Table7[[#This Row],[Type]]="KILL",IF(_xlfn.NUMBERVALUE(RIGHT(Table7[[#This Row],[Min]],LEN(Table7[[#This Row],[Min]])-FIND("-",Table7[[#This Row],[Min]])))&gt;INDIRECT(ADDRESS(11+MATCH(LEFT(Table7[[#This Row],[Min]],FIND("-",Table7[[#This Row],[Min]])-1),Table1[Content Sku],0),16,1,1,"Entities")),"review","ok"),"ok")</f>
        <v>ok</v>
      </c>
    </row>
    <row r="3528" spans="5:9" x14ac:dyDescent="0.25">
      <c r="E3528" t="s">
        <v>47</v>
      </c>
      <c r="F3528">
        <v>0</v>
      </c>
      <c r="G3528">
        <v>0</v>
      </c>
      <c r="H3528" t="s">
        <v>8</v>
      </c>
      <c r="I3528" s="74" t="str">
        <f ca="1">IF(Table7[[#This Row],[Type]]="KILL",IF(_xlfn.NUMBERVALUE(RIGHT(Table7[[#This Row],[Min]],LEN(Table7[[#This Row],[Min]])-FIND("-",Table7[[#This Row],[Min]])))&gt;INDIRECT(ADDRESS(11+MATCH(LEFT(Table7[[#This Row],[Min]],FIND("-",Table7[[#This Row],[Min]])-1),Table1[Content Sku],0),16,1,1,"Entities")),"review","ok"),"ok")</f>
        <v>ok</v>
      </c>
    </row>
    <row r="3529" spans="5:9" x14ac:dyDescent="0.25">
      <c r="E3529" t="s">
        <v>394</v>
      </c>
      <c r="F3529">
        <v>5000</v>
      </c>
      <c r="G3529">
        <v>0</v>
      </c>
      <c r="H3529" t="s">
        <v>205</v>
      </c>
      <c r="I3529" s="74" t="str">
        <f ca="1">IF(Table7[[#This Row],[Type]]="KILL",IF(_xlfn.NUMBERVALUE(RIGHT(Table7[[#This Row],[Min]],LEN(Table7[[#This Row],[Min]])-FIND("-",Table7[[#This Row],[Min]])))&gt;INDIRECT(ADDRESS(11+MATCH(LEFT(Table7[[#This Row],[Min]],FIND("-",Table7[[#This Row],[Min]])-1),Table1[Content Sku],0),16,1,1,"Entities")),"review","ok"),"ok")</f>
        <v>ok</v>
      </c>
    </row>
    <row r="3530" spans="5:9" x14ac:dyDescent="0.25">
      <c r="E3530" t="s">
        <v>394</v>
      </c>
      <c r="F3530">
        <v>0</v>
      </c>
      <c r="G3530">
        <v>0</v>
      </c>
      <c r="H3530" t="s">
        <v>8</v>
      </c>
      <c r="I3530" s="74" t="str">
        <f ca="1">IF(Table7[[#This Row],[Type]]="KILL",IF(_xlfn.NUMBERVALUE(RIGHT(Table7[[#This Row],[Min]],LEN(Table7[[#This Row],[Min]])-FIND("-",Table7[[#This Row],[Min]])))&gt;INDIRECT(ADDRESS(11+MATCH(LEFT(Table7[[#This Row],[Min]],FIND("-",Table7[[#This Row],[Min]])-1),Table1[Content Sku],0),16,1,1,"Entities")),"review","ok"),"ok")</f>
        <v>ok</v>
      </c>
    </row>
    <row r="3531" spans="5:9" x14ac:dyDescent="0.25">
      <c r="E3531" t="s">
        <v>123</v>
      </c>
      <c r="F3531">
        <v>0</v>
      </c>
      <c r="G3531">
        <v>9500</v>
      </c>
      <c r="H3531" t="s">
        <v>205</v>
      </c>
      <c r="I3531" s="74" t="str">
        <f ca="1">IF(Table7[[#This Row],[Type]]="KILL",IF(_xlfn.NUMBERVALUE(RIGHT(Table7[[#This Row],[Min]],LEN(Table7[[#This Row],[Min]])-FIND("-",Table7[[#This Row],[Min]])))&gt;INDIRECT(ADDRESS(11+MATCH(LEFT(Table7[[#This Row],[Min]],FIND("-",Table7[[#This Row],[Min]])-1),Table1[Content Sku],0),16,1,1,"Entities")),"review","ok"),"ok")</f>
        <v>ok</v>
      </c>
    </row>
    <row r="3532" spans="5:9" x14ac:dyDescent="0.25">
      <c r="E3532" t="s">
        <v>256</v>
      </c>
      <c r="F3532">
        <v>25000</v>
      </c>
      <c r="G3532">
        <v>0</v>
      </c>
      <c r="H3532" t="s">
        <v>205</v>
      </c>
      <c r="I3532" s="74" t="str">
        <f ca="1">IF(Table7[[#This Row],[Type]]="KILL",IF(_xlfn.NUMBERVALUE(RIGHT(Table7[[#This Row],[Min]],LEN(Table7[[#This Row],[Min]])-FIND("-",Table7[[#This Row],[Min]])))&gt;INDIRECT(ADDRESS(11+MATCH(LEFT(Table7[[#This Row],[Min]],FIND("-",Table7[[#This Row],[Min]])-1),Table1[Content Sku],0),16,1,1,"Entities")),"review","ok"),"ok")</f>
        <v>ok</v>
      </c>
    </row>
    <row r="3533" spans="5:9" x14ac:dyDescent="0.25">
      <c r="E3533" t="s">
        <v>295</v>
      </c>
      <c r="F3533">
        <v>5500</v>
      </c>
      <c r="G3533">
        <v>0</v>
      </c>
      <c r="H3533" t="s">
        <v>205</v>
      </c>
      <c r="I3533" s="74" t="str">
        <f ca="1">IF(Table7[[#This Row],[Type]]="KILL",IF(_xlfn.NUMBERVALUE(RIGHT(Table7[[#This Row],[Min]],LEN(Table7[[#This Row],[Min]])-FIND("-",Table7[[#This Row],[Min]])))&gt;INDIRECT(ADDRESS(11+MATCH(LEFT(Table7[[#This Row],[Min]],FIND("-",Table7[[#This Row],[Min]])-1),Table1[Content Sku],0),16,1,1,"Entities")),"review","ok"),"ok")</f>
        <v>ok</v>
      </c>
    </row>
    <row r="3534" spans="5:9" x14ac:dyDescent="0.25">
      <c r="E3534" t="s">
        <v>318</v>
      </c>
      <c r="F3534">
        <v>0</v>
      </c>
      <c r="G3534">
        <v>0</v>
      </c>
      <c r="H3534" t="s">
        <v>8</v>
      </c>
      <c r="I3534" s="74" t="str">
        <f ca="1">IF(Table7[[#This Row],[Type]]="KILL",IF(_xlfn.NUMBERVALUE(RIGHT(Table7[[#This Row],[Min]],LEN(Table7[[#This Row],[Min]])-FIND("-",Table7[[#This Row],[Min]])))&gt;INDIRECT(ADDRESS(11+MATCH(LEFT(Table7[[#This Row],[Min]],FIND("-",Table7[[#This Row],[Min]])-1),Table1[Content Sku],0),16,1,1,"Entities")),"review","ok"),"ok")</f>
        <v>ok</v>
      </c>
    </row>
    <row r="3535" spans="5:9" x14ac:dyDescent="0.25">
      <c r="E3535" t="s">
        <v>49</v>
      </c>
      <c r="F3535">
        <v>0</v>
      </c>
      <c r="G3535">
        <v>20000</v>
      </c>
      <c r="H3535" t="s">
        <v>205</v>
      </c>
      <c r="I3535" s="74" t="str">
        <f ca="1">IF(Table7[[#This Row],[Type]]="KILL",IF(_xlfn.NUMBERVALUE(RIGHT(Table7[[#This Row],[Min]],LEN(Table7[[#This Row],[Min]])-FIND("-",Table7[[#This Row],[Min]])))&gt;INDIRECT(ADDRESS(11+MATCH(LEFT(Table7[[#This Row],[Min]],FIND("-",Table7[[#This Row],[Min]])-1),Table1[Content Sku],0),16,1,1,"Entities")),"review","ok"),"ok")</f>
        <v>ok</v>
      </c>
    </row>
    <row r="3536" spans="5:9" x14ac:dyDescent="0.25">
      <c r="E3536" t="s">
        <v>46</v>
      </c>
      <c r="F3536">
        <v>0</v>
      </c>
      <c r="G3536">
        <v>0</v>
      </c>
      <c r="H3536" t="s">
        <v>8</v>
      </c>
      <c r="I3536" s="74" t="str">
        <f ca="1">IF(Table7[[#This Row],[Type]]="KILL",IF(_xlfn.NUMBERVALUE(RIGHT(Table7[[#This Row],[Min]],LEN(Table7[[#This Row],[Min]])-FIND("-",Table7[[#This Row],[Min]])))&gt;INDIRECT(ADDRESS(11+MATCH(LEFT(Table7[[#This Row],[Min]],FIND("-",Table7[[#This Row],[Min]])-1),Table1[Content Sku],0),16,1,1,"Entities")),"review","ok"),"ok")</f>
        <v>ok</v>
      </c>
    </row>
    <row r="3537" spans="5:9" x14ac:dyDescent="0.25">
      <c r="E3537" t="s">
        <v>47</v>
      </c>
      <c r="F3537">
        <v>90</v>
      </c>
      <c r="G3537">
        <v>0</v>
      </c>
      <c r="H3537" t="s">
        <v>4438</v>
      </c>
      <c r="I3537" s="74" t="str">
        <f ca="1">IF(Table7[[#This Row],[Type]]="KILL",IF(_xlfn.NUMBERVALUE(RIGHT(Table7[[#This Row],[Min]],LEN(Table7[[#This Row],[Min]])-FIND("-",Table7[[#This Row],[Min]])))&gt;INDIRECT(ADDRESS(11+MATCH(LEFT(Table7[[#This Row],[Min]],FIND("-",Table7[[#This Row],[Min]])-1),Table1[Content Sku],0),16,1,1,"Entities")),"review","ok"),"ok")</f>
        <v>ok</v>
      </c>
    </row>
    <row r="3538" spans="5:9" x14ac:dyDescent="0.25">
      <c r="E3538" t="s">
        <v>123</v>
      </c>
      <c r="F3538">
        <v>16000</v>
      </c>
      <c r="G3538">
        <v>0</v>
      </c>
      <c r="H3538" t="s">
        <v>205</v>
      </c>
      <c r="I3538" s="74" t="str">
        <f ca="1">IF(Table7[[#This Row],[Type]]="KILL",IF(_xlfn.NUMBERVALUE(RIGHT(Table7[[#This Row],[Min]],LEN(Table7[[#This Row],[Min]])-FIND("-",Table7[[#This Row],[Min]])))&gt;INDIRECT(ADDRESS(11+MATCH(LEFT(Table7[[#This Row],[Min]],FIND("-",Table7[[#This Row],[Min]])-1),Table1[Content Sku],0),16,1,1,"Entities")),"review","ok"),"ok")</f>
        <v>ok</v>
      </c>
    </row>
    <row r="3539" spans="5:9" x14ac:dyDescent="0.25">
      <c r="E3539" t="s">
        <v>393</v>
      </c>
      <c r="F3539">
        <v>0</v>
      </c>
      <c r="G3539">
        <v>0</v>
      </c>
      <c r="H3539" t="s">
        <v>8</v>
      </c>
      <c r="I3539" s="74" t="str">
        <f ca="1">IF(Table7[[#This Row],[Type]]="KILL",IF(_xlfn.NUMBERVALUE(RIGHT(Table7[[#This Row],[Min]],LEN(Table7[[#This Row],[Min]])-FIND("-",Table7[[#This Row],[Min]])))&gt;INDIRECT(ADDRESS(11+MATCH(LEFT(Table7[[#This Row],[Min]],FIND("-",Table7[[#This Row],[Min]])-1),Table1[Content Sku],0),16,1,1,"Entities")),"review","ok"),"ok")</f>
        <v>ok</v>
      </c>
    </row>
    <row r="3540" spans="5:9" x14ac:dyDescent="0.25">
      <c r="E3540" t="s">
        <v>39</v>
      </c>
      <c r="F3540">
        <v>8000</v>
      </c>
      <c r="G3540">
        <v>53000</v>
      </c>
      <c r="H3540" t="s">
        <v>205</v>
      </c>
      <c r="I3540" s="74" t="str">
        <f ca="1">IF(Table7[[#This Row],[Type]]="KILL",IF(_xlfn.NUMBERVALUE(RIGHT(Table7[[#This Row],[Min]],LEN(Table7[[#This Row],[Min]])-FIND("-",Table7[[#This Row],[Min]])))&gt;INDIRECT(ADDRESS(11+MATCH(LEFT(Table7[[#This Row],[Min]],FIND("-",Table7[[#This Row],[Min]])-1),Table1[Content Sku],0),16,1,1,"Entities")),"review","ok"),"ok")</f>
        <v>ok</v>
      </c>
    </row>
    <row r="3541" spans="5:9" x14ac:dyDescent="0.25">
      <c r="E3541" t="s">
        <v>254</v>
      </c>
      <c r="F3541">
        <v>0</v>
      </c>
      <c r="G3541">
        <v>0</v>
      </c>
      <c r="H3541" t="s">
        <v>8</v>
      </c>
      <c r="I3541" s="74" t="str">
        <f ca="1">IF(Table7[[#This Row],[Type]]="KILL",IF(_xlfn.NUMBERVALUE(RIGHT(Table7[[#This Row],[Min]],LEN(Table7[[#This Row],[Min]])-FIND("-",Table7[[#This Row],[Min]])))&gt;INDIRECT(ADDRESS(11+MATCH(LEFT(Table7[[#This Row],[Min]],FIND("-",Table7[[#This Row],[Min]])-1),Table1[Content Sku],0),16,1,1,"Entities")),"review","ok"),"ok")</f>
        <v>ok</v>
      </c>
    </row>
    <row r="3542" spans="5:9" x14ac:dyDescent="0.25">
      <c r="E3542" t="s">
        <v>10</v>
      </c>
      <c r="F3542">
        <v>480</v>
      </c>
      <c r="G3542">
        <v>0</v>
      </c>
      <c r="H3542" t="s">
        <v>4438</v>
      </c>
      <c r="I3542" s="74" t="str">
        <f ca="1">IF(Table7[[#This Row],[Type]]="KILL",IF(_xlfn.NUMBERVALUE(RIGHT(Table7[[#This Row],[Min]],LEN(Table7[[#This Row],[Min]])-FIND("-",Table7[[#This Row],[Min]])))&gt;INDIRECT(ADDRESS(11+MATCH(LEFT(Table7[[#This Row],[Min]],FIND("-",Table7[[#This Row],[Min]])-1),Table1[Content Sku],0),16,1,1,"Entities")),"review","ok"),"ok")</f>
        <v>ok</v>
      </c>
    </row>
    <row r="3543" spans="5:9" x14ac:dyDescent="0.25">
      <c r="E3543" t="s">
        <v>289</v>
      </c>
      <c r="F3543">
        <v>0</v>
      </c>
      <c r="G3543">
        <v>0</v>
      </c>
      <c r="H3543" t="s">
        <v>8</v>
      </c>
      <c r="I3543" s="74" t="str">
        <f ca="1">IF(Table7[[#This Row],[Type]]="KILL",IF(_xlfn.NUMBERVALUE(RIGHT(Table7[[#This Row],[Min]],LEN(Table7[[#This Row],[Min]])-FIND("-",Table7[[#This Row],[Min]])))&gt;INDIRECT(ADDRESS(11+MATCH(LEFT(Table7[[#This Row],[Min]],FIND("-",Table7[[#This Row],[Min]])-1),Table1[Content Sku],0),16,1,1,"Entities")),"review","ok"),"ok")</f>
        <v>ok</v>
      </c>
    </row>
    <row r="3544" spans="5:9" x14ac:dyDescent="0.25">
      <c r="E3544" t="s">
        <v>254</v>
      </c>
      <c r="F3544">
        <v>1100</v>
      </c>
      <c r="G3544">
        <v>0</v>
      </c>
      <c r="H3544" t="s">
        <v>205</v>
      </c>
      <c r="I3544" s="74" t="str">
        <f ca="1">IF(Table7[[#This Row],[Type]]="KILL",IF(_xlfn.NUMBERVALUE(RIGHT(Table7[[#This Row],[Min]],LEN(Table7[[#This Row],[Min]])-FIND("-",Table7[[#This Row],[Min]])))&gt;INDIRECT(ADDRESS(11+MATCH(LEFT(Table7[[#This Row],[Min]],FIND("-",Table7[[#This Row],[Min]])-1),Table1[Content Sku],0),16,1,1,"Entities")),"review","ok"),"ok")</f>
        <v>ok</v>
      </c>
    </row>
    <row r="3545" spans="5:9" x14ac:dyDescent="0.25">
      <c r="E3545" t="s">
        <v>39</v>
      </c>
      <c r="F3545">
        <v>0</v>
      </c>
      <c r="G3545">
        <v>0</v>
      </c>
      <c r="H3545" t="s">
        <v>8</v>
      </c>
      <c r="I3545" s="74" t="str">
        <f ca="1">IF(Table7[[#This Row],[Type]]="KILL",IF(_xlfn.NUMBERVALUE(RIGHT(Table7[[#This Row],[Min]],LEN(Table7[[#This Row],[Min]])-FIND("-",Table7[[#This Row],[Min]])))&gt;INDIRECT(ADDRESS(11+MATCH(LEFT(Table7[[#This Row],[Min]],FIND("-",Table7[[#This Row],[Min]])-1),Table1[Content Sku],0),16,1,1,"Entities")),"review","ok"),"ok")</f>
        <v>ok</v>
      </c>
    </row>
    <row r="3546" spans="5:9" x14ac:dyDescent="0.25">
      <c r="E3546" t="s">
        <v>309</v>
      </c>
      <c r="F3546">
        <v>0</v>
      </c>
      <c r="G3546">
        <v>0</v>
      </c>
      <c r="H3546" t="s">
        <v>8</v>
      </c>
      <c r="I3546" s="74" t="str">
        <f ca="1">IF(Table7[[#This Row],[Type]]="KILL",IF(_xlfn.NUMBERVALUE(RIGHT(Table7[[#This Row],[Min]],LEN(Table7[[#This Row],[Min]])-FIND("-",Table7[[#This Row],[Min]])))&gt;INDIRECT(ADDRESS(11+MATCH(LEFT(Table7[[#This Row],[Min]],FIND("-",Table7[[#This Row],[Min]])-1),Table1[Content Sku],0),16,1,1,"Entities")),"review","ok"),"ok")</f>
        <v>ok</v>
      </c>
    </row>
    <row r="3547" spans="5:9" x14ac:dyDescent="0.25">
      <c r="E3547" t="s">
        <v>289</v>
      </c>
      <c r="F3547">
        <v>0</v>
      </c>
      <c r="G3547">
        <v>0</v>
      </c>
      <c r="H3547" t="s">
        <v>8</v>
      </c>
      <c r="I3547" s="74" t="str">
        <f ca="1">IF(Table7[[#This Row],[Type]]="KILL",IF(_xlfn.NUMBERVALUE(RIGHT(Table7[[#This Row],[Min]],LEN(Table7[[#This Row],[Min]])-FIND("-",Table7[[#This Row],[Min]])))&gt;INDIRECT(ADDRESS(11+MATCH(LEFT(Table7[[#This Row],[Min]],FIND("-",Table7[[#This Row],[Min]])-1),Table1[Content Sku],0),16,1,1,"Entities")),"review","ok"),"ok")</f>
        <v>ok</v>
      </c>
    </row>
    <row r="3548" spans="5:9" x14ac:dyDescent="0.25">
      <c r="E3548" t="s">
        <v>46</v>
      </c>
      <c r="F3548">
        <v>0</v>
      </c>
      <c r="G3548">
        <v>0</v>
      </c>
      <c r="H3548" t="s">
        <v>8</v>
      </c>
      <c r="I3548" s="74" t="str">
        <f ca="1">IF(Table7[[#This Row],[Type]]="KILL",IF(_xlfn.NUMBERVALUE(RIGHT(Table7[[#This Row],[Min]],LEN(Table7[[#This Row],[Min]])-FIND("-",Table7[[#This Row],[Min]])))&gt;INDIRECT(ADDRESS(11+MATCH(LEFT(Table7[[#This Row],[Min]],FIND("-",Table7[[#This Row],[Min]])-1),Table1[Content Sku],0),16,1,1,"Entities")),"review","ok"),"ok")</f>
        <v>ok</v>
      </c>
    </row>
    <row r="3549" spans="5:9" x14ac:dyDescent="0.25">
      <c r="E3549" t="s">
        <v>257</v>
      </c>
      <c r="F3549">
        <v>0</v>
      </c>
      <c r="G3549">
        <v>0</v>
      </c>
      <c r="H3549" t="s">
        <v>8</v>
      </c>
      <c r="I3549" s="74" t="str">
        <f ca="1">IF(Table7[[#This Row],[Type]]="KILL",IF(_xlfn.NUMBERVALUE(RIGHT(Table7[[#This Row],[Min]],LEN(Table7[[#This Row],[Min]])-FIND("-",Table7[[#This Row],[Min]])))&gt;INDIRECT(ADDRESS(11+MATCH(LEFT(Table7[[#This Row],[Min]],FIND("-",Table7[[#This Row],[Min]])-1),Table1[Content Sku],0),16,1,1,"Entities")),"review","ok"),"ok")</f>
        <v>ok</v>
      </c>
    </row>
    <row r="3550" spans="5:9" x14ac:dyDescent="0.25">
      <c r="E3550" t="s">
        <v>10</v>
      </c>
      <c r="F3550">
        <v>2250</v>
      </c>
      <c r="G3550">
        <v>0</v>
      </c>
      <c r="H3550" t="s">
        <v>205</v>
      </c>
      <c r="I3550" s="74" t="str">
        <f ca="1">IF(Table7[[#This Row],[Type]]="KILL",IF(_xlfn.NUMBERVALUE(RIGHT(Table7[[#This Row],[Min]],LEN(Table7[[#This Row],[Min]])-FIND("-",Table7[[#This Row],[Min]])))&gt;INDIRECT(ADDRESS(11+MATCH(LEFT(Table7[[#This Row],[Min]],FIND("-",Table7[[#This Row],[Min]])-1),Table1[Content Sku],0),16,1,1,"Entities")),"review","ok"),"ok")</f>
        <v>ok</v>
      </c>
    </row>
    <row r="3551" spans="5:9" x14ac:dyDescent="0.25">
      <c r="E3551" t="s">
        <v>254</v>
      </c>
      <c r="F3551">
        <v>0</v>
      </c>
      <c r="G3551">
        <v>0</v>
      </c>
      <c r="H3551" t="s">
        <v>8</v>
      </c>
      <c r="I3551" s="74" t="str">
        <f ca="1">IF(Table7[[#This Row],[Type]]="KILL",IF(_xlfn.NUMBERVALUE(RIGHT(Table7[[#This Row],[Min]],LEN(Table7[[#This Row],[Min]])-FIND("-",Table7[[#This Row],[Min]])))&gt;INDIRECT(ADDRESS(11+MATCH(LEFT(Table7[[#This Row],[Min]],FIND("-",Table7[[#This Row],[Min]])-1),Table1[Content Sku],0),16,1,1,"Entities")),"review","ok"),"ok")</f>
        <v>ok</v>
      </c>
    </row>
    <row r="3552" spans="5:9" x14ac:dyDescent="0.25">
      <c r="E3552" t="s">
        <v>254</v>
      </c>
      <c r="F3552">
        <v>0</v>
      </c>
      <c r="G3552">
        <v>0</v>
      </c>
      <c r="H3552" t="s">
        <v>8</v>
      </c>
      <c r="I3552" s="74" t="str">
        <f ca="1">IF(Table7[[#This Row],[Type]]="KILL",IF(_xlfn.NUMBERVALUE(RIGHT(Table7[[#This Row],[Min]],LEN(Table7[[#This Row],[Min]])-FIND("-",Table7[[#This Row],[Min]])))&gt;INDIRECT(ADDRESS(11+MATCH(LEFT(Table7[[#This Row],[Min]],FIND("-",Table7[[#This Row],[Min]])-1),Table1[Content Sku],0),16,1,1,"Entities")),"review","ok"),"ok")</f>
        <v>ok</v>
      </c>
    </row>
    <row r="3553" spans="5:9" x14ac:dyDescent="0.25">
      <c r="E3553" t="s">
        <v>36</v>
      </c>
      <c r="F3553">
        <v>0</v>
      </c>
      <c r="G3553">
        <v>0</v>
      </c>
      <c r="H3553" t="s">
        <v>8</v>
      </c>
      <c r="I3553" s="74" t="str">
        <f ca="1">IF(Table7[[#This Row],[Type]]="KILL",IF(_xlfn.NUMBERVALUE(RIGHT(Table7[[#This Row],[Min]],LEN(Table7[[#This Row],[Min]])-FIND("-",Table7[[#This Row],[Min]])))&gt;INDIRECT(ADDRESS(11+MATCH(LEFT(Table7[[#This Row],[Min]],FIND("-",Table7[[#This Row],[Min]])-1),Table1[Content Sku],0),16,1,1,"Entities")),"review","ok"),"ok")</f>
        <v>ok</v>
      </c>
    </row>
    <row r="3554" spans="5:9" x14ac:dyDescent="0.25">
      <c r="E3554" t="s">
        <v>49</v>
      </c>
      <c r="F3554">
        <v>12000</v>
      </c>
      <c r="G3554">
        <v>0</v>
      </c>
      <c r="H3554" t="s">
        <v>205</v>
      </c>
      <c r="I3554" s="74" t="str">
        <f ca="1">IF(Table7[[#This Row],[Type]]="KILL",IF(_xlfn.NUMBERVALUE(RIGHT(Table7[[#This Row],[Min]],LEN(Table7[[#This Row],[Min]])-FIND("-",Table7[[#This Row],[Min]])))&gt;INDIRECT(ADDRESS(11+MATCH(LEFT(Table7[[#This Row],[Min]],FIND("-",Table7[[#This Row],[Min]])-1),Table1[Content Sku],0),16,1,1,"Entities")),"review","ok"),"ok")</f>
        <v>ok</v>
      </c>
    </row>
    <row r="3555" spans="5:9" x14ac:dyDescent="0.25">
      <c r="E3555" t="s">
        <v>36</v>
      </c>
      <c r="F3555">
        <v>4000</v>
      </c>
      <c r="G3555">
        <v>0</v>
      </c>
      <c r="H3555" t="s">
        <v>205</v>
      </c>
      <c r="I3555" s="74" t="str">
        <f ca="1">IF(Table7[[#This Row],[Type]]="KILL",IF(_xlfn.NUMBERVALUE(RIGHT(Table7[[#This Row],[Min]],LEN(Table7[[#This Row],[Min]])-FIND("-",Table7[[#This Row],[Min]])))&gt;INDIRECT(ADDRESS(11+MATCH(LEFT(Table7[[#This Row],[Min]],FIND("-",Table7[[#This Row],[Min]])-1),Table1[Content Sku],0),16,1,1,"Entities")),"review","ok"),"ok")</f>
        <v>ok</v>
      </c>
    </row>
    <row r="3556" spans="5:9" x14ac:dyDescent="0.25">
      <c r="E3556" t="s">
        <v>392</v>
      </c>
      <c r="F3556">
        <v>0</v>
      </c>
      <c r="G3556">
        <v>0</v>
      </c>
      <c r="H3556" t="s">
        <v>8</v>
      </c>
      <c r="I3556" s="74" t="str">
        <f ca="1">IF(Table7[[#This Row],[Type]]="KILL",IF(_xlfn.NUMBERVALUE(RIGHT(Table7[[#This Row],[Min]],LEN(Table7[[#This Row],[Min]])-FIND("-",Table7[[#This Row],[Min]])))&gt;INDIRECT(ADDRESS(11+MATCH(LEFT(Table7[[#This Row],[Min]],FIND("-",Table7[[#This Row],[Min]])-1),Table1[Content Sku],0),16,1,1,"Entities")),"review","ok"),"ok")</f>
        <v>ok</v>
      </c>
    </row>
    <row r="3557" spans="5:9" x14ac:dyDescent="0.25">
      <c r="E3557" t="s">
        <v>417</v>
      </c>
      <c r="F3557">
        <v>0</v>
      </c>
      <c r="G3557">
        <v>0</v>
      </c>
      <c r="H3557" t="s">
        <v>8</v>
      </c>
      <c r="I3557" s="74" t="str">
        <f ca="1">IF(Table7[[#This Row],[Type]]="KILL",IF(_xlfn.NUMBERVALUE(RIGHT(Table7[[#This Row],[Min]],LEN(Table7[[#This Row],[Min]])-FIND("-",Table7[[#This Row],[Min]])))&gt;INDIRECT(ADDRESS(11+MATCH(LEFT(Table7[[#This Row],[Min]],FIND("-",Table7[[#This Row],[Min]])-1),Table1[Content Sku],0),16,1,1,"Entities")),"review","ok"),"ok")</f>
        <v>ok</v>
      </c>
    </row>
    <row r="3558" spans="5:9" x14ac:dyDescent="0.25">
      <c r="E3558" t="s">
        <v>313</v>
      </c>
      <c r="F3558">
        <v>0</v>
      </c>
      <c r="G3558">
        <v>0</v>
      </c>
      <c r="H3558" t="s">
        <v>8</v>
      </c>
      <c r="I3558" s="74" t="str">
        <f ca="1">IF(Table7[[#This Row],[Type]]="KILL",IF(_xlfn.NUMBERVALUE(RIGHT(Table7[[#This Row],[Min]],LEN(Table7[[#This Row],[Min]])-FIND("-",Table7[[#This Row],[Min]])))&gt;INDIRECT(ADDRESS(11+MATCH(LEFT(Table7[[#This Row],[Min]],FIND("-",Table7[[#This Row],[Min]])-1),Table1[Content Sku],0),16,1,1,"Entities")),"review","ok"),"ok")</f>
        <v>ok</v>
      </c>
    </row>
    <row r="3559" spans="5:9" x14ac:dyDescent="0.25">
      <c r="E3559" t="s">
        <v>95</v>
      </c>
      <c r="F3559">
        <v>0</v>
      </c>
      <c r="G3559">
        <v>0</v>
      </c>
      <c r="H3559" t="s">
        <v>8</v>
      </c>
      <c r="I3559" s="74" t="str">
        <f ca="1">IF(Table7[[#This Row],[Type]]="KILL",IF(_xlfn.NUMBERVALUE(RIGHT(Table7[[#This Row],[Min]],LEN(Table7[[#This Row],[Min]])-FIND("-",Table7[[#This Row],[Min]])))&gt;INDIRECT(ADDRESS(11+MATCH(LEFT(Table7[[#This Row],[Min]],FIND("-",Table7[[#This Row],[Min]])-1),Table1[Content Sku],0),16,1,1,"Entities")),"review","ok"),"ok")</f>
        <v>ok</v>
      </c>
    </row>
    <row r="3560" spans="5:9" x14ac:dyDescent="0.25">
      <c r="E3560" t="s">
        <v>315</v>
      </c>
      <c r="F3560">
        <v>0</v>
      </c>
      <c r="G3560">
        <v>0</v>
      </c>
      <c r="H3560" t="s">
        <v>8</v>
      </c>
      <c r="I3560" s="74" t="str">
        <f ca="1">IF(Table7[[#This Row],[Type]]="KILL",IF(_xlfn.NUMBERVALUE(RIGHT(Table7[[#This Row],[Min]],LEN(Table7[[#This Row],[Min]])-FIND("-",Table7[[#This Row],[Min]])))&gt;INDIRECT(ADDRESS(11+MATCH(LEFT(Table7[[#This Row],[Min]],FIND("-",Table7[[#This Row],[Min]])-1),Table1[Content Sku],0),16,1,1,"Entities")),"review","ok"),"ok")</f>
        <v>ok</v>
      </c>
    </row>
    <row r="3561" spans="5:9" x14ac:dyDescent="0.25">
      <c r="E3561" t="s">
        <v>289</v>
      </c>
      <c r="F3561">
        <v>0</v>
      </c>
      <c r="G3561">
        <v>0</v>
      </c>
      <c r="H3561" t="s">
        <v>8</v>
      </c>
      <c r="I3561" s="74" t="str">
        <f ca="1">IF(Table7[[#This Row],[Type]]="KILL",IF(_xlfn.NUMBERVALUE(RIGHT(Table7[[#This Row],[Min]],LEN(Table7[[#This Row],[Min]])-FIND("-",Table7[[#This Row],[Min]])))&gt;INDIRECT(ADDRESS(11+MATCH(LEFT(Table7[[#This Row],[Min]],FIND("-",Table7[[#This Row],[Min]])-1),Table1[Content Sku],0),16,1,1,"Entities")),"review","ok"),"ok")</f>
        <v>ok</v>
      </c>
    </row>
    <row r="3562" spans="5:9" x14ac:dyDescent="0.25">
      <c r="E3562" t="s">
        <v>254</v>
      </c>
      <c r="F3562">
        <v>6000</v>
      </c>
      <c r="G3562">
        <v>0</v>
      </c>
      <c r="H3562" t="s">
        <v>205</v>
      </c>
      <c r="I3562" s="74" t="str">
        <f ca="1">IF(Table7[[#This Row],[Type]]="KILL",IF(_xlfn.NUMBERVALUE(RIGHT(Table7[[#This Row],[Min]],LEN(Table7[[#This Row],[Min]])-FIND("-",Table7[[#This Row],[Min]])))&gt;INDIRECT(ADDRESS(11+MATCH(LEFT(Table7[[#This Row],[Min]],FIND("-",Table7[[#This Row],[Min]])-1),Table1[Content Sku],0),16,1,1,"Entities")),"review","ok"),"ok")</f>
        <v>ok</v>
      </c>
    </row>
    <row r="3563" spans="5:9" x14ac:dyDescent="0.25">
      <c r="E3563" t="s">
        <v>254</v>
      </c>
      <c r="F3563">
        <v>0</v>
      </c>
      <c r="G3563">
        <v>0</v>
      </c>
      <c r="H3563" t="s">
        <v>8</v>
      </c>
      <c r="I3563" s="74" t="str">
        <f ca="1">IF(Table7[[#This Row],[Type]]="KILL",IF(_xlfn.NUMBERVALUE(RIGHT(Table7[[#This Row],[Min]],LEN(Table7[[#This Row],[Min]])-FIND("-",Table7[[#This Row],[Min]])))&gt;INDIRECT(ADDRESS(11+MATCH(LEFT(Table7[[#This Row],[Min]],FIND("-",Table7[[#This Row],[Min]])-1),Table1[Content Sku],0),16,1,1,"Entities")),"review","ok"),"ok")</f>
        <v>ok</v>
      </c>
    </row>
    <row r="3564" spans="5:9" x14ac:dyDescent="0.25">
      <c r="E3564" t="s">
        <v>286</v>
      </c>
      <c r="F3564">
        <v>0</v>
      </c>
      <c r="G3564">
        <v>0</v>
      </c>
      <c r="H3564" t="s">
        <v>8</v>
      </c>
      <c r="I3564" s="74" t="str">
        <f ca="1">IF(Table7[[#This Row],[Type]]="KILL",IF(_xlfn.NUMBERVALUE(RIGHT(Table7[[#This Row],[Min]],LEN(Table7[[#This Row],[Min]])-FIND("-",Table7[[#This Row],[Min]])))&gt;INDIRECT(ADDRESS(11+MATCH(LEFT(Table7[[#This Row],[Min]],FIND("-",Table7[[#This Row],[Min]])-1),Table1[Content Sku],0),16,1,1,"Entities")),"review","ok"),"ok")</f>
        <v>ok</v>
      </c>
    </row>
    <row r="3565" spans="5:9" x14ac:dyDescent="0.25">
      <c r="E3565" t="s">
        <v>21</v>
      </c>
      <c r="F3565">
        <v>18000</v>
      </c>
      <c r="G3565">
        <v>0</v>
      </c>
      <c r="H3565" t="s">
        <v>205</v>
      </c>
      <c r="I3565" s="74" t="str">
        <f ca="1">IF(Table7[[#This Row],[Type]]="KILL",IF(_xlfn.NUMBERVALUE(RIGHT(Table7[[#This Row],[Min]],LEN(Table7[[#This Row],[Min]])-FIND("-",Table7[[#This Row],[Min]])))&gt;INDIRECT(ADDRESS(11+MATCH(LEFT(Table7[[#This Row],[Min]],FIND("-",Table7[[#This Row],[Min]])-1),Table1[Content Sku],0),16,1,1,"Entities")),"review","ok"),"ok")</f>
        <v>ok</v>
      </c>
    </row>
    <row r="3566" spans="5:9" x14ac:dyDescent="0.25">
      <c r="E3566" t="s">
        <v>2730</v>
      </c>
      <c r="F3566">
        <v>0</v>
      </c>
      <c r="G3566">
        <v>0</v>
      </c>
      <c r="H3566" t="s">
        <v>8</v>
      </c>
      <c r="I3566" s="74" t="str">
        <f ca="1">IF(Table7[[#This Row],[Type]]="KILL",IF(_xlfn.NUMBERVALUE(RIGHT(Table7[[#This Row],[Min]],LEN(Table7[[#This Row],[Min]])-FIND("-",Table7[[#This Row],[Min]])))&gt;INDIRECT(ADDRESS(11+MATCH(LEFT(Table7[[#This Row],[Min]],FIND("-",Table7[[#This Row],[Min]])-1),Table1[Content Sku],0),16,1,1,"Entities")),"review","ok"),"ok")</f>
        <v>ok</v>
      </c>
    </row>
    <row r="3567" spans="5:9" x14ac:dyDescent="0.25">
      <c r="E3567" t="s">
        <v>39</v>
      </c>
      <c r="F3567">
        <v>0</v>
      </c>
      <c r="G3567">
        <v>0</v>
      </c>
      <c r="H3567" t="s">
        <v>8</v>
      </c>
      <c r="I3567" s="74" t="str">
        <f ca="1">IF(Table7[[#This Row],[Type]]="KILL",IF(_xlfn.NUMBERVALUE(RIGHT(Table7[[#This Row],[Min]],LEN(Table7[[#This Row],[Min]])-FIND("-",Table7[[#This Row],[Min]])))&gt;INDIRECT(ADDRESS(11+MATCH(LEFT(Table7[[#This Row],[Min]],FIND("-",Table7[[#This Row],[Min]])-1),Table1[Content Sku],0),16,1,1,"Entities")),"review","ok"),"ok")</f>
        <v>ok</v>
      </c>
    </row>
    <row r="3568" spans="5:9" x14ac:dyDescent="0.25">
      <c r="E3568" t="s">
        <v>318</v>
      </c>
      <c r="F3568">
        <v>0</v>
      </c>
      <c r="G3568">
        <v>6000</v>
      </c>
      <c r="H3568" t="s">
        <v>205</v>
      </c>
      <c r="I3568" s="74" t="str">
        <f ca="1">IF(Table7[[#This Row],[Type]]="KILL",IF(_xlfn.NUMBERVALUE(RIGHT(Table7[[#This Row],[Min]],LEN(Table7[[#This Row],[Min]])-FIND("-",Table7[[#This Row],[Min]])))&gt;INDIRECT(ADDRESS(11+MATCH(LEFT(Table7[[#This Row],[Min]],FIND("-",Table7[[#This Row],[Min]])-1),Table1[Content Sku],0),16,1,1,"Entities")),"review","ok"),"ok")</f>
        <v>ok</v>
      </c>
    </row>
    <row r="3569" spans="5:9" x14ac:dyDescent="0.25">
      <c r="E3569" t="s">
        <v>548</v>
      </c>
      <c r="F3569">
        <v>0</v>
      </c>
      <c r="G3569">
        <v>0</v>
      </c>
      <c r="H3569" t="s">
        <v>8</v>
      </c>
      <c r="I3569" s="74" t="str">
        <f ca="1">IF(Table7[[#This Row],[Type]]="KILL",IF(_xlfn.NUMBERVALUE(RIGHT(Table7[[#This Row],[Min]],LEN(Table7[[#This Row],[Min]])-FIND("-",Table7[[#This Row],[Min]])))&gt;INDIRECT(ADDRESS(11+MATCH(LEFT(Table7[[#This Row],[Min]],FIND("-",Table7[[#This Row],[Min]])-1),Table1[Content Sku],0),16,1,1,"Entities")),"review","ok"),"ok")</f>
        <v>ok</v>
      </c>
    </row>
    <row r="3570" spans="5:9" x14ac:dyDescent="0.25">
      <c r="E3570" t="s">
        <v>283</v>
      </c>
      <c r="F3570">
        <v>0</v>
      </c>
      <c r="G3570">
        <v>0</v>
      </c>
      <c r="H3570" t="s">
        <v>8</v>
      </c>
      <c r="I3570" s="74" t="str">
        <f ca="1">IF(Table7[[#This Row],[Type]]="KILL",IF(_xlfn.NUMBERVALUE(RIGHT(Table7[[#This Row],[Min]],LEN(Table7[[#This Row],[Min]])-FIND("-",Table7[[#This Row],[Min]])))&gt;INDIRECT(ADDRESS(11+MATCH(LEFT(Table7[[#This Row],[Min]],FIND("-",Table7[[#This Row],[Min]])-1),Table1[Content Sku],0),16,1,1,"Entities")),"review","ok"),"ok")</f>
        <v>ok</v>
      </c>
    </row>
    <row r="3571" spans="5:9" x14ac:dyDescent="0.25">
      <c r="E3571" t="s">
        <v>2748</v>
      </c>
      <c r="F3571">
        <v>0</v>
      </c>
      <c r="G3571">
        <v>0</v>
      </c>
      <c r="H3571" t="s">
        <v>8</v>
      </c>
      <c r="I3571" s="74" t="str">
        <f ca="1">IF(Table7[[#This Row],[Type]]="KILL",IF(_xlfn.NUMBERVALUE(RIGHT(Table7[[#This Row],[Min]],LEN(Table7[[#This Row],[Min]])-FIND("-",Table7[[#This Row],[Min]])))&gt;INDIRECT(ADDRESS(11+MATCH(LEFT(Table7[[#This Row],[Min]],FIND("-",Table7[[#This Row],[Min]])-1),Table1[Content Sku],0),16,1,1,"Entities")),"review","ok"),"ok")</f>
        <v>ok</v>
      </c>
    </row>
    <row r="3572" spans="5:9" x14ac:dyDescent="0.25">
      <c r="E3572" t="s">
        <v>278</v>
      </c>
      <c r="F3572">
        <v>3000</v>
      </c>
      <c r="G3572">
        <v>0</v>
      </c>
      <c r="H3572" t="s">
        <v>205</v>
      </c>
      <c r="I3572" s="74" t="str">
        <f ca="1">IF(Table7[[#This Row],[Type]]="KILL",IF(_xlfn.NUMBERVALUE(RIGHT(Table7[[#This Row],[Min]],LEN(Table7[[#This Row],[Min]])-FIND("-",Table7[[#This Row],[Min]])))&gt;INDIRECT(ADDRESS(11+MATCH(LEFT(Table7[[#This Row],[Min]],FIND("-",Table7[[#This Row],[Min]])-1),Table1[Content Sku],0),16,1,1,"Entities")),"review","ok"),"ok")</f>
        <v>ok</v>
      </c>
    </row>
    <row r="3573" spans="5:9" x14ac:dyDescent="0.25">
      <c r="E3573" t="s">
        <v>123</v>
      </c>
      <c r="F3573">
        <v>0</v>
      </c>
      <c r="G3573">
        <v>0</v>
      </c>
      <c r="H3573" t="s">
        <v>8</v>
      </c>
      <c r="I3573" s="74" t="str">
        <f ca="1">IF(Table7[[#This Row],[Type]]="KILL",IF(_xlfn.NUMBERVALUE(RIGHT(Table7[[#This Row],[Min]],LEN(Table7[[#This Row],[Min]])-FIND("-",Table7[[#This Row],[Min]])))&gt;INDIRECT(ADDRESS(11+MATCH(LEFT(Table7[[#This Row],[Min]],FIND("-",Table7[[#This Row],[Min]])-1),Table1[Content Sku],0),16,1,1,"Entities")),"review","ok"),"ok")</f>
        <v>ok</v>
      </c>
    </row>
    <row r="3574" spans="5:9" x14ac:dyDescent="0.25">
      <c r="E3574" t="s">
        <v>313</v>
      </c>
      <c r="F3574">
        <v>0</v>
      </c>
      <c r="G3574">
        <v>0</v>
      </c>
      <c r="H3574" t="s">
        <v>8</v>
      </c>
      <c r="I3574" s="74" t="str">
        <f ca="1">IF(Table7[[#This Row],[Type]]="KILL",IF(_xlfn.NUMBERVALUE(RIGHT(Table7[[#This Row],[Min]],LEN(Table7[[#This Row],[Min]])-FIND("-",Table7[[#This Row],[Min]])))&gt;INDIRECT(ADDRESS(11+MATCH(LEFT(Table7[[#This Row],[Min]],FIND("-",Table7[[#This Row],[Min]])-1),Table1[Content Sku],0),16,1,1,"Entities")),"review","ok"),"ok")</f>
        <v>ok</v>
      </c>
    </row>
    <row r="3575" spans="5:9" x14ac:dyDescent="0.25">
      <c r="E3575" t="s">
        <v>313</v>
      </c>
      <c r="F3575">
        <v>0</v>
      </c>
      <c r="G3575">
        <v>0</v>
      </c>
      <c r="H3575" t="s">
        <v>8</v>
      </c>
      <c r="I3575" s="74" t="str">
        <f ca="1">IF(Table7[[#This Row],[Type]]="KILL",IF(_xlfn.NUMBERVALUE(RIGHT(Table7[[#This Row],[Min]],LEN(Table7[[#This Row],[Min]])-FIND("-",Table7[[#This Row],[Min]])))&gt;INDIRECT(ADDRESS(11+MATCH(LEFT(Table7[[#This Row],[Min]],FIND("-",Table7[[#This Row],[Min]])-1),Table1[Content Sku],0),16,1,1,"Entities")),"review","ok"),"ok")</f>
        <v>ok</v>
      </c>
    </row>
    <row r="3576" spans="5:9" x14ac:dyDescent="0.25">
      <c r="E3576" t="s">
        <v>551</v>
      </c>
      <c r="F3576">
        <v>0</v>
      </c>
      <c r="G3576">
        <v>0</v>
      </c>
      <c r="H3576" t="s">
        <v>8</v>
      </c>
      <c r="I3576" s="74" t="str">
        <f ca="1">IF(Table7[[#This Row],[Type]]="KILL",IF(_xlfn.NUMBERVALUE(RIGHT(Table7[[#This Row],[Min]],LEN(Table7[[#This Row],[Min]])-FIND("-",Table7[[#This Row],[Min]])))&gt;INDIRECT(ADDRESS(11+MATCH(LEFT(Table7[[#This Row],[Min]],FIND("-",Table7[[#This Row],[Min]])-1),Table1[Content Sku],0),16,1,1,"Entities")),"review","ok"),"ok")</f>
        <v>ok</v>
      </c>
    </row>
    <row r="3577" spans="5:9" x14ac:dyDescent="0.25">
      <c r="E3577" t="s">
        <v>413</v>
      </c>
      <c r="F3577">
        <v>10000</v>
      </c>
      <c r="G3577">
        <v>15000</v>
      </c>
      <c r="H3577" t="s">
        <v>205</v>
      </c>
      <c r="I3577" s="74" t="str">
        <f ca="1">IF(Table7[[#This Row],[Type]]="KILL",IF(_xlfn.NUMBERVALUE(RIGHT(Table7[[#This Row],[Min]],LEN(Table7[[#This Row],[Min]])-FIND("-",Table7[[#This Row],[Min]])))&gt;INDIRECT(ADDRESS(11+MATCH(LEFT(Table7[[#This Row],[Min]],FIND("-",Table7[[#This Row],[Min]])-1),Table1[Content Sku],0),16,1,1,"Entities")),"review","ok"),"ok")</f>
        <v>ok</v>
      </c>
    </row>
    <row r="3578" spans="5:9" x14ac:dyDescent="0.25">
      <c r="E3578" t="s">
        <v>342</v>
      </c>
      <c r="F3578">
        <v>16000</v>
      </c>
      <c r="G3578">
        <v>0</v>
      </c>
      <c r="H3578" t="s">
        <v>205</v>
      </c>
      <c r="I3578" s="74" t="str">
        <f ca="1">IF(Table7[[#This Row],[Type]]="KILL",IF(_xlfn.NUMBERVALUE(RIGHT(Table7[[#This Row],[Min]],LEN(Table7[[#This Row],[Min]])-FIND("-",Table7[[#This Row],[Min]])))&gt;INDIRECT(ADDRESS(11+MATCH(LEFT(Table7[[#This Row],[Min]],FIND("-",Table7[[#This Row],[Min]])-1),Table1[Content Sku],0),16,1,1,"Entities")),"review","ok"),"ok")</f>
        <v>ok</v>
      </c>
    </row>
    <row r="3579" spans="5:9" x14ac:dyDescent="0.25">
      <c r="E3579" t="s">
        <v>2748</v>
      </c>
      <c r="F3579">
        <v>0</v>
      </c>
      <c r="G3579">
        <v>0</v>
      </c>
      <c r="H3579" t="s">
        <v>8</v>
      </c>
      <c r="I3579" s="74" t="str">
        <f ca="1">IF(Table7[[#This Row],[Type]]="KILL",IF(_xlfn.NUMBERVALUE(RIGHT(Table7[[#This Row],[Min]],LEN(Table7[[#This Row],[Min]])-FIND("-",Table7[[#This Row],[Min]])))&gt;INDIRECT(ADDRESS(11+MATCH(LEFT(Table7[[#This Row],[Min]],FIND("-",Table7[[#This Row],[Min]])-1),Table1[Content Sku],0),16,1,1,"Entities")),"review","ok"),"ok")</f>
        <v>ok</v>
      </c>
    </row>
    <row r="3580" spans="5:9" x14ac:dyDescent="0.25">
      <c r="E3580" t="s">
        <v>46</v>
      </c>
      <c r="F3580">
        <v>0</v>
      </c>
      <c r="G3580">
        <v>0</v>
      </c>
      <c r="H3580" t="s">
        <v>8</v>
      </c>
      <c r="I3580" s="74" t="str">
        <f ca="1">IF(Table7[[#This Row],[Type]]="KILL",IF(_xlfn.NUMBERVALUE(RIGHT(Table7[[#This Row],[Min]],LEN(Table7[[#This Row],[Min]])-FIND("-",Table7[[#This Row],[Min]])))&gt;INDIRECT(ADDRESS(11+MATCH(LEFT(Table7[[#This Row],[Min]],FIND("-",Table7[[#This Row],[Min]])-1),Table1[Content Sku],0),16,1,1,"Entities")),"review","ok"),"ok")</f>
        <v>ok</v>
      </c>
    </row>
    <row r="3581" spans="5:9" x14ac:dyDescent="0.25">
      <c r="E3581" t="s">
        <v>306</v>
      </c>
      <c r="F3581">
        <v>0</v>
      </c>
      <c r="G3581">
        <v>0</v>
      </c>
      <c r="H3581" t="s">
        <v>8</v>
      </c>
      <c r="I3581" s="74" t="str">
        <f ca="1">IF(Table7[[#This Row],[Type]]="KILL",IF(_xlfn.NUMBERVALUE(RIGHT(Table7[[#This Row],[Min]],LEN(Table7[[#This Row],[Min]])-FIND("-",Table7[[#This Row],[Min]])))&gt;INDIRECT(ADDRESS(11+MATCH(LEFT(Table7[[#This Row],[Min]],FIND("-",Table7[[#This Row],[Min]])-1),Table1[Content Sku],0),16,1,1,"Entities")),"review","ok"),"ok")</f>
        <v>ok</v>
      </c>
    </row>
    <row r="3582" spans="5:9" x14ac:dyDescent="0.25">
      <c r="E3582" t="s">
        <v>313</v>
      </c>
      <c r="F3582">
        <v>0</v>
      </c>
      <c r="G3582">
        <v>0</v>
      </c>
      <c r="H3582" t="s">
        <v>8</v>
      </c>
      <c r="I3582" s="74" t="str">
        <f ca="1">IF(Table7[[#This Row],[Type]]="KILL",IF(_xlfn.NUMBERVALUE(RIGHT(Table7[[#This Row],[Min]],LEN(Table7[[#This Row],[Min]])-FIND("-",Table7[[#This Row],[Min]])))&gt;INDIRECT(ADDRESS(11+MATCH(LEFT(Table7[[#This Row],[Min]],FIND("-",Table7[[#This Row],[Min]])-1),Table1[Content Sku],0),16,1,1,"Entities")),"review","ok"),"ok")</f>
        <v>ok</v>
      </c>
    </row>
    <row r="3583" spans="5:9" x14ac:dyDescent="0.25">
      <c r="E3583" t="s">
        <v>92</v>
      </c>
      <c r="F3583">
        <v>0</v>
      </c>
      <c r="G3583">
        <v>0</v>
      </c>
      <c r="H3583" t="s">
        <v>8</v>
      </c>
      <c r="I3583" s="74" t="str">
        <f ca="1">IF(Table7[[#This Row],[Type]]="KILL",IF(_xlfn.NUMBERVALUE(RIGHT(Table7[[#This Row],[Min]],LEN(Table7[[#This Row],[Min]])-FIND("-",Table7[[#This Row],[Min]])))&gt;INDIRECT(ADDRESS(11+MATCH(LEFT(Table7[[#This Row],[Min]],FIND("-",Table7[[#This Row],[Min]])-1),Table1[Content Sku],0),16,1,1,"Entities")),"review","ok"),"ok")</f>
        <v>ok</v>
      </c>
    </row>
    <row r="3584" spans="5:9" x14ac:dyDescent="0.25">
      <c r="E3584" t="s">
        <v>313</v>
      </c>
      <c r="F3584">
        <v>0</v>
      </c>
      <c r="G3584">
        <v>0</v>
      </c>
      <c r="H3584" t="s">
        <v>8</v>
      </c>
      <c r="I3584" s="74" t="str">
        <f ca="1">IF(Table7[[#This Row],[Type]]="KILL",IF(_xlfn.NUMBERVALUE(RIGHT(Table7[[#This Row],[Min]],LEN(Table7[[#This Row],[Min]])-FIND("-",Table7[[#This Row],[Min]])))&gt;INDIRECT(ADDRESS(11+MATCH(LEFT(Table7[[#This Row],[Min]],FIND("-",Table7[[#This Row],[Min]])-1),Table1[Content Sku],0),16,1,1,"Entities")),"review","ok"),"ok")</f>
        <v>ok</v>
      </c>
    </row>
    <row r="3585" spans="5:9" x14ac:dyDescent="0.25">
      <c r="E3585" t="s">
        <v>548</v>
      </c>
      <c r="F3585">
        <v>0</v>
      </c>
      <c r="G3585">
        <v>0</v>
      </c>
      <c r="H3585" t="s">
        <v>8</v>
      </c>
      <c r="I3585" s="74" t="str">
        <f ca="1">IF(Table7[[#This Row],[Type]]="KILL",IF(_xlfn.NUMBERVALUE(RIGHT(Table7[[#This Row],[Min]],LEN(Table7[[#This Row],[Min]])-FIND("-",Table7[[#This Row],[Min]])))&gt;INDIRECT(ADDRESS(11+MATCH(LEFT(Table7[[#This Row],[Min]],FIND("-",Table7[[#This Row],[Min]])-1),Table1[Content Sku],0),16,1,1,"Entities")),"review","ok"),"ok")</f>
        <v>ok</v>
      </c>
    </row>
    <row r="3586" spans="5:9" x14ac:dyDescent="0.25">
      <c r="E3586" t="s">
        <v>95</v>
      </c>
      <c r="F3586">
        <v>0</v>
      </c>
      <c r="G3586">
        <v>0</v>
      </c>
      <c r="H3586" t="s">
        <v>8</v>
      </c>
      <c r="I3586" s="74" t="str">
        <f ca="1">IF(Table7[[#This Row],[Type]]="KILL",IF(_xlfn.NUMBERVALUE(RIGHT(Table7[[#This Row],[Min]],LEN(Table7[[#This Row],[Min]])-FIND("-",Table7[[#This Row],[Min]])))&gt;INDIRECT(ADDRESS(11+MATCH(LEFT(Table7[[#This Row],[Min]],FIND("-",Table7[[#This Row],[Min]])-1),Table1[Content Sku],0),16,1,1,"Entities")),"review","ok"),"ok")</f>
        <v>ok</v>
      </c>
    </row>
    <row r="3587" spans="5:9" x14ac:dyDescent="0.25">
      <c r="E3587" t="s">
        <v>2748</v>
      </c>
      <c r="F3587">
        <v>0</v>
      </c>
      <c r="G3587">
        <v>0</v>
      </c>
      <c r="H3587" t="s">
        <v>8</v>
      </c>
      <c r="I3587" s="74" t="str">
        <f ca="1">IF(Table7[[#This Row],[Type]]="KILL",IF(_xlfn.NUMBERVALUE(RIGHT(Table7[[#This Row],[Min]],LEN(Table7[[#This Row],[Min]])-FIND("-",Table7[[#This Row],[Min]])))&gt;INDIRECT(ADDRESS(11+MATCH(LEFT(Table7[[#This Row],[Min]],FIND("-",Table7[[#This Row],[Min]])-1),Table1[Content Sku],0),16,1,1,"Entities")),"review","ok"),"ok")</f>
        <v>ok</v>
      </c>
    </row>
    <row r="3588" spans="5:9" x14ac:dyDescent="0.25">
      <c r="E3588" t="s">
        <v>2748</v>
      </c>
      <c r="F3588">
        <v>0</v>
      </c>
      <c r="G3588">
        <v>0</v>
      </c>
      <c r="H3588" t="s">
        <v>8</v>
      </c>
      <c r="I3588" s="74" t="str">
        <f ca="1">IF(Table7[[#This Row],[Type]]="KILL",IF(_xlfn.NUMBERVALUE(RIGHT(Table7[[#This Row],[Min]],LEN(Table7[[#This Row],[Min]])-FIND("-",Table7[[#This Row],[Min]])))&gt;INDIRECT(ADDRESS(11+MATCH(LEFT(Table7[[#This Row],[Min]],FIND("-",Table7[[#This Row],[Min]])-1),Table1[Content Sku],0),16,1,1,"Entities")),"review","ok"),"ok")</f>
        <v>ok</v>
      </c>
    </row>
    <row r="3589" spans="5:9" x14ac:dyDescent="0.25">
      <c r="E3589" t="s">
        <v>551</v>
      </c>
      <c r="F3589">
        <v>0</v>
      </c>
      <c r="G3589">
        <v>0</v>
      </c>
      <c r="H3589" t="s">
        <v>8</v>
      </c>
      <c r="I3589" s="74" t="str">
        <f ca="1">IF(Table7[[#This Row],[Type]]="KILL",IF(_xlfn.NUMBERVALUE(RIGHT(Table7[[#This Row],[Min]],LEN(Table7[[#This Row],[Min]])-FIND("-",Table7[[#This Row],[Min]])))&gt;INDIRECT(ADDRESS(11+MATCH(LEFT(Table7[[#This Row],[Min]],FIND("-",Table7[[#This Row],[Min]])-1),Table1[Content Sku],0),16,1,1,"Entities")),"review","ok"),"ok")</f>
        <v>ok</v>
      </c>
    </row>
    <row r="3590" spans="5:9" x14ac:dyDescent="0.25">
      <c r="E3590" t="s">
        <v>90</v>
      </c>
      <c r="F3590">
        <v>0</v>
      </c>
      <c r="G3590">
        <v>0</v>
      </c>
      <c r="H3590" t="s">
        <v>8</v>
      </c>
      <c r="I3590" s="74" t="str">
        <f ca="1">IF(Table7[[#This Row],[Type]]="KILL",IF(_xlfn.NUMBERVALUE(RIGHT(Table7[[#This Row],[Min]],LEN(Table7[[#This Row],[Min]])-FIND("-",Table7[[#This Row],[Min]])))&gt;INDIRECT(ADDRESS(11+MATCH(LEFT(Table7[[#This Row],[Min]],FIND("-",Table7[[#This Row],[Min]])-1),Table1[Content Sku],0),16,1,1,"Entities")),"review","ok"),"ok")</f>
        <v>ok</v>
      </c>
    </row>
    <row r="3591" spans="5:9" x14ac:dyDescent="0.25">
      <c r="E3591" t="s">
        <v>254</v>
      </c>
      <c r="F3591">
        <v>0</v>
      </c>
      <c r="G3591">
        <v>0</v>
      </c>
      <c r="H3591" t="s">
        <v>8</v>
      </c>
      <c r="I3591" s="74" t="str">
        <f ca="1">IF(Table7[[#This Row],[Type]]="KILL",IF(_xlfn.NUMBERVALUE(RIGHT(Table7[[#This Row],[Min]],LEN(Table7[[#This Row],[Min]])-FIND("-",Table7[[#This Row],[Min]])))&gt;INDIRECT(ADDRESS(11+MATCH(LEFT(Table7[[#This Row],[Min]],FIND("-",Table7[[#This Row],[Min]])-1),Table1[Content Sku],0),16,1,1,"Entities")),"review","ok"),"ok")</f>
        <v>ok</v>
      </c>
    </row>
    <row r="3592" spans="5:9" x14ac:dyDescent="0.25">
      <c r="E3592" t="s">
        <v>14</v>
      </c>
      <c r="F3592">
        <v>2800</v>
      </c>
      <c r="G3592">
        <v>0</v>
      </c>
      <c r="H3592" t="s">
        <v>205</v>
      </c>
      <c r="I3592" s="74" t="str">
        <f ca="1">IF(Table7[[#This Row],[Type]]="KILL",IF(_xlfn.NUMBERVALUE(RIGHT(Table7[[#This Row],[Min]],LEN(Table7[[#This Row],[Min]])-FIND("-",Table7[[#This Row],[Min]])))&gt;INDIRECT(ADDRESS(11+MATCH(LEFT(Table7[[#This Row],[Min]],FIND("-",Table7[[#This Row],[Min]])-1),Table1[Content Sku],0),16,1,1,"Entities")),"review","ok"),"ok")</f>
        <v>ok</v>
      </c>
    </row>
    <row r="3593" spans="5:9" x14ac:dyDescent="0.25">
      <c r="E3593" t="s">
        <v>394</v>
      </c>
      <c r="F3593">
        <v>0</v>
      </c>
      <c r="G3593">
        <v>0</v>
      </c>
      <c r="H3593" t="s">
        <v>8</v>
      </c>
      <c r="I3593" s="74" t="str">
        <f ca="1">IF(Table7[[#This Row],[Type]]="KILL",IF(_xlfn.NUMBERVALUE(RIGHT(Table7[[#This Row],[Min]],LEN(Table7[[#This Row],[Min]])-FIND("-",Table7[[#This Row],[Min]])))&gt;INDIRECT(ADDRESS(11+MATCH(LEFT(Table7[[#This Row],[Min]],FIND("-",Table7[[#This Row],[Min]])-1),Table1[Content Sku],0),16,1,1,"Entities")),"review","ok"),"ok")</f>
        <v>ok</v>
      </c>
    </row>
    <row r="3594" spans="5:9" x14ac:dyDescent="0.25">
      <c r="E3594" t="s">
        <v>36</v>
      </c>
      <c r="F3594">
        <v>6500</v>
      </c>
      <c r="G3594">
        <v>0</v>
      </c>
      <c r="H3594" t="s">
        <v>205</v>
      </c>
      <c r="I3594" s="74" t="str">
        <f ca="1">IF(Table7[[#This Row],[Type]]="KILL",IF(_xlfn.NUMBERVALUE(RIGHT(Table7[[#This Row],[Min]],LEN(Table7[[#This Row],[Min]])-FIND("-",Table7[[#This Row],[Min]])))&gt;INDIRECT(ADDRESS(11+MATCH(LEFT(Table7[[#This Row],[Min]],FIND("-",Table7[[#This Row],[Min]])-1),Table1[Content Sku],0),16,1,1,"Entities")),"review","ok"),"ok")</f>
        <v>ok</v>
      </c>
    </row>
    <row r="3595" spans="5:9" x14ac:dyDescent="0.25">
      <c r="E3595" t="s">
        <v>311</v>
      </c>
      <c r="F3595">
        <v>12100</v>
      </c>
      <c r="G3595">
        <v>0</v>
      </c>
      <c r="H3595" t="s">
        <v>205</v>
      </c>
      <c r="I3595" s="74" t="str">
        <f ca="1">IF(Table7[[#This Row],[Type]]="KILL",IF(_xlfn.NUMBERVALUE(RIGHT(Table7[[#This Row],[Min]],LEN(Table7[[#This Row],[Min]])-FIND("-",Table7[[#This Row],[Min]])))&gt;INDIRECT(ADDRESS(11+MATCH(LEFT(Table7[[#This Row],[Min]],FIND("-",Table7[[#This Row],[Min]])-1),Table1[Content Sku],0),16,1,1,"Entities")),"review","ok"),"ok")</f>
        <v>ok</v>
      </c>
    </row>
    <row r="3596" spans="5:9" x14ac:dyDescent="0.25">
      <c r="E3596" t="s">
        <v>313</v>
      </c>
      <c r="F3596">
        <v>0</v>
      </c>
      <c r="G3596">
        <v>0</v>
      </c>
      <c r="H3596" t="s">
        <v>8</v>
      </c>
      <c r="I3596" s="74" t="str">
        <f ca="1">IF(Table7[[#This Row],[Type]]="KILL",IF(_xlfn.NUMBERVALUE(RIGHT(Table7[[#This Row],[Min]],LEN(Table7[[#This Row],[Min]])-FIND("-",Table7[[#This Row],[Min]])))&gt;INDIRECT(ADDRESS(11+MATCH(LEFT(Table7[[#This Row],[Min]],FIND("-",Table7[[#This Row],[Min]])-1),Table1[Content Sku],0),16,1,1,"Entities")),"review","ok"),"ok")</f>
        <v>ok</v>
      </c>
    </row>
    <row r="3597" spans="5:9" x14ac:dyDescent="0.25">
      <c r="E3597" t="s">
        <v>90</v>
      </c>
      <c r="F3597">
        <v>0</v>
      </c>
      <c r="G3597">
        <v>21000</v>
      </c>
      <c r="H3597" t="s">
        <v>205</v>
      </c>
      <c r="I3597" s="74" t="str">
        <f ca="1">IF(Table7[[#This Row],[Type]]="KILL",IF(_xlfn.NUMBERVALUE(RIGHT(Table7[[#This Row],[Min]],LEN(Table7[[#This Row],[Min]])-FIND("-",Table7[[#This Row],[Min]])))&gt;INDIRECT(ADDRESS(11+MATCH(LEFT(Table7[[#This Row],[Min]],FIND("-",Table7[[#This Row],[Min]])-1),Table1[Content Sku],0),16,1,1,"Entities")),"review","ok"),"ok")</f>
        <v>ok</v>
      </c>
    </row>
    <row r="3598" spans="5:9" x14ac:dyDescent="0.25">
      <c r="E3598" t="s">
        <v>313</v>
      </c>
      <c r="F3598">
        <v>0</v>
      </c>
      <c r="G3598">
        <v>0</v>
      </c>
      <c r="H3598" t="s">
        <v>8</v>
      </c>
      <c r="I3598" s="74" t="str">
        <f ca="1">IF(Table7[[#This Row],[Type]]="KILL",IF(_xlfn.NUMBERVALUE(RIGHT(Table7[[#This Row],[Min]],LEN(Table7[[#This Row],[Min]])-FIND("-",Table7[[#This Row],[Min]])))&gt;INDIRECT(ADDRESS(11+MATCH(LEFT(Table7[[#This Row],[Min]],FIND("-",Table7[[#This Row],[Min]])-1),Table1[Content Sku],0),16,1,1,"Entities")),"review","ok"),"ok")</f>
        <v>ok</v>
      </c>
    </row>
    <row r="3599" spans="5:9" x14ac:dyDescent="0.25">
      <c r="E3599" t="s">
        <v>295</v>
      </c>
      <c r="F3599">
        <v>0</v>
      </c>
      <c r="G3599">
        <v>8000</v>
      </c>
      <c r="H3599" t="s">
        <v>205</v>
      </c>
      <c r="I3599" s="74" t="str">
        <f ca="1">IF(Table7[[#This Row],[Type]]="KILL",IF(_xlfn.NUMBERVALUE(RIGHT(Table7[[#This Row],[Min]],LEN(Table7[[#This Row],[Min]])-FIND("-",Table7[[#This Row],[Min]])))&gt;INDIRECT(ADDRESS(11+MATCH(LEFT(Table7[[#This Row],[Min]],FIND("-",Table7[[#This Row],[Min]])-1),Table1[Content Sku],0),16,1,1,"Entities")),"review","ok"),"ok")</f>
        <v>ok</v>
      </c>
    </row>
    <row r="3600" spans="5:9" x14ac:dyDescent="0.25">
      <c r="E3600" t="s">
        <v>37</v>
      </c>
      <c r="F3600">
        <v>0</v>
      </c>
      <c r="G3600">
        <v>0</v>
      </c>
      <c r="H3600" t="s">
        <v>8</v>
      </c>
      <c r="I3600" s="74" t="str">
        <f ca="1">IF(Table7[[#This Row],[Type]]="KILL",IF(_xlfn.NUMBERVALUE(RIGHT(Table7[[#This Row],[Min]],LEN(Table7[[#This Row],[Min]])-FIND("-",Table7[[#This Row],[Min]])))&gt;INDIRECT(ADDRESS(11+MATCH(LEFT(Table7[[#This Row],[Min]],FIND("-",Table7[[#This Row],[Min]])-1),Table1[Content Sku],0),16,1,1,"Entities")),"review","ok"),"ok")</f>
        <v>ok</v>
      </c>
    </row>
    <row r="3601" spans="5:9" x14ac:dyDescent="0.25">
      <c r="E3601" t="s">
        <v>313</v>
      </c>
      <c r="F3601">
        <v>0</v>
      </c>
      <c r="G3601">
        <v>0</v>
      </c>
      <c r="H3601" t="s">
        <v>8</v>
      </c>
      <c r="I3601" s="74" t="str">
        <f ca="1">IF(Table7[[#This Row],[Type]]="KILL",IF(_xlfn.NUMBERVALUE(RIGHT(Table7[[#This Row],[Min]],LEN(Table7[[#This Row],[Min]])-FIND("-",Table7[[#This Row],[Min]])))&gt;INDIRECT(ADDRESS(11+MATCH(LEFT(Table7[[#This Row],[Min]],FIND("-",Table7[[#This Row],[Min]])-1),Table1[Content Sku],0),16,1,1,"Entities")),"review","ok"),"ok")</f>
        <v>ok</v>
      </c>
    </row>
    <row r="3602" spans="5:9" x14ac:dyDescent="0.25">
      <c r="E3602" t="s">
        <v>51</v>
      </c>
      <c r="F3602">
        <v>40000</v>
      </c>
      <c r="G3602">
        <v>0</v>
      </c>
      <c r="H3602" t="s">
        <v>205</v>
      </c>
      <c r="I3602" s="74" t="str">
        <f ca="1">IF(Table7[[#This Row],[Type]]="KILL",IF(_xlfn.NUMBERVALUE(RIGHT(Table7[[#This Row],[Min]],LEN(Table7[[#This Row],[Min]])-FIND("-",Table7[[#This Row],[Min]])))&gt;INDIRECT(ADDRESS(11+MATCH(LEFT(Table7[[#This Row],[Min]],FIND("-",Table7[[#This Row],[Min]])-1),Table1[Content Sku],0),16,1,1,"Entities")),"review","ok"),"ok")</f>
        <v>ok</v>
      </c>
    </row>
    <row r="3603" spans="5:9" x14ac:dyDescent="0.25">
      <c r="E3603" t="s">
        <v>2748</v>
      </c>
      <c r="F3603">
        <v>0</v>
      </c>
      <c r="G3603">
        <v>0</v>
      </c>
      <c r="H3603" t="s">
        <v>8</v>
      </c>
      <c r="I3603" s="74" t="str">
        <f ca="1">IF(Table7[[#This Row],[Type]]="KILL",IF(_xlfn.NUMBERVALUE(RIGHT(Table7[[#This Row],[Min]],LEN(Table7[[#This Row],[Min]])-FIND("-",Table7[[#This Row],[Min]])))&gt;INDIRECT(ADDRESS(11+MATCH(LEFT(Table7[[#This Row],[Min]],FIND("-",Table7[[#This Row],[Min]])-1),Table1[Content Sku],0),16,1,1,"Entities")),"review","ok"),"ok")</f>
        <v>ok</v>
      </c>
    </row>
    <row r="3604" spans="5:9" x14ac:dyDescent="0.25">
      <c r="E3604" t="s">
        <v>392</v>
      </c>
      <c r="F3604">
        <v>0</v>
      </c>
      <c r="G3604">
        <v>0</v>
      </c>
      <c r="H3604" t="s">
        <v>8</v>
      </c>
      <c r="I3604" s="74" t="str">
        <f ca="1">IF(Table7[[#This Row],[Type]]="KILL",IF(_xlfn.NUMBERVALUE(RIGHT(Table7[[#This Row],[Min]],LEN(Table7[[#This Row],[Min]])-FIND("-",Table7[[#This Row],[Min]])))&gt;INDIRECT(ADDRESS(11+MATCH(LEFT(Table7[[#This Row],[Min]],FIND("-",Table7[[#This Row],[Min]])-1),Table1[Content Sku],0),16,1,1,"Entities")),"review","ok"),"ok")</f>
        <v>ok</v>
      </c>
    </row>
    <row r="3605" spans="5:9" x14ac:dyDescent="0.25">
      <c r="E3605" t="s">
        <v>95</v>
      </c>
      <c r="F3605">
        <v>0</v>
      </c>
      <c r="G3605">
        <v>32000</v>
      </c>
      <c r="H3605" t="s">
        <v>205</v>
      </c>
      <c r="I3605" s="74" t="str">
        <f ca="1">IF(Table7[[#This Row],[Type]]="KILL",IF(_xlfn.NUMBERVALUE(RIGHT(Table7[[#This Row],[Min]],LEN(Table7[[#This Row],[Min]])-FIND("-",Table7[[#This Row],[Min]])))&gt;INDIRECT(ADDRESS(11+MATCH(LEFT(Table7[[#This Row],[Min]],FIND("-",Table7[[#This Row],[Min]])-1),Table1[Content Sku],0),16,1,1,"Entities")),"review","ok"),"ok")</f>
        <v>ok</v>
      </c>
    </row>
    <row r="3606" spans="5:9" x14ac:dyDescent="0.25">
      <c r="E3606" t="s">
        <v>253</v>
      </c>
      <c r="F3606">
        <v>0</v>
      </c>
      <c r="G3606">
        <v>0</v>
      </c>
      <c r="H3606" t="s">
        <v>8</v>
      </c>
      <c r="I3606" s="74" t="str">
        <f ca="1">IF(Table7[[#This Row],[Type]]="KILL",IF(_xlfn.NUMBERVALUE(RIGHT(Table7[[#This Row],[Min]],LEN(Table7[[#This Row],[Min]])-FIND("-",Table7[[#This Row],[Min]])))&gt;INDIRECT(ADDRESS(11+MATCH(LEFT(Table7[[#This Row],[Min]],FIND("-",Table7[[#This Row],[Min]])-1),Table1[Content Sku],0),16,1,1,"Entities")),"review","ok"),"ok")</f>
        <v>ok</v>
      </c>
    </row>
    <row r="3607" spans="5:9" x14ac:dyDescent="0.25">
      <c r="E3607" t="s">
        <v>318</v>
      </c>
      <c r="F3607">
        <v>28000</v>
      </c>
      <c r="G3607">
        <v>38000</v>
      </c>
      <c r="H3607" t="s">
        <v>205</v>
      </c>
      <c r="I3607" s="74" t="str">
        <f ca="1">IF(Table7[[#This Row],[Type]]="KILL",IF(_xlfn.NUMBERVALUE(RIGHT(Table7[[#This Row],[Min]],LEN(Table7[[#This Row],[Min]])-FIND("-",Table7[[#This Row],[Min]])))&gt;INDIRECT(ADDRESS(11+MATCH(LEFT(Table7[[#This Row],[Min]],FIND("-",Table7[[#This Row],[Min]])-1),Table1[Content Sku],0),16,1,1,"Entities")),"review","ok"),"ok")</f>
        <v>ok</v>
      </c>
    </row>
    <row r="3608" spans="5:9" x14ac:dyDescent="0.25">
      <c r="E3608" t="s">
        <v>90</v>
      </c>
      <c r="F3608">
        <v>0</v>
      </c>
      <c r="G3608">
        <v>0</v>
      </c>
      <c r="H3608" t="s">
        <v>8</v>
      </c>
      <c r="I3608" s="74" t="str">
        <f ca="1">IF(Table7[[#This Row],[Type]]="KILL",IF(_xlfn.NUMBERVALUE(RIGHT(Table7[[#This Row],[Min]],LEN(Table7[[#This Row],[Min]])-FIND("-",Table7[[#This Row],[Min]])))&gt;INDIRECT(ADDRESS(11+MATCH(LEFT(Table7[[#This Row],[Min]],FIND("-",Table7[[#This Row],[Min]])-1),Table1[Content Sku],0),16,1,1,"Entities")),"review","ok"),"ok")</f>
        <v>ok</v>
      </c>
    </row>
    <row r="3609" spans="5:9" x14ac:dyDescent="0.25">
      <c r="E3609" t="s">
        <v>39</v>
      </c>
      <c r="F3609">
        <v>0</v>
      </c>
      <c r="G3609">
        <v>0</v>
      </c>
      <c r="H3609" t="s">
        <v>8</v>
      </c>
      <c r="I3609" s="74" t="str">
        <f ca="1">IF(Table7[[#This Row],[Type]]="KILL",IF(_xlfn.NUMBERVALUE(RIGHT(Table7[[#This Row],[Min]],LEN(Table7[[#This Row],[Min]])-FIND("-",Table7[[#This Row],[Min]])))&gt;INDIRECT(ADDRESS(11+MATCH(LEFT(Table7[[#This Row],[Min]],FIND("-",Table7[[#This Row],[Min]])-1),Table1[Content Sku],0),16,1,1,"Entities")),"review","ok"),"ok")</f>
        <v>ok</v>
      </c>
    </row>
    <row r="3610" spans="5:9" x14ac:dyDescent="0.25">
      <c r="E3610" t="s">
        <v>2748</v>
      </c>
      <c r="F3610">
        <v>0</v>
      </c>
      <c r="G3610">
        <v>0</v>
      </c>
      <c r="H3610" t="s">
        <v>8</v>
      </c>
      <c r="I3610" s="74" t="str">
        <f ca="1">IF(Table7[[#This Row],[Type]]="KILL",IF(_xlfn.NUMBERVALUE(RIGHT(Table7[[#This Row],[Min]],LEN(Table7[[#This Row],[Min]])-FIND("-",Table7[[#This Row],[Min]])))&gt;INDIRECT(ADDRESS(11+MATCH(LEFT(Table7[[#This Row],[Min]],FIND("-",Table7[[#This Row],[Min]])-1),Table1[Content Sku],0),16,1,1,"Entities")),"review","ok"),"ok")</f>
        <v>ok</v>
      </c>
    </row>
    <row r="3611" spans="5:9" x14ac:dyDescent="0.25">
      <c r="E3611" t="s">
        <v>394</v>
      </c>
      <c r="F3611">
        <v>0</v>
      </c>
      <c r="G3611">
        <v>0</v>
      </c>
      <c r="H3611" t="s">
        <v>8</v>
      </c>
      <c r="I3611" s="74" t="str">
        <f ca="1">IF(Table7[[#This Row],[Type]]="KILL",IF(_xlfn.NUMBERVALUE(RIGHT(Table7[[#This Row],[Min]],LEN(Table7[[#This Row],[Min]])-FIND("-",Table7[[#This Row],[Min]])))&gt;INDIRECT(ADDRESS(11+MATCH(LEFT(Table7[[#This Row],[Min]],FIND("-",Table7[[#This Row],[Min]])-1),Table1[Content Sku],0),16,1,1,"Entities")),"review","ok"),"ok")</f>
        <v>ok</v>
      </c>
    </row>
    <row r="3612" spans="5:9" x14ac:dyDescent="0.25">
      <c r="E3612" t="s">
        <v>313</v>
      </c>
      <c r="F3612">
        <v>0</v>
      </c>
      <c r="G3612">
        <v>0</v>
      </c>
      <c r="H3612" t="s">
        <v>8</v>
      </c>
      <c r="I3612" s="74" t="str">
        <f ca="1">IF(Table7[[#This Row],[Type]]="KILL",IF(_xlfn.NUMBERVALUE(RIGHT(Table7[[#This Row],[Min]],LEN(Table7[[#This Row],[Min]])-FIND("-",Table7[[#This Row],[Min]])))&gt;INDIRECT(ADDRESS(11+MATCH(LEFT(Table7[[#This Row],[Min]],FIND("-",Table7[[#This Row],[Min]])-1),Table1[Content Sku],0),16,1,1,"Entities")),"review","ok"),"ok")</f>
        <v>ok</v>
      </c>
    </row>
    <row r="3613" spans="5:9" x14ac:dyDescent="0.25">
      <c r="E3613" t="s">
        <v>46</v>
      </c>
      <c r="F3613">
        <v>0</v>
      </c>
      <c r="G3613">
        <v>0</v>
      </c>
      <c r="H3613" t="s">
        <v>8</v>
      </c>
      <c r="I3613" s="74" t="str">
        <f ca="1">IF(Table7[[#This Row],[Type]]="KILL",IF(_xlfn.NUMBERVALUE(RIGHT(Table7[[#This Row],[Min]],LEN(Table7[[#This Row],[Min]])-FIND("-",Table7[[#This Row],[Min]])))&gt;INDIRECT(ADDRESS(11+MATCH(LEFT(Table7[[#This Row],[Min]],FIND("-",Table7[[#This Row],[Min]])-1),Table1[Content Sku],0),16,1,1,"Entities")),"review","ok"),"ok")</f>
        <v>ok</v>
      </c>
    </row>
    <row r="3614" spans="5:9" x14ac:dyDescent="0.25">
      <c r="E3614" t="s">
        <v>273</v>
      </c>
      <c r="F3614">
        <v>16100</v>
      </c>
      <c r="G3614">
        <v>0</v>
      </c>
      <c r="H3614" t="s">
        <v>205</v>
      </c>
      <c r="I3614" s="74" t="str">
        <f ca="1">IF(Table7[[#This Row],[Type]]="KILL",IF(_xlfn.NUMBERVALUE(RIGHT(Table7[[#This Row],[Min]],LEN(Table7[[#This Row],[Min]])-FIND("-",Table7[[#This Row],[Min]])))&gt;INDIRECT(ADDRESS(11+MATCH(LEFT(Table7[[#This Row],[Min]],FIND("-",Table7[[#This Row],[Min]])-1),Table1[Content Sku],0),16,1,1,"Entities")),"review","ok"),"ok")</f>
        <v>ok</v>
      </c>
    </row>
    <row r="3615" spans="5:9" x14ac:dyDescent="0.25">
      <c r="E3615" t="s">
        <v>315</v>
      </c>
      <c r="F3615">
        <v>0</v>
      </c>
      <c r="G3615">
        <v>0</v>
      </c>
      <c r="H3615" t="s">
        <v>8</v>
      </c>
      <c r="I3615" s="74" t="str">
        <f ca="1">IF(Table7[[#This Row],[Type]]="KILL",IF(_xlfn.NUMBERVALUE(RIGHT(Table7[[#This Row],[Min]],LEN(Table7[[#This Row],[Min]])-FIND("-",Table7[[#This Row],[Min]])))&gt;INDIRECT(ADDRESS(11+MATCH(LEFT(Table7[[#This Row],[Min]],FIND("-",Table7[[#This Row],[Min]])-1),Table1[Content Sku],0),16,1,1,"Entities")),"review","ok"),"ok")</f>
        <v>ok</v>
      </c>
    </row>
    <row r="3616" spans="5:9" x14ac:dyDescent="0.25">
      <c r="E3616" t="s">
        <v>40</v>
      </c>
      <c r="F3616">
        <v>23000</v>
      </c>
      <c r="G3616">
        <v>0</v>
      </c>
      <c r="H3616" t="s">
        <v>205</v>
      </c>
      <c r="I3616" s="74" t="str">
        <f ca="1">IF(Table7[[#This Row],[Type]]="KILL",IF(_xlfn.NUMBERVALUE(RIGHT(Table7[[#This Row],[Min]],LEN(Table7[[#This Row],[Min]])-FIND("-",Table7[[#This Row],[Min]])))&gt;INDIRECT(ADDRESS(11+MATCH(LEFT(Table7[[#This Row],[Min]],FIND("-",Table7[[#This Row],[Min]])-1),Table1[Content Sku],0),16,1,1,"Entities")),"review","ok"),"ok")</f>
        <v>ok</v>
      </c>
    </row>
    <row r="3617" spans="5:9" x14ac:dyDescent="0.25">
      <c r="E3617" t="s">
        <v>46</v>
      </c>
      <c r="F3617">
        <v>0</v>
      </c>
      <c r="G3617">
        <v>0</v>
      </c>
      <c r="H3617" t="s">
        <v>8</v>
      </c>
      <c r="I3617" s="74" t="str">
        <f ca="1">IF(Table7[[#This Row],[Type]]="KILL",IF(_xlfn.NUMBERVALUE(RIGHT(Table7[[#This Row],[Min]],LEN(Table7[[#This Row],[Min]])-FIND("-",Table7[[#This Row],[Min]])))&gt;INDIRECT(ADDRESS(11+MATCH(LEFT(Table7[[#This Row],[Min]],FIND("-",Table7[[#This Row],[Min]])-1),Table1[Content Sku],0),16,1,1,"Entities")),"review","ok"),"ok")</f>
        <v>ok</v>
      </c>
    </row>
    <row r="3618" spans="5:9" x14ac:dyDescent="0.25">
      <c r="E3618" t="s">
        <v>37</v>
      </c>
      <c r="F3618">
        <v>0</v>
      </c>
      <c r="G3618">
        <v>0</v>
      </c>
      <c r="H3618" t="s">
        <v>8</v>
      </c>
      <c r="I3618" s="74" t="str">
        <f ca="1">IF(Table7[[#This Row],[Type]]="KILL",IF(_xlfn.NUMBERVALUE(RIGHT(Table7[[#This Row],[Min]],LEN(Table7[[#This Row],[Min]])-FIND("-",Table7[[#This Row],[Min]])))&gt;INDIRECT(ADDRESS(11+MATCH(LEFT(Table7[[#This Row],[Min]],FIND("-",Table7[[#This Row],[Min]])-1),Table1[Content Sku],0),16,1,1,"Entities")),"review","ok"),"ok")</f>
        <v>ok</v>
      </c>
    </row>
    <row r="3619" spans="5:9" x14ac:dyDescent="0.25">
      <c r="E3619" t="s">
        <v>253</v>
      </c>
      <c r="F3619">
        <v>0</v>
      </c>
      <c r="G3619">
        <v>0</v>
      </c>
      <c r="H3619" t="s">
        <v>8</v>
      </c>
      <c r="I3619" s="74" t="str">
        <f ca="1">IF(Table7[[#This Row],[Type]]="KILL",IF(_xlfn.NUMBERVALUE(RIGHT(Table7[[#This Row],[Min]],LEN(Table7[[#This Row],[Min]])-FIND("-",Table7[[#This Row],[Min]])))&gt;INDIRECT(ADDRESS(11+MATCH(LEFT(Table7[[#This Row],[Min]],FIND("-",Table7[[#This Row],[Min]])-1),Table1[Content Sku],0),16,1,1,"Entities")),"review","ok"),"ok")</f>
        <v>ok</v>
      </c>
    </row>
    <row r="3620" spans="5:9" x14ac:dyDescent="0.25">
      <c r="E3620" t="s">
        <v>313</v>
      </c>
      <c r="F3620">
        <v>0</v>
      </c>
      <c r="G3620">
        <v>24000</v>
      </c>
      <c r="H3620" t="s">
        <v>205</v>
      </c>
      <c r="I3620" s="74" t="str">
        <f ca="1">IF(Table7[[#This Row],[Type]]="KILL",IF(_xlfn.NUMBERVALUE(RIGHT(Table7[[#This Row],[Min]],LEN(Table7[[#This Row],[Min]])-FIND("-",Table7[[#This Row],[Min]])))&gt;INDIRECT(ADDRESS(11+MATCH(LEFT(Table7[[#This Row],[Min]],FIND("-",Table7[[#This Row],[Min]])-1),Table1[Content Sku],0),16,1,1,"Entities")),"review","ok"),"ok")</f>
        <v>ok</v>
      </c>
    </row>
    <row r="3621" spans="5:9" x14ac:dyDescent="0.25">
      <c r="E3621" t="s">
        <v>39</v>
      </c>
      <c r="F3621">
        <v>0</v>
      </c>
      <c r="G3621">
        <v>0</v>
      </c>
      <c r="H3621" t="s">
        <v>8</v>
      </c>
      <c r="I3621" s="74" t="str">
        <f ca="1">IF(Table7[[#This Row],[Type]]="KILL",IF(_xlfn.NUMBERVALUE(RIGHT(Table7[[#This Row],[Min]],LEN(Table7[[#This Row],[Min]])-FIND("-",Table7[[#This Row],[Min]])))&gt;INDIRECT(ADDRESS(11+MATCH(LEFT(Table7[[#This Row],[Min]],FIND("-",Table7[[#This Row],[Min]])-1),Table1[Content Sku],0),16,1,1,"Entities")),"review","ok"),"ok")</f>
        <v>ok</v>
      </c>
    </row>
    <row r="3622" spans="5:9" x14ac:dyDescent="0.25">
      <c r="E3622" t="s">
        <v>2743</v>
      </c>
      <c r="F3622">
        <v>0</v>
      </c>
      <c r="G3622">
        <v>0</v>
      </c>
      <c r="H3622" t="s">
        <v>8</v>
      </c>
      <c r="I3622" s="74" t="str">
        <f ca="1">IF(Table7[[#This Row],[Type]]="KILL",IF(_xlfn.NUMBERVALUE(RIGHT(Table7[[#This Row],[Min]],LEN(Table7[[#This Row],[Min]])-FIND("-",Table7[[#This Row],[Min]])))&gt;INDIRECT(ADDRESS(11+MATCH(LEFT(Table7[[#This Row],[Min]],FIND("-",Table7[[#This Row],[Min]])-1),Table1[Content Sku],0),16,1,1,"Entities")),"review","ok"),"ok")</f>
        <v>ok</v>
      </c>
    </row>
    <row r="3623" spans="5:9" x14ac:dyDescent="0.25">
      <c r="E3623" t="s">
        <v>318</v>
      </c>
      <c r="F3623">
        <v>240</v>
      </c>
      <c r="G3623">
        <v>0</v>
      </c>
      <c r="H3623" t="s">
        <v>4438</v>
      </c>
      <c r="I3623" s="74" t="str">
        <f ca="1">IF(Table7[[#This Row],[Type]]="KILL",IF(_xlfn.NUMBERVALUE(RIGHT(Table7[[#This Row],[Min]],LEN(Table7[[#This Row],[Min]])-FIND("-",Table7[[#This Row],[Min]])))&gt;INDIRECT(ADDRESS(11+MATCH(LEFT(Table7[[#This Row],[Min]],FIND("-",Table7[[#This Row],[Min]])-1),Table1[Content Sku],0),16,1,1,"Entities")),"review","ok"),"ok")</f>
        <v>ok</v>
      </c>
    </row>
    <row r="3624" spans="5:9" x14ac:dyDescent="0.25">
      <c r="E3624" t="s">
        <v>43</v>
      </c>
      <c r="F3624">
        <v>330</v>
      </c>
      <c r="G3624">
        <v>0</v>
      </c>
      <c r="H3624" t="s">
        <v>4438</v>
      </c>
      <c r="I3624" s="74" t="str">
        <f ca="1">IF(Table7[[#This Row],[Type]]="KILL",IF(_xlfn.NUMBERVALUE(RIGHT(Table7[[#This Row],[Min]],LEN(Table7[[#This Row],[Min]])-FIND("-",Table7[[#This Row],[Min]])))&gt;INDIRECT(ADDRESS(11+MATCH(LEFT(Table7[[#This Row],[Min]],FIND("-",Table7[[#This Row],[Min]])-1),Table1[Content Sku],0),16,1,1,"Entities")),"review","ok"),"ok")</f>
        <v>ok</v>
      </c>
    </row>
    <row r="3625" spans="5:9" x14ac:dyDescent="0.25">
      <c r="E3625" t="s">
        <v>548</v>
      </c>
      <c r="F3625">
        <v>0</v>
      </c>
      <c r="G3625">
        <v>0</v>
      </c>
      <c r="H3625" t="s">
        <v>8</v>
      </c>
      <c r="I3625" s="74" t="str">
        <f ca="1">IF(Table7[[#This Row],[Type]]="KILL",IF(_xlfn.NUMBERVALUE(RIGHT(Table7[[#This Row],[Min]],LEN(Table7[[#This Row],[Min]])-FIND("-",Table7[[#This Row],[Min]])))&gt;INDIRECT(ADDRESS(11+MATCH(LEFT(Table7[[#This Row],[Min]],FIND("-",Table7[[#This Row],[Min]])-1),Table1[Content Sku],0),16,1,1,"Entities")),"review","ok"),"ok")</f>
        <v>ok</v>
      </c>
    </row>
    <row r="3626" spans="5:9" x14ac:dyDescent="0.25">
      <c r="E3626" t="s">
        <v>333</v>
      </c>
      <c r="F3626">
        <v>0</v>
      </c>
      <c r="G3626">
        <v>0</v>
      </c>
      <c r="H3626" t="s">
        <v>8</v>
      </c>
      <c r="I3626" s="74" t="str">
        <f ca="1">IF(Table7[[#This Row],[Type]]="KILL",IF(_xlfn.NUMBERVALUE(RIGHT(Table7[[#This Row],[Min]],LEN(Table7[[#This Row],[Min]])-FIND("-",Table7[[#This Row],[Min]])))&gt;INDIRECT(ADDRESS(11+MATCH(LEFT(Table7[[#This Row],[Min]],FIND("-",Table7[[#This Row],[Min]])-1),Table1[Content Sku],0),16,1,1,"Entities")),"review","ok"),"ok")</f>
        <v>ok</v>
      </c>
    </row>
    <row r="3627" spans="5:9" x14ac:dyDescent="0.25">
      <c r="E3627" t="s">
        <v>39</v>
      </c>
      <c r="F3627">
        <v>0</v>
      </c>
      <c r="G3627">
        <v>0</v>
      </c>
      <c r="H3627" t="s">
        <v>8</v>
      </c>
      <c r="I3627" s="74" t="str">
        <f ca="1">IF(Table7[[#This Row],[Type]]="KILL",IF(_xlfn.NUMBERVALUE(RIGHT(Table7[[#This Row],[Min]],LEN(Table7[[#This Row],[Min]])-FIND("-",Table7[[#This Row],[Min]])))&gt;INDIRECT(ADDRESS(11+MATCH(LEFT(Table7[[#This Row],[Min]],FIND("-",Table7[[#This Row],[Min]])-1),Table1[Content Sku],0),16,1,1,"Entities")),"review","ok"),"ok")</f>
        <v>ok</v>
      </c>
    </row>
    <row r="3628" spans="5:9" x14ac:dyDescent="0.25">
      <c r="E3628" t="s">
        <v>397</v>
      </c>
      <c r="F3628">
        <v>26000</v>
      </c>
      <c r="G3628">
        <v>0</v>
      </c>
      <c r="H3628" t="s">
        <v>205</v>
      </c>
      <c r="I3628" s="74" t="str">
        <f ca="1">IF(Table7[[#This Row],[Type]]="KILL",IF(_xlfn.NUMBERVALUE(RIGHT(Table7[[#This Row],[Min]],LEN(Table7[[#This Row],[Min]])-FIND("-",Table7[[#This Row],[Min]])))&gt;INDIRECT(ADDRESS(11+MATCH(LEFT(Table7[[#This Row],[Min]],FIND("-",Table7[[#This Row],[Min]])-1),Table1[Content Sku],0),16,1,1,"Entities")),"review","ok"),"ok")</f>
        <v>ok</v>
      </c>
    </row>
    <row r="3629" spans="5:9" x14ac:dyDescent="0.25">
      <c r="E3629" t="s">
        <v>37</v>
      </c>
      <c r="F3629">
        <v>0</v>
      </c>
      <c r="G3629">
        <v>0</v>
      </c>
      <c r="H3629" t="s">
        <v>8</v>
      </c>
      <c r="I3629" s="74" t="str">
        <f ca="1">IF(Table7[[#This Row],[Type]]="KILL",IF(_xlfn.NUMBERVALUE(RIGHT(Table7[[#This Row],[Min]],LEN(Table7[[#This Row],[Min]])-FIND("-",Table7[[#This Row],[Min]])))&gt;INDIRECT(ADDRESS(11+MATCH(LEFT(Table7[[#This Row],[Min]],FIND("-",Table7[[#This Row],[Min]])-1),Table1[Content Sku],0),16,1,1,"Entities")),"review","ok"),"ok")</f>
        <v>ok</v>
      </c>
    </row>
    <row r="3630" spans="5:9" x14ac:dyDescent="0.25">
      <c r="E3630" t="s">
        <v>63</v>
      </c>
      <c r="F3630">
        <v>0</v>
      </c>
      <c r="G3630">
        <v>0</v>
      </c>
      <c r="H3630" t="s">
        <v>8</v>
      </c>
      <c r="I3630" s="74" t="str">
        <f ca="1">IF(Table7[[#This Row],[Type]]="KILL",IF(_xlfn.NUMBERVALUE(RIGHT(Table7[[#This Row],[Min]],LEN(Table7[[#This Row],[Min]])-FIND("-",Table7[[#This Row],[Min]])))&gt;INDIRECT(ADDRESS(11+MATCH(LEFT(Table7[[#This Row],[Min]],FIND("-",Table7[[#This Row],[Min]])-1),Table1[Content Sku],0),16,1,1,"Entities")),"review","ok"),"ok")</f>
        <v>ok</v>
      </c>
    </row>
    <row r="3631" spans="5:9" x14ac:dyDescent="0.25">
      <c r="E3631" t="s">
        <v>295</v>
      </c>
      <c r="F3631">
        <v>0</v>
      </c>
      <c r="G3631">
        <v>17000</v>
      </c>
      <c r="H3631" t="s">
        <v>205</v>
      </c>
      <c r="I3631" s="74" t="str">
        <f ca="1">IF(Table7[[#This Row],[Type]]="KILL",IF(_xlfn.NUMBERVALUE(RIGHT(Table7[[#This Row],[Min]],LEN(Table7[[#This Row],[Min]])-FIND("-",Table7[[#This Row],[Min]])))&gt;INDIRECT(ADDRESS(11+MATCH(LEFT(Table7[[#This Row],[Min]],FIND("-",Table7[[#This Row],[Min]])-1),Table1[Content Sku],0),16,1,1,"Entities")),"review","ok"),"ok")</f>
        <v>ok</v>
      </c>
    </row>
    <row r="3632" spans="5:9" x14ac:dyDescent="0.25">
      <c r="E3632" t="s">
        <v>313</v>
      </c>
      <c r="F3632">
        <v>0</v>
      </c>
      <c r="G3632">
        <v>0</v>
      </c>
      <c r="H3632" t="s">
        <v>8</v>
      </c>
      <c r="I3632" s="74" t="str">
        <f ca="1">IF(Table7[[#This Row],[Type]]="KILL",IF(_xlfn.NUMBERVALUE(RIGHT(Table7[[#This Row],[Min]],LEN(Table7[[#This Row],[Min]])-FIND("-",Table7[[#This Row],[Min]])))&gt;INDIRECT(ADDRESS(11+MATCH(LEFT(Table7[[#This Row],[Min]],FIND("-",Table7[[#This Row],[Min]])-1),Table1[Content Sku],0),16,1,1,"Entities")),"review","ok"),"ok")</f>
        <v>ok</v>
      </c>
    </row>
    <row r="3633" spans="5:9" x14ac:dyDescent="0.25">
      <c r="E3633" t="s">
        <v>394</v>
      </c>
      <c r="F3633">
        <v>0</v>
      </c>
      <c r="G3633">
        <v>0</v>
      </c>
      <c r="H3633" t="s">
        <v>8</v>
      </c>
      <c r="I3633" s="74" t="str">
        <f ca="1">IF(Table7[[#This Row],[Type]]="KILL",IF(_xlfn.NUMBERVALUE(RIGHT(Table7[[#This Row],[Min]],LEN(Table7[[#This Row],[Min]])-FIND("-",Table7[[#This Row],[Min]])))&gt;INDIRECT(ADDRESS(11+MATCH(LEFT(Table7[[#This Row],[Min]],FIND("-",Table7[[#This Row],[Min]])-1),Table1[Content Sku],0),16,1,1,"Entities")),"review","ok"),"ok")</f>
        <v>ok</v>
      </c>
    </row>
    <row r="3634" spans="5:9" x14ac:dyDescent="0.25">
      <c r="E3634" t="s">
        <v>283</v>
      </c>
      <c r="F3634">
        <v>4000</v>
      </c>
      <c r="G3634">
        <v>0</v>
      </c>
      <c r="H3634" t="s">
        <v>205</v>
      </c>
      <c r="I3634" s="74" t="str">
        <f ca="1">IF(Table7[[#This Row],[Type]]="KILL",IF(_xlfn.NUMBERVALUE(RIGHT(Table7[[#This Row],[Min]],LEN(Table7[[#This Row],[Min]])-FIND("-",Table7[[#This Row],[Min]])))&gt;INDIRECT(ADDRESS(11+MATCH(LEFT(Table7[[#This Row],[Min]],FIND("-",Table7[[#This Row],[Min]])-1),Table1[Content Sku],0),16,1,1,"Entities")),"review","ok"),"ok")</f>
        <v>ok</v>
      </c>
    </row>
    <row r="3635" spans="5:9" x14ac:dyDescent="0.25">
      <c r="E3635" t="s">
        <v>95</v>
      </c>
      <c r="F3635">
        <v>0</v>
      </c>
      <c r="G3635">
        <v>0</v>
      </c>
      <c r="H3635" t="s">
        <v>8</v>
      </c>
      <c r="I3635" s="74" t="str">
        <f ca="1">IF(Table7[[#This Row],[Type]]="KILL",IF(_xlfn.NUMBERVALUE(RIGHT(Table7[[#This Row],[Min]],LEN(Table7[[#This Row],[Min]])-FIND("-",Table7[[#This Row],[Min]])))&gt;INDIRECT(ADDRESS(11+MATCH(LEFT(Table7[[#This Row],[Min]],FIND("-",Table7[[#This Row],[Min]])-1),Table1[Content Sku],0),16,1,1,"Entities")),"review","ok"),"ok")</f>
        <v>ok</v>
      </c>
    </row>
    <row r="3636" spans="5:9" x14ac:dyDescent="0.25">
      <c r="E3636" t="s">
        <v>254</v>
      </c>
      <c r="F3636">
        <v>0</v>
      </c>
      <c r="G3636">
        <v>0</v>
      </c>
      <c r="H3636" t="s">
        <v>8</v>
      </c>
      <c r="I3636" s="74" t="str">
        <f ca="1">IF(Table7[[#This Row],[Type]]="KILL",IF(_xlfn.NUMBERVALUE(RIGHT(Table7[[#This Row],[Min]],LEN(Table7[[#This Row],[Min]])-FIND("-",Table7[[#This Row],[Min]])))&gt;INDIRECT(ADDRESS(11+MATCH(LEFT(Table7[[#This Row],[Min]],FIND("-",Table7[[#This Row],[Min]])-1),Table1[Content Sku],0),16,1,1,"Entities")),"review","ok"),"ok")</f>
        <v>ok</v>
      </c>
    </row>
    <row r="3637" spans="5:9" x14ac:dyDescent="0.25">
      <c r="E3637" t="s">
        <v>2743</v>
      </c>
      <c r="F3637">
        <v>0</v>
      </c>
      <c r="G3637">
        <v>0</v>
      </c>
      <c r="H3637" t="s">
        <v>8</v>
      </c>
      <c r="I3637" s="74" t="str">
        <f ca="1">IF(Table7[[#This Row],[Type]]="KILL",IF(_xlfn.NUMBERVALUE(RIGHT(Table7[[#This Row],[Min]],LEN(Table7[[#This Row],[Min]])-FIND("-",Table7[[#This Row],[Min]])))&gt;INDIRECT(ADDRESS(11+MATCH(LEFT(Table7[[#This Row],[Min]],FIND("-",Table7[[#This Row],[Min]])-1),Table1[Content Sku],0),16,1,1,"Entities")),"review","ok"),"ok")</f>
        <v>ok</v>
      </c>
    </row>
    <row r="3638" spans="5:9" x14ac:dyDescent="0.25">
      <c r="E3638" t="s">
        <v>39</v>
      </c>
      <c r="F3638">
        <v>0</v>
      </c>
      <c r="G3638">
        <v>0</v>
      </c>
      <c r="H3638" t="s">
        <v>8</v>
      </c>
      <c r="I3638" s="74" t="str">
        <f ca="1">IF(Table7[[#This Row],[Type]]="KILL",IF(_xlfn.NUMBERVALUE(RIGHT(Table7[[#This Row],[Min]],LEN(Table7[[#This Row],[Min]])-FIND("-",Table7[[#This Row],[Min]])))&gt;INDIRECT(ADDRESS(11+MATCH(LEFT(Table7[[#This Row],[Min]],FIND("-",Table7[[#This Row],[Min]])-1),Table1[Content Sku],0),16,1,1,"Entities")),"review","ok"),"ok")</f>
        <v>ok</v>
      </c>
    </row>
    <row r="3639" spans="5:9" x14ac:dyDescent="0.25">
      <c r="E3639" t="s">
        <v>2773</v>
      </c>
      <c r="F3639">
        <v>0</v>
      </c>
      <c r="G3639">
        <v>0</v>
      </c>
      <c r="H3639" t="s">
        <v>8</v>
      </c>
      <c r="I3639" s="74" t="str">
        <f ca="1">IF(Table7[[#This Row],[Type]]="KILL",IF(_xlfn.NUMBERVALUE(RIGHT(Table7[[#This Row],[Min]],LEN(Table7[[#This Row],[Min]])-FIND("-",Table7[[#This Row],[Min]])))&gt;INDIRECT(ADDRESS(11+MATCH(LEFT(Table7[[#This Row],[Min]],FIND("-",Table7[[#This Row],[Min]])-1),Table1[Content Sku],0),16,1,1,"Entities")),"review","ok"),"ok")</f>
        <v>ok</v>
      </c>
    </row>
    <row r="3640" spans="5:9" x14ac:dyDescent="0.25">
      <c r="E3640" t="s">
        <v>39</v>
      </c>
      <c r="F3640">
        <v>0</v>
      </c>
      <c r="G3640">
        <v>0</v>
      </c>
      <c r="H3640" t="s">
        <v>8</v>
      </c>
      <c r="I3640" s="74" t="str">
        <f ca="1">IF(Table7[[#This Row],[Type]]="KILL",IF(_xlfn.NUMBERVALUE(RIGHT(Table7[[#This Row],[Min]],LEN(Table7[[#This Row],[Min]])-FIND("-",Table7[[#This Row],[Min]])))&gt;INDIRECT(ADDRESS(11+MATCH(LEFT(Table7[[#This Row],[Min]],FIND("-",Table7[[#This Row],[Min]])-1),Table1[Content Sku],0),16,1,1,"Entities")),"review","ok"),"ok")</f>
        <v>ok</v>
      </c>
    </row>
    <row r="3641" spans="5:9" x14ac:dyDescent="0.25">
      <c r="E3641" t="s">
        <v>254</v>
      </c>
      <c r="F3641">
        <v>0</v>
      </c>
      <c r="G3641">
        <v>0</v>
      </c>
      <c r="H3641" t="s">
        <v>8</v>
      </c>
      <c r="I3641" s="74" t="str">
        <f ca="1">IF(Table7[[#This Row],[Type]]="KILL",IF(_xlfn.NUMBERVALUE(RIGHT(Table7[[#This Row],[Min]],LEN(Table7[[#This Row],[Min]])-FIND("-",Table7[[#This Row],[Min]])))&gt;INDIRECT(ADDRESS(11+MATCH(LEFT(Table7[[#This Row],[Min]],FIND("-",Table7[[#This Row],[Min]])-1),Table1[Content Sku],0),16,1,1,"Entities")),"review","ok"),"ok")</f>
        <v>ok</v>
      </c>
    </row>
    <row r="3642" spans="5:9" x14ac:dyDescent="0.25">
      <c r="E3642" t="s">
        <v>548</v>
      </c>
      <c r="F3642">
        <v>0</v>
      </c>
      <c r="G3642">
        <v>0</v>
      </c>
      <c r="H3642" t="s">
        <v>8</v>
      </c>
      <c r="I3642" s="74" t="str">
        <f ca="1">IF(Table7[[#This Row],[Type]]="KILL",IF(_xlfn.NUMBERVALUE(RIGHT(Table7[[#This Row],[Min]],LEN(Table7[[#This Row],[Min]])-FIND("-",Table7[[#This Row],[Min]])))&gt;INDIRECT(ADDRESS(11+MATCH(LEFT(Table7[[#This Row],[Min]],FIND("-",Table7[[#This Row],[Min]])-1),Table1[Content Sku],0),16,1,1,"Entities")),"review","ok"),"ok")</f>
        <v>ok</v>
      </c>
    </row>
    <row r="3643" spans="5:9" x14ac:dyDescent="0.25">
      <c r="E3643" t="s">
        <v>313</v>
      </c>
      <c r="F3643">
        <v>4200</v>
      </c>
      <c r="G3643">
        <v>0</v>
      </c>
      <c r="H3643" t="s">
        <v>205</v>
      </c>
      <c r="I3643" s="74" t="str">
        <f ca="1">IF(Table7[[#This Row],[Type]]="KILL",IF(_xlfn.NUMBERVALUE(RIGHT(Table7[[#This Row],[Min]],LEN(Table7[[#This Row],[Min]])-FIND("-",Table7[[#This Row],[Min]])))&gt;INDIRECT(ADDRESS(11+MATCH(LEFT(Table7[[#This Row],[Min]],FIND("-",Table7[[#This Row],[Min]])-1),Table1[Content Sku],0),16,1,1,"Entities")),"review","ok"),"ok")</f>
        <v>ok</v>
      </c>
    </row>
    <row r="3644" spans="5:9" x14ac:dyDescent="0.25">
      <c r="E3644" t="s">
        <v>254</v>
      </c>
      <c r="F3644">
        <v>0</v>
      </c>
      <c r="G3644">
        <v>0</v>
      </c>
      <c r="H3644" t="s">
        <v>8</v>
      </c>
      <c r="I3644" s="74" t="str">
        <f ca="1">IF(Table7[[#This Row],[Type]]="KILL",IF(_xlfn.NUMBERVALUE(RIGHT(Table7[[#This Row],[Min]],LEN(Table7[[#This Row],[Min]])-FIND("-",Table7[[#This Row],[Min]])))&gt;INDIRECT(ADDRESS(11+MATCH(LEFT(Table7[[#This Row],[Min]],FIND("-",Table7[[#This Row],[Min]])-1),Table1[Content Sku],0),16,1,1,"Entities")),"review","ok"),"ok")</f>
        <v>ok</v>
      </c>
    </row>
    <row r="3645" spans="5:9" x14ac:dyDescent="0.25">
      <c r="E3645" t="s">
        <v>394</v>
      </c>
      <c r="F3645">
        <v>0</v>
      </c>
      <c r="G3645">
        <v>0</v>
      </c>
      <c r="H3645" t="s">
        <v>8</v>
      </c>
      <c r="I3645" s="74" t="str">
        <f ca="1">IF(Table7[[#This Row],[Type]]="KILL",IF(_xlfn.NUMBERVALUE(RIGHT(Table7[[#This Row],[Min]],LEN(Table7[[#This Row],[Min]])-FIND("-",Table7[[#This Row],[Min]])))&gt;INDIRECT(ADDRESS(11+MATCH(LEFT(Table7[[#This Row],[Min]],FIND("-",Table7[[#This Row],[Min]])-1),Table1[Content Sku],0),16,1,1,"Entities")),"review","ok"),"ok")</f>
        <v>ok</v>
      </c>
    </row>
    <row r="3646" spans="5:9" x14ac:dyDescent="0.25">
      <c r="E3646" t="s">
        <v>48</v>
      </c>
      <c r="F3646">
        <v>7000</v>
      </c>
      <c r="G3646">
        <v>0</v>
      </c>
      <c r="H3646" t="s">
        <v>205</v>
      </c>
      <c r="I3646" s="74" t="str">
        <f ca="1">IF(Table7[[#This Row],[Type]]="KILL",IF(_xlfn.NUMBERVALUE(RIGHT(Table7[[#This Row],[Min]],LEN(Table7[[#This Row],[Min]])-FIND("-",Table7[[#This Row],[Min]])))&gt;INDIRECT(ADDRESS(11+MATCH(LEFT(Table7[[#This Row],[Min]],FIND("-",Table7[[#This Row],[Min]])-1),Table1[Content Sku],0),16,1,1,"Entities")),"review","ok"),"ok")</f>
        <v>ok</v>
      </c>
    </row>
    <row r="3647" spans="5:9" x14ac:dyDescent="0.25">
      <c r="E3647" t="s">
        <v>315</v>
      </c>
      <c r="F3647">
        <v>0</v>
      </c>
      <c r="G3647">
        <v>0</v>
      </c>
      <c r="H3647" t="s">
        <v>8</v>
      </c>
      <c r="I3647" s="74" t="str">
        <f ca="1">IF(Table7[[#This Row],[Type]]="KILL",IF(_xlfn.NUMBERVALUE(RIGHT(Table7[[#This Row],[Min]],LEN(Table7[[#This Row],[Min]])-FIND("-",Table7[[#This Row],[Min]])))&gt;INDIRECT(ADDRESS(11+MATCH(LEFT(Table7[[#This Row],[Min]],FIND("-",Table7[[#This Row],[Min]])-1),Table1[Content Sku],0),16,1,1,"Entities")),"review","ok"),"ok")</f>
        <v>ok</v>
      </c>
    </row>
    <row r="3648" spans="5:9" x14ac:dyDescent="0.25">
      <c r="E3648" t="s">
        <v>8116</v>
      </c>
      <c r="F3648">
        <v>50000</v>
      </c>
      <c r="G3648">
        <v>0</v>
      </c>
      <c r="H3648" t="s">
        <v>205</v>
      </c>
      <c r="I3648" s="74" t="str">
        <f ca="1">IF(Table7[[#This Row],[Type]]="KILL",IF(_xlfn.NUMBERVALUE(RIGHT(Table7[[#This Row],[Min]],LEN(Table7[[#This Row],[Min]])-FIND("-",Table7[[#This Row],[Min]])))&gt;INDIRECT(ADDRESS(11+MATCH(LEFT(Table7[[#This Row],[Min]],FIND("-",Table7[[#This Row],[Min]])-1),Table1[Content Sku],0),16,1,1,"Entities")),"review","ok"),"ok")</f>
        <v>ok</v>
      </c>
    </row>
    <row r="3649" spans="5:9" x14ac:dyDescent="0.25">
      <c r="E3649" t="s">
        <v>289</v>
      </c>
      <c r="F3649">
        <v>0</v>
      </c>
      <c r="G3649">
        <v>0</v>
      </c>
      <c r="H3649" t="s">
        <v>8</v>
      </c>
      <c r="I3649" s="74" t="str">
        <f ca="1">IF(Table7[[#This Row],[Type]]="KILL",IF(_xlfn.NUMBERVALUE(RIGHT(Table7[[#This Row],[Min]],LEN(Table7[[#This Row],[Min]])-FIND("-",Table7[[#This Row],[Min]])))&gt;INDIRECT(ADDRESS(11+MATCH(LEFT(Table7[[#This Row],[Min]],FIND("-",Table7[[#This Row],[Min]])-1),Table1[Content Sku],0),16,1,1,"Entities")),"review","ok"),"ok")</f>
        <v>ok</v>
      </c>
    </row>
    <row r="3650" spans="5:9" x14ac:dyDescent="0.25">
      <c r="E3650" t="s">
        <v>2748</v>
      </c>
      <c r="F3650">
        <v>0</v>
      </c>
      <c r="G3650">
        <v>0</v>
      </c>
      <c r="H3650" t="s">
        <v>8</v>
      </c>
      <c r="I3650" s="74" t="str">
        <f ca="1">IF(Table7[[#This Row],[Type]]="KILL",IF(_xlfn.NUMBERVALUE(RIGHT(Table7[[#This Row],[Min]],LEN(Table7[[#This Row],[Min]])-FIND("-",Table7[[#This Row],[Min]])))&gt;INDIRECT(ADDRESS(11+MATCH(LEFT(Table7[[#This Row],[Min]],FIND("-",Table7[[#This Row],[Min]])-1),Table1[Content Sku],0),16,1,1,"Entities")),"review","ok"),"ok")</f>
        <v>ok</v>
      </c>
    </row>
    <row r="3651" spans="5:9" x14ac:dyDescent="0.25">
      <c r="E3651" t="s">
        <v>2748</v>
      </c>
      <c r="F3651">
        <v>0</v>
      </c>
      <c r="G3651">
        <v>0</v>
      </c>
      <c r="H3651" t="s">
        <v>8</v>
      </c>
      <c r="I3651" s="74" t="str">
        <f ca="1">IF(Table7[[#This Row],[Type]]="KILL",IF(_xlfn.NUMBERVALUE(RIGHT(Table7[[#This Row],[Min]],LEN(Table7[[#This Row],[Min]])-FIND("-",Table7[[#This Row],[Min]])))&gt;INDIRECT(ADDRESS(11+MATCH(LEFT(Table7[[#This Row],[Min]],FIND("-",Table7[[#This Row],[Min]])-1),Table1[Content Sku],0),16,1,1,"Entities")),"review","ok"),"ok")</f>
        <v>ok</v>
      </c>
    </row>
    <row r="3652" spans="5:9" x14ac:dyDescent="0.25">
      <c r="E3652" t="s">
        <v>340</v>
      </c>
      <c r="F3652">
        <v>0</v>
      </c>
      <c r="G3652">
        <v>0</v>
      </c>
      <c r="H3652" t="s">
        <v>8</v>
      </c>
      <c r="I3652" s="74" t="str">
        <f ca="1">IF(Table7[[#This Row],[Type]]="KILL",IF(_xlfn.NUMBERVALUE(RIGHT(Table7[[#This Row],[Min]],LEN(Table7[[#This Row],[Min]])-FIND("-",Table7[[#This Row],[Min]])))&gt;INDIRECT(ADDRESS(11+MATCH(LEFT(Table7[[#This Row],[Min]],FIND("-",Table7[[#This Row],[Min]])-1),Table1[Content Sku],0),16,1,1,"Entities")),"review","ok"),"ok")</f>
        <v>ok</v>
      </c>
    </row>
    <row r="3653" spans="5:9" x14ac:dyDescent="0.25">
      <c r="E3653" t="s">
        <v>392</v>
      </c>
      <c r="F3653">
        <v>0</v>
      </c>
      <c r="G3653">
        <v>0</v>
      </c>
      <c r="H3653" t="s">
        <v>8</v>
      </c>
      <c r="I3653" s="74" t="str">
        <f ca="1">IF(Table7[[#This Row],[Type]]="KILL",IF(_xlfn.NUMBERVALUE(RIGHT(Table7[[#This Row],[Min]],LEN(Table7[[#This Row],[Min]])-FIND("-",Table7[[#This Row],[Min]])))&gt;INDIRECT(ADDRESS(11+MATCH(LEFT(Table7[[#This Row],[Min]],FIND("-",Table7[[#This Row],[Min]])-1),Table1[Content Sku],0),16,1,1,"Entities")),"review","ok"),"ok")</f>
        <v>ok</v>
      </c>
    </row>
    <row r="3654" spans="5:9" x14ac:dyDescent="0.25">
      <c r="E3654" t="s">
        <v>4437</v>
      </c>
      <c r="F3654">
        <v>0</v>
      </c>
      <c r="G3654">
        <v>0</v>
      </c>
      <c r="H3654" t="s">
        <v>8</v>
      </c>
      <c r="I3654" s="74" t="str">
        <f ca="1">IF(Table7[[#This Row],[Type]]="KILL",IF(_xlfn.NUMBERVALUE(RIGHT(Table7[[#This Row],[Min]],LEN(Table7[[#This Row],[Min]])-FIND("-",Table7[[#This Row],[Min]])))&gt;INDIRECT(ADDRESS(11+MATCH(LEFT(Table7[[#This Row],[Min]],FIND("-",Table7[[#This Row],[Min]])-1),Table1[Content Sku],0),16,1,1,"Entities")),"review","ok"),"ok")</f>
        <v>ok</v>
      </c>
    </row>
    <row r="3655" spans="5:9" x14ac:dyDescent="0.25">
      <c r="E3655" t="s">
        <v>346</v>
      </c>
      <c r="F3655">
        <v>28000</v>
      </c>
      <c r="G3655">
        <v>0</v>
      </c>
      <c r="H3655" t="s">
        <v>205</v>
      </c>
      <c r="I3655" s="74" t="str">
        <f ca="1">IF(Table7[[#This Row],[Type]]="KILL",IF(_xlfn.NUMBERVALUE(RIGHT(Table7[[#This Row],[Min]],LEN(Table7[[#This Row],[Min]])-FIND("-",Table7[[#This Row],[Min]])))&gt;INDIRECT(ADDRESS(11+MATCH(LEFT(Table7[[#This Row],[Min]],FIND("-",Table7[[#This Row],[Min]])-1),Table1[Content Sku],0),16,1,1,"Entities")),"review","ok"),"ok")</f>
        <v>ok</v>
      </c>
    </row>
    <row r="3656" spans="5:9" x14ac:dyDescent="0.25">
      <c r="E3656" t="s">
        <v>344</v>
      </c>
      <c r="F3656">
        <v>0</v>
      </c>
      <c r="G3656">
        <v>8000</v>
      </c>
      <c r="H3656" t="s">
        <v>205</v>
      </c>
      <c r="I3656" s="74" t="str">
        <f ca="1">IF(Table7[[#This Row],[Type]]="KILL",IF(_xlfn.NUMBERVALUE(RIGHT(Table7[[#This Row],[Min]],LEN(Table7[[#This Row],[Min]])-FIND("-",Table7[[#This Row],[Min]])))&gt;INDIRECT(ADDRESS(11+MATCH(LEFT(Table7[[#This Row],[Min]],FIND("-",Table7[[#This Row],[Min]])-1),Table1[Content Sku],0),16,1,1,"Entities")),"review","ok"),"ok")</f>
        <v>ok</v>
      </c>
    </row>
    <row r="3657" spans="5:9" x14ac:dyDescent="0.25">
      <c r="E3657" t="s">
        <v>392</v>
      </c>
      <c r="F3657">
        <v>0</v>
      </c>
      <c r="G3657">
        <v>0</v>
      </c>
      <c r="H3657" t="s">
        <v>8</v>
      </c>
      <c r="I3657" s="74" t="str">
        <f ca="1">IF(Table7[[#This Row],[Type]]="KILL",IF(_xlfn.NUMBERVALUE(RIGHT(Table7[[#This Row],[Min]],LEN(Table7[[#This Row],[Min]])-FIND("-",Table7[[#This Row],[Min]])))&gt;INDIRECT(ADDRESS(11+MATCH(LEFT(Table7[[#This Row],[Min]],FIND("-",Table7[[#This Row],[Min]])-1),Table1[Content Sku],0),16,1,1,"Entities")),"review","ok"),"ok")</f>
        <v>ok</v>
      </c>
    </row>
    <row r="3658" spans="5:9" x14ac:dyDescent="0.25">
      <c r="E3658" t="s">
        <v>123</v>
      </c>
      <c r="F3658">
        <v>0</v>
      </c>
      <c r="G3658">
        <v>0</v>
      </c>
      <c r="H3658" t="s">
        <v>8</v>
      </c>
      <c r="I3658" s="74" t="str">
        <f ca="1">IF(Table7[[#This Row],[Type]]="KILL",IF(_xlfn.NUMBERVALUE(RIGHT(Table7[[#This Row],[Min]],LEN(Table7[[#This Row],[Min]])-FIND("-",Table7[[#This Row],[Min]])))&gt;INDIRECT(ADDRESS(11+MATCH(LEFT(Table7[[#This Row],[Min]],FIND("-",Table7[[#This Row],[Min]])-1),Table1[Content Sku],0),16,1,1,"Entities")),"review","ok"),"ok")</f>
        <v>ok</v>
      </c>
    </row>
    <row r="3659" spans="5:9" x14ac:dyDescent="0.25">
      <c r="E3659" t="s">
        <v>254</v>
      </c>
      <c r="F3659">
        <v>0</v>
      </c>
      <c r="G3659">
        <v>0</v>
      </c>
      <c r="H3659" t="s">
        <v>8</v>
      </c>
      <c r="I3659" s="74" t="str">
        <f ca="1">IF(Table7[[#This Row],[Type]]="KILL",IF(_xlfn.NUMBERVALUE(RIGHT(Table7[[#This Row],[Min]],LEN(Table7[[#This Row],[Min]])-FIND("-",Table7[[#This Row],[Min]])))&gt;INDIRECT(ADDRESS(11+MATCH(LEFT(Table7[[#This Row],[Min]],FIND("-",Table7[[#This Row],[Min]])-1),Table1[Content Sku],0),16,1,1,"Entities")),"review","ok"),"ok")</f>
        <v>ok</v>
      </c>
    </row>
    <row r="3660" spans="5:9" x14ac:dyDescent="0.25">
      <c r="E3660" t="s">
        <v>295</v>
      </c>
      <c r="F3660">
        <v>0</v>
      </c>
      <c r="G3660">
        <v>0</v>
      </c>
      <c r="H3660" t="s">
        <v>8</v>
      </c>
      <c r="I3660" s="74" t="str">
        <f ca="1">IF(Table7[[#This Row],[Type]]="KILL",IF(_xlfn.NUMBERVALUE(RIGHT(Table7[[#This Row],[Min]],LEN(Table7[[#This Row],[Min]])-FIND("-",Table7[[#This Row],[Min]])))&gt;INDIRECT(ADDRESS(11+MATCH(LEFT(Table7[[#This Row],[Min]],FIND("-",Table7[[#This Row],[Min]])-1),Table1[Content Sku],0),16,1,1,"Entities")),"review","ok"),"ok")</f>
        <v>ok</v>
      </c>
    </row>
    <row r="3661" spans="5:9" x14ac:dyDescent="0.25">
      <c r="E3661" t="s">
        <v>10</v>
      </c>
      <c r="F3661">
        <v>16000</v>
      </c>
      <c r="G3661">
        <v>0</v>
      </c>
      <c r="H3661" t="s">
        <v>205</v>
      </c>
      <c r="I3661" s="74" t="str">
        <f ca="1">IF(Table7[[#This Row],[Type]]="KILL",IF(_xlfn.NUMBERVALUE(RIGHT(Table7[[#This Row],[Min]],LEN(Table7[[#This Row],[Min]])-FIND("-",Table7[[#This Row],[Min]])))&gt;INDIRECT(ADDRESS(11+MATCH(LEFT(Table7[[#This Row],[Min]],FIND("-",Table7[[#This Row],[Min]])-1),Table1[Content Sku],0),16,1,1,"Entities")),"review","ok"),"ok")</f>
        <v>ok</v>
      </c>
    </row>
    <row r="3662" spans="5:9" x14ac:dyDescent="0.25">
      <c r="E3662" t="s">
        <v>404</v>
      </c>
      <c r="F3662">
        <v>0</v>
      </c>
      <c r="G3662">
        <v>0</v>
      </c>
      <c r="H3662" t="s">
        <v>8</v>
      </c>
      <c r="I3662" s="74" t="str">
        <f ca="1">IF(Table7[[#This Row],[Type]]="KILL",IF(_xlfn.NUMBERVALUE(RIGHT(Table7[[#This Row],[Min]],LEN(Table7[[#This Row],[Min]])-FIND("-",Table7[[#This Row],[Min]])))&gt;INDIRECT(ADDRESS(11+MATCH(LEFT(Table7[[#This Row],[Min]],FIND("-",Table7[[#This Row],[Min]])-1),Table1[Content Sku],0),16,1,1,"Entities")),"review","ok"),"ok")</f>
        <v>ok</v>
      </c>
    </row>
    <row r="3663" spans="5:9" x14ac:dyDescent="0.25">
      <c r="E3663" t="s">
        <v>2773</v>
      </c>
      <c r="F3663">
        <v>0</v>
      </c>
      <c r="G3663">
        <v>0</v>
      </c>
      <c r="H3663" t="s">
        <v>8</v>
      </c>
      <c r="I3663" s="74" t="str">
        <f ca="1">IF(Table7[[#This Row],[Type]]="KILL",IF(_xlfn.NUMBERVALUE(RIGHT(Table7[[#This Row],[Min]],LEN(Table7[[#This Row],[Min]])-FIND("-",Table7[[#This Row],[Min]])))&gt;INDIRECT(ADDRESS(11+MATCH(LEFT(Table7[[#This Row],[Min]],FIND("-",Table7[[#This Row],[Min]])-1),Table1[Content Sku],0),16,1,1,"Entities")),"review","ok"),"ok")</f>
        <v>ok</v>
      </c>
    </row>
    <row r="3664" spans="5:9" x14ac:dyDescent="0.25">
      <c r="E3664" t="s">
        <v>90</v>
      </c>
      <c r="F3664">
        <v>0</v>
      </c>
      <c r="G3664">
        <v>0</v>
      </c>
      <c r="H3664" t="s">
        <v>8</v>
      </c>
      <c r="I3664" s="74" t="str">
        <f ca="1">IF(Table7[[#This Row],[Type]]="KILL",IF(_xlfn.NUMBERVALUE(RIGHT(Table7[[#This Row],[Min]],LEN(Table7[[#This Row],[Min]])-FIND("-",Table7[[#This Row],[Min]])))&gt;INDIRECT(ADDRESS(11+MATCH(LEFT(Table7[[#This Row],[Min]],FIND("-",Table7[[#This Row],[Min]])-1),Table1[Content Sku],0),16,1,1,"Entities")),"review","ok"),"ok")</f>
        <v>ok</v>
      </c>
    </row>
    <row r="3665" spans="5:9" x14ac:dyDescent="0.25">
      <c r="E3665" t="s">
        <v>289</v>
      </c>
      <c r="F3665">
        <v>0</v>
      </c>
      <c r="G3665">
        <v>0</v>
      </c>
      <c r="H3665" t="s">
        <v>8</v>
      </c>
      <c r="I3665" s="74" t="str">
        <f ca="1">IF(Table7[[#This Row],[Type]]="KILL",IF(_xlfn.NUMBERVALUE(RIGHT(Table7[[#This Row],[Min]],LEN(Table7[[#This Row],[Min]])-FIND("-",Table7[[#This Row],[Min]])))&gt;INDIRECT(ADDRESS(11+MATCH(LEFT(Table7[[#This Row],[Min]],FIND("-",Table7[[#This Row],[Min]])-1),Table1[Content Sku],0),16,1,1,"Entities")),"review","ok"),"ok")</f>
        <v>ok</v>
      </c>
    </row>
    <row r="3666" spans="5:9" x14ac:dyDescent="0.25">
      <c r="E3666" t="s">
        <v>0</v>
      </c>
      <c r="F3666">
        <v>5000</v>
      </c>
      <c r="G3666">
        <v>0</v>
      </c>
      <c r="H3666" t="s">
        <v>205</v>
      </c>
      <c r="I3666" s="74" t="str">
        <f ca="1">IF(Table7[[#This Row],[Type]]="KILL",IF(_xlfn.NUMBERVALUE(RIGHT(Table7[[#This Row],[Min]],LEN(Table7[[#This Row],[Min]])-FIND("-",Table7[[#This Row],[Min]])))&gt;INDIRECT(ADDRESS(11+MATCH(LEFT(Table7[[#This Row],[Min]],FIND("-",Table7[[#This Row],[Min]])-1),Table1[Content Sku],0),16,1,1,"Entities")),"review","ok"),"ok")</f>
        <v>ok</v>
      </c>
    </row>
    <row r="3667" spans="5:9" x14ac:dyDescent="0.25">
      <c r="E3667" t="s">
        <v>318</v>
      </c>
      <c r="F3667">
        <v>8000</v>
      </c>
      <c r="G3667">
        <v>0</v>
      </c>
      <c r="H3667" t="s">
        <v>205</v>
      </c>
      <c r="I3667" s="74" t="str">
        <f ca="1">IF(Table7[[#This Row],[Type]]="KILL",IF(_xlfn.NUMBERVALUE(RIGHT(Table7[[#This Row],[Min]],LEN(Table7[[#This Row],[Min]])-FIND("-",Table7[[#This Row],[Min]])))&gt;INDIRECT(ADDRESS(11+MATCH(LEFT(Table7[[#This Row],[Min]],FIND("-",Table7[[#This Row],[Min]])-1),Table1[Content Sku],0),16,1,1,"Entities")),"review","ok"),"ok")</f>
        <v>ok</v>
      </c>
    </row>
    <row r="3668" spans="5:9" x14ac:dyDescent="0.25">
      <c r="E3668" t="s">
        <v>2748</v>
      </c>
      <c r="F3668">
        <v>0</v>
      </c>
      <c r="G3668">
        <v>0</v>
      </c>
      <c r="H3668" t="s">
        <v>8</v>
      </c>
      <c r="I3668" s="74" t="str">
        <f ca="1">IF(Table7[[#This Row],[Type]]="KILL",IF(_xlfn.NUMBERVALUE(RIGHT(Table7[[#This Row],[Min]],LEN(Table7[[#This Row],[Min]])-FIND("-",Table7[[#This Row],[Min]])))&gt;INDIRECT(ADDRESS(11+MATCH(LEFT(Table7[[#This Row],[Min]],FIND("-",Table7[[#This Row],[Min]])-1),Table1[Content Sku],0),16,1,1,"Entities")),"review","ok"),"ok")</f>
        <v>ok</v>
      </c>
    </row>
    <row r="3669" spans="5:9" x14ac:dyDescent="0.25">
      <c r="E3669" t="s">
        <v>465</v>
      </c>
      <c r="F3669">
        <v>0</v>
      </c>
      <c r="G3669">
        <v>0</v>
      </c>
      <c r="H3669" t="s">
        <v>8</v>
      </c>
      <c r="I3669" s="74" t="str">
        <f ca="1">IF(Table7[[#This Row],[Type]]="KILL",IF(_xlfn.NUMBERVALUE(RIGHT(Table7[[#This Row],[Min]],LEN(Table7[[#This Row],[Min]])-FIND("-",Table7[[#This Row],[Min]])))&gt;INDIRECT(ADDRESS(11+MATCH(LEFT(Table7[[#This Row],[Min]],FIND("-",Table7[[#This Row],[Min]])-1),Table1[Content Sku],0),16,1,1,"Entities")),"review","ok"),"ok")</f>
        <v>ok</v>
      </c>
    </row>
    <row r="3670" spans="5:9" x14ac:dyDescent="0.25">
      <c r="E3670" t="s">
        <v>311</v>
      </c>
      <c r="F3670">
        <v>0</v>
      </c>
      <c r="G3670">
        <v>0</v>
      </c>
      <c r="H3670" t="s">
        <v>8</v>
      </c>
      <c r="I3670" s="74" t="str">
        <f ca="1">IF(Table7[[#This Row],[Type]]="KILL",IF(_xlfn.NUMBERVALUE(RIGHT(Table7[[#This Row],[Min]],LEN(Table7[[#This Row],[Min]])-FIND("-",Table7[[#This Row],[Min]])))&gt;INDIRECT(ADDRESS(11+MATCH(LEFT(Table7[[#This Row],[Min]],FIND("-",Table7[[#This Row],[Min]])-1),Table1[Content Sku],0),16,1,1,"Entities")),"review","ok"),"ok")</f>
        <v>ok</v>
      </c>
    </row>
    <row r="3671" spans="5:9" x14ac:dyDescent="0.25">
      <c r="E3671" t="s">
        <v>313</v>
      </c>
      <c r="F3671">
        <v>0</v>
      </c>
      <c r="G3671">
        <v>17000</v>
      </c>
      <c r="H3671" t="s">
        <v>205</v>
      </c>
      <c r="I3671" s="74" t="str">
        <f ca="1">IF(Table7[[#This Row],[Type]]="KILL",IF(_xlfn.NUMBERVALUE(RIGHT(Table7[[#This Row],[Min]],LEN(Table7[[#This Row],[Min]])-FIND("-",Table7[[#This Row],[Min]])))&gt;INDIRECT(ADDRESS(11+MATCH(LEFT(Table7[[#This Row],[Min]],FIND("-",Table7[[#This Row],[Min]])-1),Table1[Content Sku],0),16,1,1,"Entities")),"review","ok"),"ok")</f>
        <v>ok</v>
      </c>
    </row>
    <row r="3672" spans="5:9" x14ac:dyDescent="0.25">
      <c r="E3672" t="s">
        <v>311</v>
      </c>
      <c r="F3672">
        <v>0</v>
      </c>
      <c r="G3672">
        <v>0</v>
      </c>
      <c r="H3672" t="s">
        <v>8</v>
      </c>
      <c r="I3672" s="74" t="str">
        <f ca="1">IF(Table7[[#This Row],[Type]]="KILL",IF(_xlfn.NUMBERVALUE(RIGHT(Table7[[#This Row],[Min]],LEN(Table7[[#This Row],[Min]])-FIND("-",Table7[[#This Row],[Min]])))&gt;INDIRECT(ADDRESS(11+MATCH(LEFT(Table7[[#This Row],[Min]],FIND("-",Table7[[#This Row],[Min]])-1),Table1[Content Sku],0),16,1,1,"Entities")),"review","ok"),"ok")</f>
        <v>ok</v>
      </c>
    </row>
    <row r="3673" spans="5:9" x14ac:dyDescent="0.25">
      <c r="E3673" t="s">
        <v>257</v>
      </c>
      <c r="F3673">
        <v>0</v>
      </c>
      <c r="G3673">
        <v>0</v>
      </c>
      <c r="H3673" t="s">
        <v>8</v>
      </c>
      <c r="I3673" s="74" t="str">
        <f ca="1">IF(Table7[[#This Row],[Type]]="KILL",IF(_xlfn.NUMBERVALUE(RIGHT(Table7[[#This Row],[Min]],LEN(Table7[[#This Row],[Min]])-FIND("-",Table7[[#This Row],[Min]])))&gt;INDIRECT(ADDRESS(11+MATCH(LEFT(Table7[[#This Row],[Min]],FIND("-",Table7[[#This Row],[Min]])-1),Table1[Content Sku],0),16,1,1,"Entities")),"review","ok"),"ok")</f>
        <v>ok</v>
      </c>
    </row>
    <row r="3674" spans="5:9" x14ac:dyDescent="0.25">
      <c r="E3674" t="s">
        <v>2748</v>
      </c>
      <c r="F3674">
        <v>0</v>
      </c>
      <c r="G3674">
        <v>0</v>
      </c>
      <c r="H3674" t="s">
        <v>8</v>
      </c>
      <c r="I3674" s="74" t="str">
        <f ca="1">IF(Table7[[#This Row],[Type]]="KILL",IF(_xlfn.NUMBERVALUE(RIGHT(Table7[[#This Row],[Min]],LEN(Table7[[#This Row],[Min]])-FIND("-",Table7[[#This Row],[Min]])))&gt;INDIRECT(ADDRESS(11+MATCH(LEFT(Table7[[#This Row],[Min]],FIND("-",Table7[[#This Row],[Min]])-1),Table1[Content Sku],0),16,1,1,"Entities")),"review","ok"),"ok")</f>
        <v>ok</v>
      </c>
    </row>
    <row r="3675" spans="5:9" x14ac:dyDescent="0.25">
      <c r="E3675" t="s">
        <v>254</v>
      </c>
      <c r="F3675">
        <v>2000</v>
      </c>
      <c r="G3675">
        <v>0</v>
      </c>
      <c r="H3675" t="s">
        <v>205</v>
      </c>
      <c r="I3675" s="74" t="str">
        <f ca="1">IF(Table7[[#This Row],[Type]]="KILL",IF(_xlfn.NUMBERVALUE(RIGHT(Table7[[#This Row],[Min]],LEN(Table7[[#This Row],[Min]])-FIND("-",Table7[[#This Row],[Min]])))&gt;INDIRECT(ADDRESS(11+MATCH(LEFT(Table7[[#This Row],[Min]],FIND("-",Table7[[#This Row],[Min]])-1),Table1[Content Sku],0),16,1,1,"Entities")),"review","ok"),"ok")</f>
        <v>ok</v>
      </c>
    </row>
    <row r="3676" spans="5:9" x14ac:dyDescent="0.25">
      <c r="E3676" t="s">
        <v>394</v>
      </c>
      <c r="F3676">
        <v>0</v>
      </c>
      <c r="G3676">
        <v>0</v>
      </c>
      <c r="H3676" t="s">
        <v>8</v>
      </c>
      <c r="I3676" s="74" t="str">
        <f ca="1">IF(Table7[[#This Row],[Type]]="KILL",IF(_xlfn.NUMBERVALUE(RIGHT(Table7[[#This Row],[Min]],LEN(Table7[[#This Row],[Min]])-FIND("-",Table7[[#This Row],[Min]])))&gt;INDIRECT(ADDRESS(11+MATCH(LEFT(Table7[[#This Row],[Min]],FIND("-",Table7[[#This Row],[Min]])-1),Table1[Content Sku],0),16,1,1,"Entities")),"review","ok"),"ok")</f>
        <v>ok</v>
      </c>
    </row>
    <row r="3677" spans="5:9" x14ac:dyDescent="0.25">
      <c r="E3677" t="s">
        <v>295</v>
      </c>
      <c r="F3677">
        <v>0</v>
      </c>
      <c r="G3677">
        <v>0</v>
      </c>
      <c r="H3677" t="s">
        <v>8</v>
      </c>
      <c r="I3677" s="74" t="str">
        <f ca="1">IF(Table7[[#This Row],[Type]]="KILL",IF(_xlfn.NUMBERVALUE(RIGHT(Table7[[#This Row],[Min]],LEN(Table7[[#This Row],[Min]])-FIND("-",Table7[[#This Row],[Min]])))&gt;INDIRECT(ADDRESS(11+MATCH(LEFT(Table7[[#This Row],[Min]],FIND("-",Table7[[#This Row],[Min]])-1),Table1[Content Sku],0),16,1,1,"Entities")),"review","ok"),"ok")</f>
        <v>ok</v>
      </c>
    </row>
    <row r="3678" spans="5:9" x14ac:dyDescent="0.25">
      <c r="E3678" t="s">
        <v>2748</v>
      </c>
      <c r="F3678">
        <v>0</v>
      </c>
      <c r="G3678">
        <v>0</v>
      </c>
      <c r="H3678" t="s">
        <v>8</v>
      </c>
      <c r="I3678" s="74" t="str">
        <f ca="1">IF(Table7[[#This Row],[Type]]="KILL",IF(_xlfn.NUMBERVALUE(RIGHT(Table7[[#This Row],[Min]],LEN(Table7[[#This Row],[Min]])-FIND("-",Table7[[#This Row],[Min]])))&gt;INDIRECT(ADDRESS(11+MATCH(LEFT(Table7[[#This Row],[Min]],FIND("-",Table7[[#This Row],[Min]])-1),Table1[Content Sku],0),16,1,1,"Entities")),"review","ok"),"ok")</f>
        <v>ok</v>
      </c>
    </row>
    <row r="3679" spans="5:9" x14ac:dyDescent="0.25">
      <c r="E3679" t="s">
        <v>313</v>
      </c>
      <c r="F3679">
        <v>0</v>
      </c>
      <c r="G3679">
        <v>0</v>
      </c>
      <c r="H3679" t="s">
        <v>8</v>
      </c>
      <c r="I3679" s="74" t="str">
        <f ca="1">IF(Table7[[#This Row],[Type]]="KILL",IF(_xlfn.NUMBERVALUE(RIGHT(Table7[[#This Row],[Min]],LEN(Table7[[#This Row],[Min]])-FIND("-",Table7[[#This Row],[Min]])))&gt;INDIRECT(ADDRESS(11+MATCH(LEFT(Table7[[#This Row],[Min]],FIND("-",Table7[[#This Row],[Min]])-1),Table1[Content Sku],0),16,1,1,"Entities")),"review","ok"),"ok")</f>
        <v>ok</v>
      </c>
    </row>
    <row r="3680" spans="5:9" x14ac:dyDescent="0.25">
      <c r="E3680" t="s">
        <v>41</v>
      </c>
      <c r="F3680">
        <v>18000</v>
      </c>
      <c r="G3680">
        <v>0</v>
      </c>
      <c r="H3680" t="s">
        <v>205</v>
      </c>
      <c r="I3680" s="74" t="str">
        <f ca="1">IF(Table7[[#This Row],[Type]]="KILL",IF(_xlfn.NUMBERVALUE(RIGHT(Table7[[#This Row],[Min]],LEN(Table7[[#This Row],[Min]])-FIND("-",Table7[[#This Row],[Min]])))&gt;INDIRECT(ADDRESS(11+MATCH(LEFT(Table7[[#This Row],[Min]],FIND("-",Table7[[#This Row],[Min]])-1),Table1[Content Sku],0),16,1,1,"Entities")),"review","ok"),"ok")</f>
        <v>ok</v>
      </c>
    </row>
    <row r="3681" spans="5:9" x14ac:dyDescent="0.25">
      <c r="E3681" t="s">
        <v>548</v>
      </c>
      <c r="F3681">
        <v>0</v>
      </c>
      <c r="G3681">
        <v>0</v>
      </c>
      <c r="H3681" t="s">
        <v>8</v>
      </c>
      <c r="I3681" s="74" t="str">
        <f ca="1">IF(Table7[[#This Row],[Type]]="KILL",IF(_xlfn.NUMBERVALUE(RIGHT(Table7[[#This Row],[Min]],LEN(Table7[[#This Row],[Min]])-FIND("-",Table7[[#This Row],[Min]])))&gt;INDIRECT(ADDRESS(11+MATCH(LEFT(Table7[[#This Row],[Min]],FIND("-",Table7[[#This Row],[Min]])-1),Table1[Content Sku],0),16,1,1,"Entities")),"review","ok"),"ok")</f>
        <v>ok</v>
      </c>
    </row>
    <row r="3682" spans="5:9" x14ac:dyDescent="0.25">
      <c r="E3682" t="s">
        <v>2745</v>
      </c>
      <c r="F3682">
        <v>0</v>
      </c>
      <c r="G3682">
        <v>0</v>
      </c>
      <c r="H3682" t="s">
        <v>8</v>
      </c>
      <c r="I3682" s="74" t="str">
        <f ca="1">IF(Table7[[#This Row],[Type]]="KILL",IF(_xlfn.NUMBERVALUE(RIGHT(Table7[[#This Row],[Min]],LEN(Table7[[#This Row],[Min]])-FIND("-",Table7[[#This Row],[Min]])))&gt;INDIRECT(ADDRESS(11+MATCH(LEFT(Table7[[#This Row],[Min]],FIND("-",Table7[[#This Row],[Min]])-1),Table1[Content Sku],0),16,1,1,"Entities")),"review","ok"),"ok")</f>
        <v>ok</v>
      </c>
    </row>
    <row r="3683" spans="5:9" x14ac:dyDescent="0.25">
      <c r="E3683" t="s">
        <v>311</v>
      </c>
      <c r="F3683">
        <v>0</v>
      </c>
      <c r="G3683">
        <v>0</v>
      </c>
      <c r="H3683" t="s">
        <v>8</v>
      </c>
      <c r="I3683" s="74" t="str">
        <f ca="1">IF(Table7[[#This Row],[Type]]="KILL",IF(_xlfn.NUMBERVALUE(RIGHT(Table7[[#This Row],[Min]],LEN(Table7[[#This Row],[Min]])-FIND("-",Table7[[#This Row],[Min]])))&gt;INDIRECT(ADDRESS(11+MATCH(LEFT(Table7[[#This Row],[Min]],FIND("-",Table7[[#This Row],[Min]])-1),Table1[Content Sku],0),16,1,1,"Entities")),"review","ok"),"ok")</f>
        <v>ok</v>
      </c>
    </row>
    <row r="3684" spans="5:9" x14ac:dyDescent="0.25">
      <c r="E3684" t="s">
        <v>548</v>
      </c>
      <c r="F3684">
        <v>0</v>
      </c>
      <c r="G3684">
        <v>0</v>
      </c>
      <c r="H3684" t="s">
        <v>8</v>
      </c>
      <c r="I3684" s="74" t="str">
        <f ca="1">IF(Table7[[#This Row],[Type]]="KILL",IF(_xlfn.NUMBERVALUE(RIGHT(Table7[[#This Row],[Min]],LEN(Table7[[#This Row],[Min]])-FIND("-",Table7[[#This Row],[Min]])))&gt;INDIRECT(ADDRESS(11+MATCH(LEFT(Table7[[#This Row],[Min]],FIND("-",Table7[[#This Row],[Min]])-1),Table1[Content Sku],0),16,1,1,"Entities")),"review","ok"),"ok")</f>
        <v>ok</v>
      </c>
    </row>
    <row r="3685" spans="5:9" x14ac:dyDescent="0.25">
      <c r="E3685" t="s">
        <v>21</v>
      </c>
      <c r="F3685">
        <v>0</v>
      </c>
      <c r="G3685">
        <v>0</v>
      </c>
      <c r="H3685" t="s">
        <v>8</v>
      </c>
      <c r="I3685" s="74" t="str">
        <f ca="1">IF(Table7[[#This Row],[Type]]="KILL",IF(_xlfn.NUMBERVALUE(RIGHT(Table7[[#This Row],[Min]],LEN(Table7[[#This Row],[Min]])-FIND("-",Table7[[#This Row],[Min]])))&gt;INDIRECT(ADDRESS(11+MATCH(LEFT(Table7[[#This Row],[Min]],FIND("-",Table7[[#This Row],[Min]])-1),Table1[Content Sku],0),16,1,1,"Entities")),"review","ok"),"ok")</f>
        <v>ok</v>
      </c>
    </row>
    <row r="3686" spans="5:9" x14ac:dyDescent="0.25">
      <c r="E3686" t="s">
        <v>258</v>
      </c>
      <c r="F3686">
        <v>50000</v>
      </c>
      <c r="G3686">
        <v>0</v>
      </c>
      <c r="H3686" t="s">
        <v>205</v>
      </c>
      <c r="I3686" s="74" t="str">
        <f ca="1">IF(Table7[[#This Row],[Type]]="KILL",IF(_xlfn.NUMBERVALUE(RIGHT(Table7[[#This Row],[Min]],LEN(Table7[[#This Row],[Min]])-FIND("-",Table7[[#This Row],[Min]])))&gt;INDIRECT(ADDRESS(11+MATCH(LEFT(Table7[[#This Row],[Min]],FIND("-",Table7[[#This Row],[Min]])-1),Table1[Content Sku],0),16,1,1,"Entities")),"review","ok"),"ok")</f>
        <v>ok</v>
      </c>
    </row>
    <row r="3687" spans="5:9" x14ac:dyDescent="0.25">
      <c r="E3687" t="s">
        <v>463</v>
      </c>
      <c r="F3687">
        <v>0</v>
      </c>
      <c r="G3687">
        <v>0</v>
      </c>
      <c r="H3687" t="s">
        <v>8</v>
      </c>
      <c r="I3687" s="74" t="str">
        <f ca="1">IF(Table7[[#This Row],[Type]]="KILL",IF(_xlfn.NUMBERVALUE(RIGHT(Table7[[#This Row],[Min]],LEN(Table7[[#This Row],[Min]])-FIND("-",Table7[[#This Row],[Min]])))&gt;INDIRECT(ADDRESS(11+MATCH(LEFT(Table7[[#This Row],[Min]],FIND("-",Table7[[#This Row],[Min]])-1),Table1[Content Sku],0),16,1,1,"Entities")),"review","ok"),"ok")</f>
        <v>ok</v>
      </c>
    </row>
    <row r="3688" spans="5:9" x14ac:dyDescent="0.25">
      <c r="E3688" t="s">
        <v>17</v>
      </c>
      <c r="F3688">
        <v>0</v>
      </c>
      <c r="G3688">
        <v>0</v>
      </c>
      <c r="H3688" t="s">
        <v>8</v>
      </c>
      <c r="I3688" s="74" t="str">
        <f ca="1">IF(Table7[[#This Row],[Type]]="KILL",IF(_xlfn.NUMBERVALUE(RIGHT(Table7[[#This Row],[Min]],LEN(Table7[[#This Row],[Min]])-FIND("-",Table7[[#This Row],[Min]])))&gt;INDIRECT(ADDRESS(11+MATCH(LEFT(Table7[[#This Row],[Min]],FIND("-",Table7[[#This Row],[Min]])-1),Table1[Content Sku],0),16,1,1,"Entities")),"review","ok"),"ok")</f>
        <v>ok</v>
      </c>
    </row>
    <row r="3689" spans="5:9" x14ac:dyDescent="0.25">
      <c r="E3689" t="s">
        <v>90</v>
      </c>
      <c r="F3689">
        <v>0</v>
      </c>
      <c r="G3689">
        <v>0</v>
      </c>
      <c r="H3689" t="s">
        <v>8</v>
      </c>
      <c r="I3689" s="74" t="str">
        <f ca="1">IF(Table7[[#This Row],[Type]]="KILL",IF(_xlfn.NUMBERVALUE(RIGHT(Table7[[#This Row],[Min]],LEN(Table7[[#This Row],[Min]])-FIND("-",Table7[[#This Row],[Min]])))&gt;INDIRECT(ADDRESS(11+MATCH(LEFT(Table7[[#This Row],[Min]],FIND("-",Table7[[#This Row],[Min]])-1),Table1[Content Sku],0),16,1,1,"Entities")),"review","ok"),"ok")</f>
        <v>ok</v>
      </c>
    </row>
    <row r="3690" spans="5:9" x14ac:dyDescent="0.25">
      <c r="E3690" t="s">
        <v>90</v>
      </c>
      <c r="F3690">
        <v>0</v>
      </c>
      <c r="G3690">
        <v>14000</v>
      </c>
      <c r="H3690" t="s">
        <v>205</v>
      </c>
      <c r="I3690" s="74" t="str">
        <f ca="1">IF(Table7[[#This Row],[Type]]="KILL",IF(_xlfn.NUMBERVALUE(RIGHT(Table7[[#This Row],[Min]],LEN(Table7[[#This Row],[Min]])-FIND("-",Table7[[#This Row],[Min]])))&gt;INDIRECT(ADDRESS(11+MATCH(LEFT(Table7[[#This Row],[Min]],FIND("-",Table7[[#This Row],[Min]])-1),Table1[Content Sku],0),16,1,1,"Entities")),"review","ok"),"ok")</f>
        <v>ok</v>
      </c>
    </row>
    <row r="3691" spans="5:9" x14ac:dyDescent="0.25">
      <c r="E3691" t="s">
        <v>4437</v>
      </c>
      <c r="F3691">
        <v>0</v>
      </c>
      <c r="G3691">
        <v>0</v>
      </c>
      <c r="H3691" t="s">
        <v>8</v>
      </c>
      <c r="I3691" s="74" t="str">
        <f ca="1">IF(Table7[[#This Row],[Type]]="KILL",IF(_xlfn.NUMBERVALUE(RIGHT(Table7[[#This Row],[Min]],LEN(Table7[[#This Row],[Min]])-FIND("-",Table7[[#This Row],[Min]])))&gt;INDIRECT(ADDRESS(11+MATCH(LEFT(Table7[[#This Row],[Min]],FIND("-",Table7[[#This Row],[Min]])-1),Table1[Content Sku],0),16,1,1,"Entities")),"review","ok"),"ok")</f>
        <v>ok</v>
      </c>
    </row>
    <row r="3692" spans="5:9" x14ac:dyDescent="0.25">
      <c r="E3692" t="s">
        <v>394</v>
      </c>
      <c r="F3692">
        <v>0</v>
      </c>
      <c r="G3692">
        <v>0</v>
      </c>
      <c r="H3692" t="s">
        <v>8</v>
      </c>
      <c r="I3692" s="74" t="str">
        <f ca="1">IF(Table7[[#This Row],[Type]]="KILL",IF(_xlfn.NUMBERVALUE(RIGHT(Table7[[#This Row],[Min]],LEN(Table7[[#This Row],[Min]])-FIND("-",Table7[[#This Row],[Min]])))&gt;INDIRECT(ADDRESS(11+MATCH(LEFT(Table7[[#This Row],[Min]],FIND("-",Table7[[#This Row],[Min]])-1),Table1[Content Sku],0),16,1,1,"Entities")),"review","ok"),"ok")</f>
        <v>ok</v>
      </c>
    </row>
    <row r="3693" spans="5:9" x14ac:dyDescent="0.25">
      <c r="E3693" t="s">
        <v>253</v>
      </c>
      <c r="F3693">
        <v>8000</v>
      </c>
      <c r="G3693">
        <v>0</v>
      </c>
      <c r="H3693" t="s">
        <v>205</v>
      </c>
      <c r="I3693" s="74" t="str">
        <f ca="1">IF(Table7[[#This Row],[Type]]="KILL",IF(_xlfn.NUMBERVALUE(RIGHT(Table7[[#This Row],[Min]],LEN(Table7[[#This Row],[Min]])-FIND("-",Table7[[#This Row],[Min]])))&gt;INDIRECT(ADDRESS(11+MATCH(LEFT(Table7[[#This Row],[Min]],FIND("-",Table7[[#This Row],[Min]])-1),Table1[Content Sku],0),16,1,1,"Entities")),"review","ok"),"ok")</f>
        <v>ok</v>
      </c>
    </row>
    <row r="3694" spans="5:9" x14ac:dyDescent="0.25">
      <c r="E3694" t="s">
        <v>42</v>
      </c>
      <c r="F3694">
        <v>50000</v>
      </c>
      <c r="G3694">
        <v>0</v>
      </c>
      <c r="H3694" t="s">
        <v>205</v>
      </c>
      <c r="I3694" s="74" t="str">
        <f ca="1">IF(Table7[[#This Row],[Type]]="KILL",IF(_xlfn.NUMBERVALUE(RIGHT(Table7[[#This Row],[Min]],LEN(Table7[[#This Row],[Min]])-FIND("-",Table7[[#This Row],[Min]])))&gt;INDIRECT(ADDRESS(11+MATCH(LEFT(Table7[[#This Row],[Min]],FIND("-",Table7[[#This Row],[Min]])-1),Table1[Content Sku],0),16,1,1,"Entities")),"review","ok"),"ok")</f>
        <v>ok</v>
      </c>
    </row>
    <row r="3695" spans="5:9" x14ac:dyDescent="0.25">
      <c r="E3695" t="s">
        <v>253</v>
      </c>
      <c r="F3695">
        <v>0</v>
      </c>
      <c r="G3695">
        <v>20000</v>
      </c>
      <c r="H3695" t="s">
        <v>205</v>
      </c>
      <c r="I3695" s="74" t="str">
        <f ca="1">IF(Table7[[#This Row],[Type]]="KILL",IF(_xlfn.NUMBERVALUE(RIGHT(Table7[[#This Row],[Min]],LEN(Table7[[#This Row],[Min]])-FIND("-",Table7[[#This Row],[Min]])))&gt;INDIRECT(ADDRESS(11+MATCH(LEFT(Table7[[#This Row],[Min]],FIND("-",Table7[[#This Row],[Min]])-1),Table1[Content Sku],0),16,1,1,"Entities")),"review","ok"),"ok")</f>
        <v>ok</v>
      </c>
    </row>
    <row r="3696" spans="5:9" x14ac:dyDescent="0.25">
      <c r="E3696" t="s">
        <v>254</v>
      </c>
      <c r="F3696">
        <v>0</v>
      </c>
      <c r="G3696">
        <v>0</v>
      </c>
      <c r="H3696" t="s">
        <v>8</v>
      </c>
      <c r="I3696" s="74" t="str">
        <f ca="1">IF(Table7[[#This Row],[Type]]="KILL",IF(_xlfn.NUMBERVALUE(RIGHT(Table7[[#This Row],[Min]],LEN(Table7[[#This Row],[Min]])-FIND("-",Table7[[#This Row],[Min]])))&gt;INDIRECT(ADDRESS(11+MATCH(LEFT(Table7[[#This Row],[Min]],FIND("-",Table7[[#This Row],[Min]])-1),Table1[Content Sku],0),16,1,1,"Entities")),"review","ok"),"ok")</f>
        <v>ok</v>
      </c>
    </row>
    <row r="3697" spans="5:9" x14ac:dyDescent="0.25">
      <c r="E3697" t="s">
        <v>47</v>
      </c>
      <c r="F3697">
        <v>5000</v>
      </c>
      <c r="G3697">
        <v>0</v>
      </c>
      <c r="H3697" t="s">
        <v>205</v>
      </c>
      <c r="I3697" s="74" t="str">
        <f ca="1">IF(Table7[[#This Row],[Type]]="KILL",IF(_xlfn.NUMBERVALUE(RIGHT(Table7[[#This Row],[Min]],LEN(Table7[[#This Row],[Min]])-FIND("-",Table7[[#This Row],[Min]])))&gt;INDIRECT(ADDRESS(11+MATCH(LEFT(Table7[[#This Row],[Min]],FIND("-",Table7[[#This Row],[Min]])-1),Table1[Content Sku],0),16,1,1,"Entities")),"review","ok"),"ok")</f>
        <v>ok</v>
      </c>
    </row>
    <row r="3698" spans="5:9" x14ac:dyDescent="0.25">
      <c r="E3698" t="s">
        <v>346</v>
      </c>
      <c r="F3698">
        <v>15000</v>
      </c>
      <c r="G3698">
        <v>0</v>
      </c>
      <c r="H3698" t="s">
        <v>205</v>
      </c>
      <c r="I3698" s="74" t="str">
        <f ca="1">IF(Table7[[#This Row],[Type]]="KILL",IF(_xlfn.NUMBERVALUE(RIGHT(Table7[[#This Row],[Min]],LEN(Table7[[#This Row],[Min]])-FIND("-",Table7[[#This Row],[Min]])))&gt;INDIRECT(ADDRESS(11+MATCH(LEFT(Table7[[#This Row],[Min]],FIND("-",Table7[[#This Row],[Min]])-1),Table1[Content Sku],0),16,1,1,"Entities")),"review","ok"),"ok")</f>
        <v>ok</v>
      </c>
    </row>
    <row r="3699" spans="5:9" x14ac:dyDescent="0.25">
      <c r="E3699" t="s">
        <v>311</v>
      </c>
      <c r="F3699">
        <v>2800</v>
      </c>
      <c r="G3699">
        <v>0</v>
      </c>
      <c r="H3699" t="s">
        <v>205</v>
      </c>
      <c r="I3699" s="74" t="str">
        <f ca="1">IF(Table7[[#This Row],[Type]]="KILL",IF(_xlfn.NUMBERVALUE(RIGHT(Table7[[#This Row],[Min]],LEN(Table7[[#This Row],[Min]])-FIND("-",Table7[[#This Row],[Min]])))&gt;INDIRECT(ADDRESS(11+MATCH(LEFT(Table7[[#This Row],[Min]],FIND("-",Table7[[#This Row],[Min]])-1),Table1[Content Sku],0),16,1,1,"Entities")),"review","ok"),"ok")</f>
        <v>ok</v>
      </c>
    </row>
    <row r="3700" spans="5:9" x14ac:dyDescent="0.25">
      <c r="E3700" t="s">
        <v>123</v>
      </c>
      <c r="F3700">
        <v>0</v>
      </c>
      <c r="G3700">
        <v>0</v>
      </c>
      <c r="H3700" t="s">
        <v>8</v>
      </c>
      <c r="I3700" s="74" t="str">
        <f ca="1">IF(Table7[[#This Row],[Type]]="KILL",IF(_xlfn.NUMBERVALUE(RIGHT(Table7[[#This Row],[Min]],LEN(Table7[[#This Row],[Min]])-FIND("-",Table7[[#This Row],[Min]])))&gt;INDIRECT(ADDRESS(11+MATCH(LEFT(Table7[[#This Row],[Min]],FIND("-",Table7[[#This Row],[Min]])-1),Table1[Content Sku],0),16,1,1,"Entities")),"review","ok"),"ok")</f>
        <v>ok</v>
      </c>
    </row>
    <row r="3701" spans="5:9" x14ac:dyDescent="0.25">
      <c r="E3701" t="s">
        <v>311</v>
      </c>
      <c r="F3701">
        <v>0</v>
      </c>
      <c r="G3701">
        <v>0</v>
      </c>
      <c r="H3701" t="s">
        <v>8</v>
      </c>
      <c r="I3701" s="74" t="str">
        <f ca="1">IF(Table7[[#This Row],[Type]]="KILL",IF(_xlfn.NUMBERVALUE(RIGHT(Table7[[#This Row],[Min]],LEN(Table7[[#This Row],[Min]])-FIND("-",Table7[[#This Row],[Min]])))&gt;INDIRECT(ADDRESS(11+MATCH(LEFT(Table7[[#This Row],[Min]],FIND("-",Table7[[#This Row],[Min]])-1),Table1[Content Sku],0),16,1,1,"Entities")),"review","ok"),"ok")</f>
        <v>ok</v>
      </c>
    </row>
    <row r="3702" spans="5:9" x14ac:dyDescent="0.25">
      <c r="E3702" t="s">
        <v>551</v>
      </c>
      <c r="F3702">
        <v>0</v>
      </c>
      <c r="G3702">
        <v>0</v>
      </c>
      <c r="H3702" t="s">
        <v>8</v>
      </c>
      <c r="I3702" s="74" t="str">
        <f ca="1">IF(Table7[[#This Row],[Type]]="KILL",IF(_xlfn.NUMBERVALUE(RIGHT(Table7[[#This Row],[Min]],LEN(Table7[[#This Row],[Min]])-FIND("-",Table7[[#This Row],[Min]])))&gt;INDIRECT(ADDRESS(11+MATCH(LEFT(Table7[[#This Row],[Min]],FIND("-",Table7[[#This Row],[Min]])-1),Table1[Content Sku],0),16,1,1,"Entities")),"review","ok"),"ok")</f>
        <v>ok</v>
      </c>
    </row>
    <row r="3703" spans="5:9" x14ac:dyDescent="0.25">
      <c r="E3703" t="s">
        <v>2748</v>
      </c>
      <c r="F3703">
        <v>0</v>
      </c>
      <c r="G3703">
        <v>0</v>
      </c>
      <c r="H3703" t="s">
        <v>8</v>
      </c>
      <c r="I3703" s="74" t="str">
        <f ca="1">IF(Table7[[#This Row],[Type]]="KILL",IF(_xlfn.NUMBERVALUE(RIGHT(Table7[[#This Row],[Min]],LEN(Table7[[#This Row],[Min]])-FIND("-",Table7[[#This Row],[Min]])))&gt;INDIRECT(ADDRESS(11+MATCH(LEFT(Table7[[#This Row],[Min]],FIND("-",Table7[[#This Row],[Min]])-1),Table1[Content Sku],0),16,1,1,"Entities")),"review","ok"),"ok")</f>
        <v>ok</v>
      </c>
    </row>
    <row r="3704" spans="5:9" x14ac:dyDescent="0.25">
      <c r="E3704" t="s">
        <v>2748</v>
      </c>
      <c r="F3704">
        <v>0</v>
      </c>
      <c r="G3704">
        <v>0</v>
      </c>
      <c r="H3704" t="s">
        <v>8</v>
      </c>
      <c r="I3704" s="74" t="str">
        <f ca="1">IF(Table7[[#This Row],[Type]]="KILL",IF(_xlfn.NUMBERVALUE(RIGHT(Table7[[#This Row],[Min]],LEN(Table7[[#This Row],[Min]])-FIND("-",Table7[[#This Row],[Min]])))&gt;INDIRECT(ADDRESS(11+MATCH(LEFT(Table7[[#This Row],[Min]],FIND("-",Table7[[#This Row],[Min]])-1),Table1[Content Sku],0),16,1,1,"Entities")),"review","ok"),"ok")</f>
        <v>ok</v>
      </c>
    </row>
    <row r="3705" spans="5:9" x14ac:dyDescent="0.25">
      <c r="E3705" t="s">
        <v>10</v>
      </c>
      <c r="F3705">
        <v>2600</v>
      </c>
      <c r="G3705">
        <v>0</v>
      </c>
      <c r="H3705" t="s">
        <v>205</v>
      </c>
      <c r="I3705" s="74" t="str">
        <f ca="1">IF(Table7[[#This Row],[Type]]="KILL",IF(_xlfn.NUMBERVALUE(RIGHT(Table7[[#This Row],[Min]],LEN(Table7[[#This Row],[Min]])-FIND("-",Table7[[#This Row],[Min]])))&gt;INDIRECT(ADDRESS(11+MATCH(LEFT(Table7[[#This Row],[Min]],FIND("-",Table7[[#This Row],[Min]])-1),Table1[Content Sku],0),16,1,1,"Entities")),"review","ok"),"ok")</f>
        <v>ok</v>
      </c>
    </row>
    <row r="3706" spans="5:9" x14ac:dyDescent="0.25">
      <c r="E3706" t="s">
        <v>254</v>
      </c>
      <c r="F3706">
        <v>4000</v>
      </c>
      <c r="G3706">
        <v>0</v>
      </c>
      <c r="H3706" t="s">
        <v>205</v>
      </c>
      <c r="I3706" s="74" t="str">
        <f ca="1">IF(Table7[[#This Row],[Type]]="KILL",IF(_xlfn.NUMBERVALUE(RIGHT(Table7[[#This Row],[Min]],LEN(Table7[[#This Row],[Min]])-FIND("-",Table7[[#This Row],[Min]])))&gt;INDIRECT(ADDRESS(11+MATCH(LEFT(Table7[[#This Row],[Min]],FIND("-",Table7[[#This Row],[Min]])-1),Table1[Content Sku],0),16,1,1,"Entities")),"review","ok"),"ok")</f>
        <v>ok</v>
      </c>
    </row>
    <row r="3707" spans="5:9" x14ac:dyDescent="0.25">
      <c r="E3707" t="s">
        <v>39</v>
      </c>
      <c r="F3707">
        <v>8250</v>
      </c>
      <c r="G3707">
        <v>0</v>
      </c>
      <c r="H3707" t="s">
        <v>205</v>
      </c>
      <c r="I3707" s="74" t="str">
        <f ca="1">IF(Table7[[#This Row],[Type]]="KILL",IF(_xlfn.NUMBERVALUE(RIGHT(Table7[[#This Row],[Min]],LEN(Table7[[#This Row],[Min]])-FIND("-",Table7[[#This Row],[Min]])))&gt;INDIRECT(ADDRESS(11+MATCH(LEFT(Table7[[#This Row],[Min]],FIND("-",Table7[[#This Row],[Min]])-1),Table1[Content Sku],0),16,1,1,"Entities")),"review","ok"),"ok")</f>
        <v>ok</v>
      </c>
    </row>
    <row r="3708" spans="5:9" x14ac:dyDescent="0.25">
      <c r="E3708" t="s">
        <v>254</v>
      </c>
      <c r="F3708">
        <v>0</v>
      </c>
      <c r="G3708">
        <v>25000</v>
      </c>
      <c r="H3708" t="s">
        <v>205</v>
      </c>
      <c r="I3708" s="74" t="str">
        <f ca="1">IF(Table7[[#This Row],[Type]]="KILL",IF(_xlfn.NUMBERVALUE(RIGHT(Table7[[#This Row],[Min]],LEN(Table7[[#This Row],[Min]])-FIND("-",Table7[[#This Row],[Min]])))&gt;INDIRECT(ADDRESS(11+MATCH(LEFT(Table7[[#This Row],[Min]],FIND("-",Table7[[#This Row],[Min]])-1),Table1[Content Sku],0),16,1,1,"Entities")),"review","ok"),"ok")</f>
        <v>ok</v>
      </c>
    </row>
    <row r="3709" spans="5:9" x14ac:dyDescent="0.25">
      <c r="E3709" t="s">
        <v>50</v>
      </c>
      <c r="F3709">
        <v>20000</v>
      </c>
      <c r="G3709">
        <v>0</v>
      </c>
      <c r="H3709" t="s">
        <v>205</v>
      </c>
      <c r="I3709" s="74" t="str">
        <f ca="1">IF(Table7[[#This Row],[Type]]="KILL",IF(_xlfn.NUMBERVALUE(RIGHT(Table7[[#This Row],[Min]],LEN(Table7[[#This Row],[Min]])-FIND("-",Table7[[#This Row],[Min]])))&gt;INDIRECT(ADDRESS(11+MATCH(LEFT(Table7[[#This Row],[Min]],FIND("-",Table7[[#This Row],[Min]])-1),Table1[Content Sku],0),16,1,1,"Entities")),"review","ok"),"ok")</f>
        <v>ok</v>
      </c>
    </row>
    <row r="3710" spans="5:9" x14ac:dyDescent="0.25">
      <c r="E3710" t="s">
        <v>548</v>
      </c>
      <c r="F3710">
        <v>0</v>
      </c>
      <c r="G3710">
        <v>0</v>
      </c>
      <c r="H3710" t="s">
        <v>8</v>
      </c>
      <c r="I3710" s="74" t="str">
        <f ca="1">IF(Table7[[#This Row],[Type]]="KILL",IF(_xlfn.NUMBERVALUE(RIGHT(Table7[[#This Row],[Min]],LEN(Table7[[#This Row],[Min]])-FIND("-",Table7[[#This Row],[Min]])))&gt;INDIRECT(ADDRESS(11+MATCH(LEFT(Table7[[#This Row],[Min]],FIND("-",Table7[[#This Row],[Min]])-1),Table1[Content Sku],0),16,1,1,"Entities")),"review","ok"),"ok")</f>
        <v>ok</v>
      </c>
    </row>
    <row r="3711" spans="5:9" x14ac:dyDescent="0.25">
      <c r="E3711" t="s">
        <v>253</v>
      </c>
      <c r="F3711">
        <v>0</v>
      </c>
      <c r="G3711">
        <v>30000</v>
      </c>
      <c r="H3711" t="s">
        <v>205</v>
      </c>
      <c r="I3711" s="74" t="str">
        <f ca="1">IF(Table7[[#This Row],[Type]]="KILL",IF(_xlfn.NUMBERVALUE(RIGHT(Table7[[#This Row],[Min]],LEN(Table7[[#This Row],[Min]])-FIND("-",Table7[[#This Row],[Min]])))&gt;INDIRECT(ADDRESS(11+MATCH(LEFT(Table7[[#This Row],[Min]],FIND("-",Table7[[#This Row],[Min]])-1),Table1[Content Sku],0),16,1,1,"Entities")),"review","ok"),"ok")</f>
        <v>ok</v>
      </c>
    </row>
    <row r="3712" spans="5:9" x14ac:dyDescent="0.25">
      <c r="E3712" t="s">
        <v>90</v>
      </c>
      <c r="F3712">
        <v>0</v>
      </c>
      <c r="G3712">
        <v>23000</v>
      </c>
      <c r="H3712" t="s">
        <v>205</v>
      </c>
      <c r="I3712" s="74" t="str">
        <f ca="1">IF(Table7[[#This Row],[Type]]="KILL",IF(_xlfn.NUMBERVALUE(RIGHT(Table7[[#This Row],[Min]],LEN(Table7[[#This Row],[Min]])-FIND("-",Table7[[#This Row],[Min]])))&gt;INDIRECT(ADDRESS(11+MATCH(LEFT(Table7[[#This Row],[Min]],FIND("-",Table7[[#This Row],[Min]])-1),Table1[Content Sku],0),16,1,1,"Entities")),"review","ok"),"ok")</f>
        <v>ok</v>
      </c>
    </row>
    <row r="3713" spans="5:9" x14ac:dyDescent="0.25">
      <c r="E3713" t="s">
        <v>295</v>
      </c>
      <c r="F3713">
        <v>1400</v>
      </c>
      <c r="G3713">
        <v>0</v>
      </c>
      <c r="H3713" t="s">
        <v>205</v>
      </c>
      <c r="I3713" s="74" t="str">
        <f ca="1">IF(Table7[[#This Row],[Type]]="KILL",IF(_xlfn.NUMBERVALUE(RIGHT(Table7[[#This Row],[Min]],LEN(Table7[[#This Row],[Min]])-FIND("-",Table7[[#This Row],[Min]])))&gt;INDIRECT(ADDRESS(11+MATCH(LEFT(Table7[[#This Row],[Min]],FIND("-",Table7[[#This Row],[Min]])-1),Table1[Content Sku],0),16,1,1,"Entities")),"review","ok"),"ok")</f>
        <v>ok</v>
      </c>
    </row>
    <row r="3714" spans="5:9" x14ac:dyDescent="0.25">
      <c r="E3714" t="s">
        <v>289</v>
      </c>
      <c r="F3714">
        <v>0</v>
      </c>
      <c r="G3714">
        <v>0</v>
      </c>
      <c r="H3714" t="s">
        <v>8</v>
      </c>
      <c r="I3714" s="74" t="str">
        <f ca="1">IF(Table7[[#This Row],[Type]]="KILL",IF(_xlfn.NUMBERVALUE(RIGHT(Table7[[#This Row],[Min]],LEN(Table7[[#This Row],[Min]])-FIND("-",Table7[[#This Row],[Min]])))&gt;INDIRECT(ADDRESS(11+MATCH(LEFT(Table7[[#This Row],[Min]],FIND("-",Table7[[#This Row],[Min]])-1),Table1[Content Sku],0),16,1,1,"Entities")),"review","ok"),"ok")</f>
        <v>ok</v>
      </c>
    </row>
    <row r="3715" spans="5:9" x14ac:dyDescent="0.25">
      <c r="E3715" t="s">
        <v>318</v>
      </c>
      <c r="F3715">
        <v>0</v>
      </c>
      <c r="G3715">
        <v>0</v>
      </c>
      <c r="H3715" t="s">
        <v>8</v>
      </c>
      <c r="I3715" s="74" t="str">
        <f ca="1">IF(Table7[[#This Row],[Type]]="KILL",IF(_xlfn.NUMBERVALUE(RIGHT(Table7[[#This Row],[Min]],LEN(Table7[[#This Row],[Min]])-FIND("-",Table7[[#This Row],[Min]])))&gt;INDIRECT(ADDRESS(11+MATCH(LEFT(Table7[[#This Row],[Min]],FIND("-",Table7[[#This Row],[Min]])-1),Table1[Content Sku],0),16,1,1,"Entities")),"review","ok"),"ok")</f>
        <v>ok</v>
      </c>
    </row>
    <row r="3716" spans="5:9" x14ac:dyDescent="0.25">
      <c r="E3716" t="s">
        <v>318</v>
      </c>
      <c r="F3716">
        <v>0</v>
      </c>
      <c r="G3716">
        <v>0</v>
      </c>
      <c r="H3716" t="s">
        <v>8</v>
      </c>
      <c r="I3716" s="74" t="str">
        <f ca="1">IF(Table7[[#This Row],[Type]]="KILL",IF(_xlfn.NUMBERVALUE(RIGHT(Table7[[#This Row],[Min]],LEN(Table7[[#This Row],[Min]])-FIND("-",Table7[[#This Row],[Min]])))&gt;INDIRECT(ADDRESS(11+MATCH(LEFT(Table7[[#This Row],[Min]],FIND("-",Table7[[#This Row],[Min]])-1),Table1[Content Sku],0),16,1,1,"Entities")),"review","ok"),"ok")</f>
        <v>ok</v>
      </c>
    </row>
    <row r="3717" spans="5:9" x14ac:dyDescent="0.25">
      <c r="E3717" t="s">
        <v>254</v>
      </c>
      <c r="F3717">
        <v>0</v>
      </c>
      <c r="G3717">
        <v>0</v>
      </c>
      <c r="H3717" t="s">
        <v>8</v>
      </c>
      <c r="I3717" s="74" t="str">
        <f ca="1">IF(Table7[[#This Row],[Type]]="KILL",IF(_xlfn.NUMBERVALUE(RIGHT(Table7[[#This Row],[Min]],LEN(Table7[[#This Row],[Min]])-FIND("-",Table7[[#This Row],[Min]])))&gt;INDIRECT(ADDRESS(11+MATCH(LEFT(Table7[[#This Row],[Min]],FIND("-",Table7[[#This Row],[Min]])-1),Table1[Content Sku],0),16,1,1,"Entities")),"review","ok"),"ok")</f>
        <v>ok</v>
      </c>
    </row>
    <row r="3718" spans="5:9" x14ac:dyDescent="0.25">
      <c r="E3718" t="s">
        <v>254</v>
      </c>
      <c r="F3718">
        <v>5000</v>
      </c>
      <c r="G3718">
        <v>0</v>
      </c>
      <c r="H3718" t="s">
        <v>205</v>
      </c>
      <c r="I3718" s="74" t="str">
        <f ca="1">IF(Table7[[#This Row],[Type]]="KILL",IF(_xlfn.NUMBERVALUE(RIGHT(Table7[[#This Row],[Min]],LEN(Table7[[#This Row],[Min]])-FIND("-",Table7[[#This Row],[Min]])))&gt;INDIRECT(ADDRESS(11+MATCH(LEFT(Table7[[#This Row],[Min]],FIND("-",Table7[[#This Row],[Min]])-1),Table1[Content Sku],0),16,1,1,"Entities")),"review","ok"),"ok")</f>
        <v>ok</v>
      </c>
    </row>
  </sheetData>
  <conditionalFormatting sqref="AN8:AN1129 H8:H3718 X8:X203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6896</v>
      </c>
    </row>
    <row r="8" spans="6:13" x14ac:dyDescent="0.25">
      <c r="F8" t="s">
        <v>4515</v>
      </c>
      <c r="G8" t="s">
        <v>4516</v>
      </c>
      <c r="I8" t="s">
        <v>313</v>
      </c>
      <c r="J8" t="s">
        <v>1288</v>
      </c>
      <c r="L8" t="s">
        <v>3891</v>
      </c>
      <c r="M8" t="s">
        <v>6896</v>
      </c>
    </row>
    <row r="9" spans="6:13" x14ac:dyDescent="0.25">
      <c r="F9" t="s">
        <v>4519</v>
      </c>
      <c r="G9" t="s">
        <v>4873</v>
      </c>
      <c r="I9" t="s">
        <v>6508</v>
      </c>
      <c r="J9" t="s">
        <v>1457</v>
      </c>
      <c r="L9" t="s">
        <v>3891</v>
      </c>
      <c r="M9" t="s">
        <v>6896</v>
      </c>
    </row>
    <row r="10" spans="6:13" x14ac:dyDescent="0.25">
      <c r="F10" t="s">
        <v>4656</v>
      </c>
      <c r="G10" t="s">
        <v>4657</v>
      </c>
      <c r="I10" t="s">
        <v>313</v>
      </c>
      <c r="J10" t="s">
        <v>1048</v>
      </c>
      <c r="L10" t="s">
        <v>3891</v>
      </c>
      <c r="M10" t="s">
        <v>6896</v>
      </c>
    </row>
    <row r="11" spans="6:13" x14ac:dyDescent="0.25">
      <c r="F11" t="s">
        <v>4730</v>
      </c>
      <c r="G11" t="s">
        <v>3504</v>
      </c>
      <c r="I11" t="s">
        <v>95</v>
      </c>
      <c r="J11" t="s">
        <v>6396</v>
      </c>
      <c r="L11" t="s">
        <v>3891</v>
      </c>
      <c r="M11" t="s">
        <v>6896</v>
      </c>
    </row>
    <row r="12" spans="6:13" x14ac:dyDescent="0.25">
      <c r="F12" t="s">
        <v>122</v>
      </c>
      <c r="G12" t="s">
        <v>677</v>
      </c>
      <c r="I12" t="s">
        <v>278</v>
      </c>
      <c r="J12" t="s">
        <v>1549</v>
      </c>
      <c r="L12" t="s">
        <v>3891</v>
      </c>
      <c r="M12" t="s">
        <v>6896</v>
      </c>
    </row>
    <row r="13" spans="6:13" x14ac:dyDescent="0.25">
      <c r="F13" t="s">
        <v>2748</v>
      </c>
      <c r="G13" t="s">
        <v>3323</v>
      </c>
      <c r="I13" t="s">
        <v>6135</v>
      </c>
      <c r="J13" t="s">
        <v>1252</v>
      </c>
      <c r="L13" t="s">
        <v>3891</v>
      </c>
      <c r="M13" t="s">
        <v>6896</v>
      </c>
    </row>
    <row r="14" spans="6:13" x14ac:dyDescent="0.25">
      <c r="F14" t="s">
        <v>2748</v>
      </c>
      <c r="G14" t="s">
        <v>3327</v>
      </c>
      <c r="I14" t="s">
        <v>6549</v>
      </c>
      <c r="J14" t="s">
        <v>1486</v>
      </c>
      <c r="L14" t="s">
        <v>3891</v>
      </c>
      <c r="M14" t="s">
        <v>6896</v>
      </c>
    </row>
    <row r="15" spans="6:13" x14ac:dyDescent="0.25">
      <c r="F15" t="s">
        <v>2669</v>
      </c>
      <c r="G15" t="s">
        <v>3577</v>
      </c>
      <c r="I15" t="s">
        <v>256</v>
      </c>
      <c r="J15" t="s">
        <v>1090</v>
      </c>
      <c r="L15" t="s">
        <v>4164</v>
      </c>
      <c r="M15" t="s">
        <v>7181</v>
      </c>
    </row>
    <row r="16" spans="6:13" x14ac:dyDescent="0.25">
      <c r="F16" t="s">
        <v>2677</v>
      </c>
      <c r="G16" t="s">
        <v>3516</v>
      </c>
      <c r="I16" t="s">
        <v>6445</v>
      </c>
      <c r="J16" t="s">
        <v>1416</v>
      </c>
      <c r="L16" t="s">
        <v>37</v>
      </c>
      <c r="M16" t="s">
        <v>6989</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7607</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7508</v>
      </c>
      <c r="M21" t="s">
        <v>7509</v>
      </c>
    </row>
    <row r="22" spans="6:13" x14ac:dyDescent="0.25">
      <c r="F22" t="s">
        <v>4611</v>
      </c>
      <c r="G22" t="s">
        <v>4612</v>
      </c>
      <c r="I22" t="s">
        <v>276</v>
      </c>
      <c r="J22" t="s">
        <v>5595</v>
      </c>
      <c r="L22" t="s">
        <v>459</v>
      </c>
      <c r="M22" t="s">
        <v>7429</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7771</v>
      </c>
      <c r="M24" t="s">
        <v>2237</v>
      </c>
    </row>
    <row r="25" spans="6:13" x14ac:dyDescent="0.25">
      <c r="F25" t="s">
        <v>4952</v>
      </c>
      <c r="G25" t="s">
        <v>5003</v>
      </c>
      <c r="I25" t="s">
        <v>3923</v>
      </c>
      <c r="J25" t="s">
        <v>3938</v>
      </c>
      <c r="L25" t="s">
        <v>7089</v>
      </c>
      <c r="M25" t="s">
        <v>1786</v>
      </c>
    </row>
    <row r="26" spans="6:13" x14ac:dyDescent="0.25">
      <c r="F26" t="s">
        <v>4674</v>
      </c>
      <c r="G26" t="s">
        <v>4675</v>
      </c>
      <c r="I26" t="s">
        <v>553</v>
      </c>
      <c r="J26" t="s">
        <v>6530</v>
      </c>
      <c r="L26" t="s">
        <v>7009</v>
      </c>
      <c r="M26" t="s">
        <v>7308</v>
      </c>
    </row>
    <row r="27" spans="6:13" x14ac:dyDescent="0.25">
      <c r="F27" t="s">
        <v>4519</v>
      </c>
      <c r="G27" t="s">
        <v>4923</v>
      </c>
      <c r="I27" t="s">
        <v>254</v>
      </c>
      <c r="J27" t="s">
        <v>6742</v>
      </c>
      <c r="L27" t="s">
        <v>7474</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7682</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7551</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7246</v>
      </c>
    </row>
    <row r="38" spans="6:13" x14ac:dyDescent="0.25">
      <c r="F38" t="s">
        <v>4437</v>
      </c>
      <c r="G38" t="s">
        <v>4976</v>
      </c>
      <c r="I38" t="s">
        <v>5379</v>
      </c>
      <c r="J38" t="s">
        <v>5734</v>
      </c>
      <c r="L38" t="s">
        <v>459</v>
      </c>
      <c r="M38" t="s">
        <v>6926</v>
      </c>
    </row>
    <row r="39" spans="6:13" x14ac:dyDescent="0.25">
      <c r="F39" t="s">
        <v>2679</v>
      </c>
      <c r="G39" t="s">
        <v>3431</v>
      </c>
      <c r="I39" t="s">
        <v>2359</v>
      </c>
      <c r="J39" t="s">
        <v>6365</v>
      </c>
      <c r="L39" t="s">
        <v>4822</v>
      </c>
      <c r="M39" t="s">
        <v>6873</v>
      </c>
    </row>
    <row r="40" spans="6:13" x14ac:dyDescent="0.25">
      <c r="F40" t="s">
        <v>5104</v>
      </c>
      <c r="G40" t="s">
        <v>4682</v>
      </c>
      <c r="I40" t="s">
        <v>5914</v>
      </c>
      <c r="J40" t="s">
        <v>5915</v>
      </c>
      <c r="L40" t="s">
        <v>289</v>
      </c>
      <c r="M40" t="s">
        <v>7958</v>
      </c>
    </row>
    <row r="41" spans="6:13" x14ac:dyDescent="0.25">
      <c r="F41" t="s">
        <v>2678</v>
      </c>
      <c r="G41" t="s">
        <v>3580</v>
      </c>
      <c r="I41" t="s">
        <v>6709</v>
      </c>
      <c r="J41" t="s">
        <v>6710</v>
      </c>
      <c r="L41" t="s">
        <v>462</v>
      </c>
      <c r="M41" t="s">
        <v>7897</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7209</v>
      </c>
      <c r="M44" t="s">
        <v>7210</v>
      </c>
    </row>
    <row r="45" spans="6:13" x14ac:dyDescent="0.25">
      <c r="F45" t="s">
        <v>4519</v>
      </c>
      <c r="G45" t="s">
        <v>4729</v>
      </c>
      <c r="I45" t="s">
        <v>5928</v>
      </c>
      <c r="J45" t="s">
        <v>1137</v>
      </c>
      <c r="L45" t="s">
        <v>7318</v>
      </c>
      <c r="M45" t="s">
        <v>7319</v>
      </c>
    </row>
    <row r="46" spans="6:13" x14ac:dyDescent="0.25">
      <c r="F46" t="s">
        <v>4519</v>
      </c>
      <c r="G46" t="s">
        <v>4685</v>
      </c>
      <c r="I46" t="s">
        <v>3923</v>
      </c>
      <c r="J46" t="s">
        <v>4083</v>
      </c>
      <c r="L46" t="s">
        <v>123</v>
      </c>
      <c r="M46" t="s">
        <v>7539</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7080</v>
      </c>
    </row>
    <row r="49" spans="6:13" x14ac:dyDescent="0.25">
      <c r="F49" t="s">
        <v>5147</v>
      </c>
      <c r="G49" t="s">
        <v>4531</v>
      </c>
      <c r="I49" t="s">
        <v>2748</v>
      </c>
      <c r="J49" t="s">
        <v>3918</v>
      </c>
      <c r="L49" t="s">
        <v>7045</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7493</v>
      </c>
      <c r="M53" t="s">
        <v>2025</v>
      </c>
    </row>
    <row r="54" spans="6:13" x14ac:dyDescent="0.25">
      <c r="F54" t="s">
        <v>3861</v>
      </c>
      <c r="G54" t="s">
        <v>4423</v>
      </c>
      <c r="I54" t="s">
        <v>5238</v>
      </c>
      <c r="J54" t="s">
        <v>787</v>
      </c>
      <c r="L54" t="s">
        <v>7446</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7254</v>
      </c>
    </row>
    <row r="57" spans="6:13" x14ac:dyDescent="0.25">
      <c r="F57" t="s">
        <v>5113</v>
      </c>
      <c r="G57" t="s">
        <v>3476</v>
      </c>
      <c r="I57" t="s">
        <v>338</v>
      </c>
      <c r="J57" t="s">
        <v>1346</v>
      </c>
      <c r="L57" t="s">
        <v>7125</v>
      </c>
      <c r="M57" t="s">
        <v>1809</v>
      </c>
    </row>
    <row r="58" spans="6:13" x14ac:dyDescent="0.25">
      <c r="F58" t="s">
        <v>399</v>
      </c>
      <c r="G58" t="s">
        <v>607</v>
      </c>
      <c r="I58" t="s">
        <v>5346</v>
      </c>
      <c r="J58" t="s">
        <v>1105</v>
      </c>
      <c r="L58" t="s">
        <v>7900</v>
      </c>
      <c r="M58" t="s">
        <v>3263</v>
      </c>
    </row>
    <row r="59" spans="6:13" x14ac:dyDescent="0.25">
      <c r="F59" t="s">
        <v>2681</v>
      </c>
      <c r="G59" t="s">
        <v>3539</v>
      </c>
      <c r="I59" t="s">
        <v>313</v>
      </c>
      <c r="J59" t="s">
        <v>6506</v>
      </c>
      <c r="L59" t="s">
        <v>7517</v>
      </c>
      <c r="M59" t="s">
        <v>2038</v>
      </c>
    </row>
    <row r="60" spans="6:13" x14ac:dyDescent="0.25">
      <c r="F60" t="s">
        <v>5067</v>
      </c>
      <c r="G60" t="s">
        <v>4930</v>
      </c>
      <c r="I60" t="s">
        <v>47</v>
      </c>
      <c r="J60" t="s">
        <v>2520</v>
      </c>
      <c r="L60" t="s">
        <v>7378</v>
      </c>
      <c r="M60" t="s">
        <v>1946</v>
      </c>
    </row>
    <row r="61" spans="6:13" x14ac:dyDescent="0.25">
      <c r="F61" t="s">
        <v>5200</v>
      </c>
      <c r="G61" t="s">
        <v>4930</v>
      </c>
      <c r="I61" t="s">
        <v>254</v>
      </c>
      <c r="J61" t="s">
        <v>5509</v>
      </c>
      <c r="L61" t="s">
        <v>7784</v>
      </c>
      <c r="M61" t="s">
        <v>7785</v>
      </c>
    </row>
    <row r="62" spans="6:13" x14ac:dyDescent="0.25">
      <c r="F62" t="s">
        <v>4737</v>
      </c>
      <c r="G62" t="s">
        <v>3508</v>
      </c>
      <c r="I62" t="s">
        <v>5958</v>
      </c>
      <c r="J62" t="s">
        <v>1150</v>
      </c>
      <c r="L62" t="s">
        <v>459</v>
      </c>
      <c r="M62" t="s">
        <v>7895</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7766</v>
      </c>
      <c r="M65" t="s">
        <v>2231</v>
      </c>
    </row>
    <row r="66" spans="6:13" x14ac:dyDescent="0.25">
      <c r="F66" t="s">
        <v>2674</v>
      </c>
      <c r="G66" t="s">
        <v>3651</v>
      </c>
      <c r="I66" t="s">
        <v>5783</v>
      </c>
      <c r="J66" t="s">
        <v>5784</v>
      </c>
      <c r="L66" t="s">
        <v>7781</v>
      </c>
      <c r="M66" t="s">
        <v>7782</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6905</v>
      </c>
      <c r="M68" t="s">
        <v>3087</v>
      </c>
    </row>
    <row r="69" spans="6:13" x14ac:dyDescent="0.25">
      <c r="F69" t="s">
        <v>5085</v>
      </c>
      <c r="G69" t="s">
        <v>3409</v>
      </c>
      <c r="I69" t="s">
        <v>5484</v>
      </c>
      <c r="J69" t="s">
        <v>1392</v>
      </c>
      <c r="L69" t="s">
        <v>6960</v>
      </c>
      <c r="M69" t="s">
        <v>3097</v>
      </c>
    </row>
    <row r="70" spans="6:13" x14ac:dyDescent="0.25">
      <c r="F70" t="s">
        <v>5149</v>
      </c>
      <c r="G70" t="s">
        <v>3583</v>
      </c>
      <c r="I70" t="s">
        <v>5477</v>
      </c>
      <c r="J70" t="s">
        <v>901</v>
      </c>
      <c r="L70" t="s">
        <v>356</v>
      </c>
      <c r="M70" t="s">
        <v>7037</v>
      </c>
    </row>
    <row r="71" spans="6:13" x14ac:dyDescent="0.25">
      <c r="F71" t="s">
        <v>5203</v>
      </c>
      <c r="G71" t="s">
        <v>3726</v>
      </c>
      <c r="I71" t="s">
        <v>2745</v>
      </c>
      <c r="J71" t="s">
        <v>2860</v>
      </c>
      <c r="L71" t="s">
        <v>6919</v>
      </c>
      <c r="M71" t="s">
        <v>7221</v>
      </c>
    </row>
    <row r="72" spans="6:13" x14ac:dyDescent="0.25">
      <c r="F72" t="s">
        <v>5116</v>
      </c>
      <c r="G72" t="s">
        <v>3483</v>
      </c>
      <c r="I72" t="s">
        <v>5885</v>
      </c>
      <c r="J72" t="s">
        <v>5886</v>
      </c>
      <c r="L72" t="s">
        <v>289</v>
      </c>
      <c r="M72" t="s">
        <v>7728</v>
      </c>
    </row>
    <row r="73" spans="6:13" x14ac:dyDescent="0.25">
      <c r="F73" t="s">
        <v>2674</v>
      </c>
      <c r="G73" t="s">
        <v>3354</v>
      </c>
      <c r="I73" t="s">
        <v>5800</v>
      </c>
      <c r="J73" t="s">
        <v>5801</v>
      </c>
      <c r="L73" t="s">
        <v>6893</v>
      </c>
      <c r="M73" t="s">
        <v>2296</v>
      </c>
    </row>
    <row r="74" spans="6:13" x14ac:dyDescent="0.25">
      <c r="F74" t="s">
        <v>4603</v>
      </c>
      <c r="G74" t="s">
        <v>3790</v>
      </c>
      <c r="I74" t="s">
        <v>5283</v>
      </c>
      <c r="J74" t="s">
        <v>813</v>
      </c>
      <c r="L74" t="s">
        <v>6949</v>
      </c>
      <c r="M74" t="s">
        <v>7049</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7741</v>
      </c>
      <c r="M76" t="s">
        <v>2210</v>
      </c>
    </row>
    <row r="77" spans="6:13" x14ac:dyDescent="0.25">
      <c r="F77" t="s">
        <v>5211</v>
      </c>
      <c r="G77" t="s">
        <v>3772</v>
      </c>
      <c r="I77" t="s">
        <v>2733</v>
      </c>
      <c r="J77" t="s">
        <v>2937</v>
      </c>
      <c r="L77" t="s">
        <v>37</v>
      </c>
      <c r="M77" t="s">
        <v>7053</v>
      </c>
    </row>
    <row r="78" spans="6:13" x14ac:dyDescent="0.25">
      <c r="F78" t="s">
        <v>2687</v>
      </c>
      <c r="G78" t="s">
        <v>3318</v>
      </c>
      <c r="I78" t="s">
        <v>2739</v>
      </c>
      <c r="J78" t="s">
        <v>4090</v>
      </c>
      <c r="L78" t="s">
        <v>459</v>
      </c>
      <c r="M78" t="s">
        <v>7623</v>
      </c>
    </row>
    <row r="79" spans="6:13" x14ac:dyDescent="0.25">
      <c r="F79" t="s">
        <v>2684</v>
      </c>
      <c r="G79" t="s">
        <v>3767</v>
      </c>
      <c r="I79" t="s">
        <v>2748</v>
      </c>
      <c r="J79" t="s">
        <v>3068</v>
      </c>
      <c r="L79" t="s">
        <v>7245</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7245</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7396</v>
      </c>
      <c r="M88" t="s">
        <v>1955</v>
      </c>
    </row>
    <row r="89" spans="6:13" x14ac:dyDescent="0.25">
      <c r="F89" t="s">
        <v>484</v>
      </c>
      <c r="G89" t="s">
        <v>3553</v>
      </c>
      <c r="I89" t="s">
        <v>313</v>
      </c>
      <c r="J89" t="s">
        <v>2807</v>
      </c>
      <c r="L89" t="s">
        <v>4153</v>
      </c>
      <c r="M89" t="s">
        <v>7937</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7487</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7605</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6941</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7925</v>
      </c>
      <c r="M102" t="s">
        <v>7926</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7099</v>
      </c>
      <c r="M104" t="s">
        <v>4285</v>
      </c>
    </row>
    <row r="105" spans="6:13" x14ac:dyDescent="0.25">
      <c r="F105" t="s">
        <v>46</v>
      </c>
      <c r="G105" t="s">
        <v>3488</v>
      </c>
      <c r="I105" t="s">
        <v>5544</v>
      </c>
      <c r="J105" t="s">
        <v>1430</v>
      </c>
      <c r="L105" t="s">
        <v>459</v>
      </c>
      <c r="M105" t="s">
        <v>7831</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7119</v>
      </c>
    </row>
    <row r="109" spans="6:13" x14ac:dyDescent="0.25">
      <c r="F109" t="s">
        <v>2684</v>
      </c>
      <c r="G109" t="s">
        <v>3278</v>
      </c>
      <c r="I109" t="s">
        <v>5965</v>
      </c>
      <c r="J109" t="s">
        <v>2970</v>
      </c>
      <c r="L109" t="s">
        <v>7469</v>
      </c>
      <c r="M109" t="s">
        <v>2004</v>
      </c>
    </row>
    <row r="110" spans="6:13" x14ac:dyDescent="0.25">
      <c r="F110" t="s">
        <v>3861</v>
      </c>
      <c r="G110" t="s">
        <v>4386</v>
      </c>
      <c r="I110" t="s">
        <v>11</v>
      </c>
      <c r="J110" t="s">
        <v>5683</v>
      </c>
      <c r="L110" t="s">
        <v>7056</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7599</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7005</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7120</v>
      </c>
      <c r="M116" t="s">
        <v>1807</v>
      </c>
    </row>
    <row r="117" spans="6:13" x14ac:dyDescent="0.25">
      <c r="F117" t="s">
        <v>2674</v>
      </c>
      <c r="G117" t="s">
        <v>3524</v>
      </c>
      <c r="I117" t="s">
        <v>311</v>
      </c>
      <c r="J117" t="s">
        <v>2890</v>
      </c>
      <c r="L117" t="s">
        <v>7949</v>
      </c>
      <c r="M117" t="s">
        <v>2340</v>
      </c>
    </row>
    <row r="118" spans="6:13" x14ac:dyDescent="0.25">
      <c r="F118" t="s">
        <v>4625</v>
      </c>
      <c r="G118" t="s">
        <v>3388</v>
      </c>
      <c r="I118" t="s">
        <v>6483</v>
      </c>
      <c r="J118" t="s">
        <v>6484</v>
      </c>
      <c r="L118" t="s">
        <v>7318</v>
      </c>
      <c r="M118" t="s">
        <v>7389</v>
      </c>
    </row>
    <row r="119" spans="6:13" x14ac:dyDescent="0.25">
      <c r="F119" t="s">
        <v>484</v>
      </c>
      <c r="G119" t="s">
        <v>3814</v>
      </c>
      <c r="I119" t="s">
        <v>6859</v>
      </c>
      <c r="J119" t="s">
        <v>6860</v>
      </c>
      <c r="L119" t="s">
        <v>7456</v>
      </c>
      <c r="M119" t="s">
        <v>7457</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7152</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7994</v>
      </c>
      <c r="L125" t="s">
        <v>289</v>
      </c>
      <c r="M125" t="s">
        <v>6991</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7913</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6914</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7059</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7413</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7314</v>
      </c>
      <c r="M147" t="s">
        <v>1905</v>
      </c>
    </row>
    <row r="148" spans="6:13" x14ac:dyDescent="0.25">
      <c r="F148" t="s">
        <v>46</v>
      </c>
      <c r="G148" t="s">
        <v>3474</v>
      </c>
      <c r="I148" t="s">
        <v>551</v>
      </c>
      <c r="J148" t="s">
        <v>1601</v>
      </c>
      <c r="L148" t="s">
        <v>7059</v>
      </c>
      <c r="M148" t="s">
        <v>1829</v>
      </c>
    </row>
    <row r="149" spans="6:13" x14ac:dyDescent="0.25">
      <c r="F149" t="s">
        <v>4865</v>
      </c>
      <c r="G149" t="s">
        <v>3643</v>
      </c>
      <c r="I149" t="s">
        <v>3861</v>
      </c>
      <c r="J149" t="s">
        <v>4030</v>
      </c>
      <c r="L149" t="s">
        <v>289</v>
      </c>
      <c r="M149" t="s">
        <v>7450</v>
      </c>
    </row>
    <row r="150" spans="6:13" x14ac:dyDescent="0.25">
      <c r="F150" t="s">
        <v>4646</v>
      </c>
      <c r="G150" t="s">
        <v>3415</v>
      </c>
      <c r="I150" t="s">
        <v>4341</v>
      </c>
      <c r="J150" t="s">
        <v>6118</v>
      </c>
      <c r="L150" t="s">
        <v>7218</v>
      </c>
      <c r="M150" t="s">
        <v>2240</v>
      </c>
    </row>
    <row r="151" spans="6:13" x14ac:dyDescent="0.25">
      <c r="F151" t="s">
        <v>2671</v>
      </c>
      <c r="G151" t="s">
        <v>3440</v>
      </c>
      <c r="I151" t="s">
        <v>6457</v>
      </c>
      <c r="J151" t="s">
        <v>2531</v>
      </c>
      <c r="L151" t="s">
        <v>7318</v>
      </c>
      <c r="M151" t="s">
        <v>7591</v>
      </c>
    </row>
    <row r="152" spans="6:13" x14ac:dyDescent="0.25">
      <c r="F152" t="s">
        <v>399</v>
      </c>
      <c r="G152" t="s">
        <v>3391</v>
      </c>
      <c r="I152" t="s">
        <v>295</v>
      </c>
      <c r="J152" t="s">
        <v>1390</v>
      </c>
      <c r="L152" t="s">
        <v>311</v>
      </c>
      <c r="M152" t="s">
        <v>2174</v>
      </c>
    </row>
    <row r="153" spans="6:13" x14ac:dyDescent="0.25">
      <c r="F153" t="s">
        <v>4791</v>
      </c>
      <c r="G153" t="s">
        <v>3735</v>
      </c>
      <c r="I153" t="s">
        <v>280</v>
      </c>
      <c r="J153" t="s">
        <v>7990</v>
      </c>
      <c r="L153" t="s">
        <v>123</v>
      </c>
      <c r="M153" t="s">
        <v>7767</v>
      </c>
    </row>
    <row r="154" spans="6:13" x14ac:dyDescent="0.25">
      <c r="F154" t="s">
        <v>2686</v>
      </c>
      <c r="G154" t="s">
        <v>3426</v>
      </c>
      <c r="I154" t="s">
        <v>254</v>
      </c>
      <c r="J154" t="s">
        <v>5832</v>
      </c>
      <c r="L154" t="s">
        <v>7123</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7259</v>
      </c>
      <c r="M157" t="s">
        <v>3270</v>
      </c>
    </row>
    <row r="158" spans="6:13" x14ac:dyDescent="0.25">
      <c r="F158" t="s">
        <v>2669</v>
      </c>
      <c r="G158" t="s">
        <v>5097</v>
      </c>
      <c r="I158" t="s">
        <v>2359</v>
      </c>
      <c r="J158" t="s">
        <v>3882</v>
      </c>
      <c r="L158" t="s">
        <v>123</v>
      </c>
      <c r="M158" t="s">
        <v>7515</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7661</v>
      </c>
      <c r="M162" t="s">
        <v>3218</v>
      </c>
    </row>
    <row r="163" spans="6:13" x14ac:dyDescent="0.25">
      <c r="F163" t="s">
        <v>2674</v>
      </c>
      <c r="G163" t="s">
        <v>3590</v>
      </c>
      <c r="I163" t="s">
        <v>90</v>
      </c>
      <c r="J163" t="s">
        <v>6801</v>
      </c>
      <c r="L163" t="s">
        <v>7689</v>
      </c>
      <c r="M163" t="s">
        <v>2175</v>
      </c>
    </row>
    <row r="164" spans="6:13" x14ac:dyDescent="0.25">
      <c r="F164" t="s">
        <v>3861</v>
      </c>
      <c r="G164" t="s">
        <v>4337</v>
      </c>
      <c r="I164" t="s">
        <v>256</v>
      </c>
      <c r="J164" t="s">
        <v>5406</v>
      </c>
      <c r="L164" t="s">
        <v>7137</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7634</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7924</v>
      </c>
      <c r="M170" t="s">
        <v>2637</v>
      </c>
    </row>
    <row r="171" spans="6:13" x14ac:dyDescent="0.25">
      <c r="F171" t="s">
        <v>2669</v>
      </c>
      <c r="G171" t="s">
        <v>5100</v>
      </c>
      <c r="I171" t="s">
        <v>90</v>
      </c>
      <c r="J171" t="s">
        <v>938</v>
      </c>
      <c r="L171" t="s">
        <v>6887</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7203</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7678</v>
      </c>
      <c r="M175" t="s">
        <v>2168</v>
      </c>
    </row>
    <row r="176" spans="6:13" x14ac:dyDescent="0.25">
      <c r="F176" t="s">
        <v>5063</v>
      </c>
      <c r="G176" t="s">
        <v>3367</v>
      </c>
      <c r="I176" t="s">
        <v>6066</v>
      </c>
      <c r="J176" t="s">
        <v>1205</v>
      </c>
      <c r="L176" t="s">
        <v>399</v>
      </c>
      <c r="M176" t="s">
        <v>7839</v>
      </c>
    </row>
    <row r="177" spans="6:13" x14ac:dyDescent="0.25">
      <c r="F177" t="s">
        <v>2669</v>
      </c>
      <c r="G177" t="s">
        <v>3778</v>
      </c>
      <c r="I177" t="s">
        <v>2730</v>
      </c>
      <c r="J177" t="s">
        <v>4061</v>
      </c>
      <c r="L177" t="s">
        <v>7482</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7079</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7506</v>
      </c>
      <c r="M185" t="s">
        <v>7507</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7569</v>
      </c>
    </row>
    <row r="188" spans="6:13" x14ac:dyDescent="0.25">
      <c r="F188" t="s">
        <v>2687</v>
      </c>
      <c r="G188" t="s">
        <v>3530</v>
      </c>
      <c r="I188" t="s">
        <v>313</v>
      </c>
      <c r="J188" t="s">
        <v>7978</v>
      </c>
      <c r="L188" t="s">
        <v>459</v>
      </c>
      <c r="M188" t="s">
        <v>1727</v>
      </c>
    </row>
    <row r="189" spans="6:13" x14ac:dyDescent="0.25">
      <c r="F189" t="s">
        <v>399</v>
      </c>
      <c r="G189" t="s">
        <v>3414</v>
      </c>
      <c r="I189" t="s">
        <v>5854</v>
      </c>
      <c r="J189" t="s">
        <v>5855</v>
      </c>
      <c r="L189" t="s">
        <v>7144</v>
      </c>
      <c r="M189" t="s">
        <v>7145</v>
      </c>
    </row>
    <row r="190" spans="6:13" x14ac:dyDescent="0.25">
      <c r="F190" t="s">
        <v>2681</v>
      </c>
      <c r="G190" t="s">
        <v>5210</v>
      </c>
      <c r="I190" t="s">
        <v>2748</v>
      </c>
      <c r="J190" t="s">
        <v>3019</v>
      </c>
      <c r="L190" t="s">
        <v>6927</v>
      </c>
      <c r="M190" t="s">
        <v>1686</v>
      </c>
    </row>
    <row r="191" spans="6:13" x14ac:dyDescent="0.25">
      <c r="F191" t="s">
        <v>2674</v>
      </c>
      <c r="G191" t="s">
        <v>3535</v>
      </c>
      <c r="I191" t="s">
        <v>2748</v>
      </c>
      <c r="J191" t="s">
        <v>3077</v>
      </c>
      <c r="L191" t="s">
        <v>123</v>
      </c>
      <c r="M191" t="s">
        <v>7724</v>
      </c>
    </row>
    <row r="192" spans="6:13" x14ac:dyDescent="0.25">
      <c r="F192" t="s">
        <v>4793</v>
      </c>
      <c r="G192" t="s">
        <v>3574</v>
      </c>
      <c r="I192" t="s">
        <v>5627</v>
      </c>
      <c r="J192" t="s">
        <v>5628</v>
      </c>
      <c r="L192" t="s">
        <v>123</v>
      </c>
      <c r="M192" t="s">
        <v>7011</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7469</v>
      </c>
      <c r="M194" t="s">
        <v>7698</v>
      </c>
    </row>
    <row r="195" spans="6:13" x14ac:dyDescent="0.25">
      <c r="F195" t="s">
        <v>4519</v>
      </c>
      <c r="G195" t="s">
        <v>4857</v>
      </c>
      <c r="I195" t="s">
        <v>5596</v>
      </c>
      <c r="J195" t="s">
        <v>964</v>
      </c>
      <c r="L195" t="s">
        <v>7322</v>
      </c>
      <c r="M195" t="s">
        <v>7323</v>
      </c>
    </row>
    <row r="196" spans="6:13" x14ac:dyDescent="0.25">
      <c r="F196" t="s">
        <v>95</v>
      </c>
      <c r="G196" t="s">
        <v>762</v>
      </c>
      <c r="I196" t="s">
        <v>333</v>
      </c>
      <c r="J196" t="s">
        <v>6456</v>
      </c>
      <c r="L196" t="s">
        <v>37</v>
      </c>
      <c r="M196" t="s">
        <v>6992</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7635</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7115</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7007</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7658</v>
      </c>
    </row>
    <row r="207" spans="6:13" x14ac:dyDescent="0.25">
      <c r="F207" t="s">
        <v>4519</v>
      </c>
      <c r="G207" t="s">
        <v>4534</v>
      </c>
      <c r="I207" t="s">
        <v>5858</v>
      </c>
      <c r="J207" t="s">
        <v>5859</v>
      </c>
      <c r="L207" t="s">
        <v>7815</v>
      </c>
      <c r="M207" t="s">
        <v>7816</v>
      </c>
    </row>
    <row r="208" spans="6:13" x14ac:dyDescent="0.25">
      <c r="F208" t="s">
        <v>37</v>
      </c>
      <c r="G208" t="s">
        <v>5205</v>
      </c>
      <c r="I208" t="s">
        <v>2748</v>
      </c>
      <c r="J208" t="s">
        <v>3066</v>
      </c>
      <c r="L208" t="s">
        <v>289</v>
      </c>
      <c r="M208" t="s">
        <v>6904</v>
      </c>
    </row>
    <row r="209" spans="6:13" x14ac:dyDescent="0.25">
      <c r="F209" t="s">
        <v>95</v>
      </c>
      <c r="G209" t="s">
        <v>5106</v>
      </c>
      <c r="I209" t="s">
        <v>2748</v>
      </c>
      <c r="J209" t="s">
        <v>3038</v>
      </c>
      <c r="L209" t="s">
        <v>6928</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7197</v>
      </c>
    </row>
    <row r="212" spans="6:13" x14ac:dyDescent="0.25">
      <c r="F212" t="s">
        <v>551</v>
      </c>
      <c r="G212" t="s">
        <v>3331</v>
      </c>
      <c r="I212" t="s">
        <v>5229</v>
      </c>
      <c r="J212" t="s">
        <v>781</v>
      </c>
      <c r="L212" t="s">
        <v>313</v>
      </c>
      <c r="M212" t="s">
        <v>7613</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7411</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7540</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7842</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7817</v>
      </c>
      <c r="M226" t="s">
        <v>7818</v>
      </c>
    </row>
    <row r="227" spans="6:13" x14ac:dyDescent="0.25">
      <c r="F227" t="s">
        <v>4852</v>
      </c>
      <c r="G227" t="s">
        <v>4853</v>
      </c>
      <c r="I227" t="s">
        <v>311</v>
      </c>
      <c r="J227" t="s">
        <v>1403</v>
      </c>
      <c r="L227" t="s">
        <v>313</v>
      </c>
      <c r="M227" t="s">
        <v>7860</v>
      </c>
    </row>
    <row r="228" spans="6:13" x14ac:dyDescent="0.25">
      <c r="F228" t="s">
        <v>484</v>
      </c>
      <c r="G228" t="s">
        <v>4779</v>
      </c>
      <c r="I228" t="s">
        <v>5374</v>
      </c>
      <c r="J228" t="s">
        <v>857</v>
      </c>
      <c r="L228" t="s">
        <v>356</v>
      </c>
      <c r="M228" t="s">
        <v>7047</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7078</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7902</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7799</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7278</v>
      </c>
    </row>
    <row r="240" spans="6:13" x14ac:dyDescent="0.25">
      <c r="F240" t="s">
        <v>3861</v>
      </c>
      <c r="G240" t="s">
        <v>4415</v>
      </c>
      <c r="I240" t="s">
        <v>3907</v>
      </c>
      <c r="J240" t="s">
        <v>6739</v>
      </c>
      <c r="L240" t="s">
        <v>7630</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7543</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7164</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7824</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7954</v>
      </c>
    </row>
    <row r="252" spans="6:13" x14ac:dyDescent="0.25">
      <c r="F252" t="s">
        <v>46</v>
      </c>
      <c r="G252" t="s">
        <v>3721</v>
      </c>
      <c r="I252" t="s">
        <v>63</v>
      </c>
      <c r="J252" t="s">
        <v>2457</v>
      </c>
      <c r="L252" t="s">
        <v>37</v>
      </c>
      <c r="M252" t="s">
        <v>7750</v>
      </c>
    </row>
    <row r="253" spans="6:13" x14ac:dyDescent="0.25">
      <c r="F253" t="s">
        <v>37</v>
      </c>
      <c r="G253" t="s">
        <v>4973</v>
      </c>
      <c r="I253" t="s">
        <v>5914</v>
      </c>
      <c r="J253" t="s">
        <v>6265</v>
      </c>
      <c r="L253" t="s">
        <v>7868</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7374</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7496</v>
      </c>
    </row>
    <row r="260" spans="6:13" x14ac:dyDescent="0.25">
      <c r="F260" t="s">
        <v>4581</v>
      </c>
      <c r="G260" t="s">
        <v>4972</v>
      </c>
      <c r="I260" t="s">
        <v>4341</v>
      </c>
      <c r="J260" t="s">
        <v>5304</v>
      </c>
      <c r="L260" t="s">
        <v>452</v>
      </c>
      <c r="M260" t="s">
        <v>7287</v>
      </c>
    </row>
    <row r="261" spans="6:13" x14ac:dyDescent="0.25">
      <c r="F261" t="s">
        <v>37</v>
      </c>
      <c r="G261" t="s">
        <v>5212</v>
      </c>
      <c r="I261" t="s">
        <v>2748</v>
      </c>
      <c r="J261" t="s">
        <v>4016</v>
      </c>
      <c r="L261" t="s">
        <v>37</v>
      </c>
      <c r="M261" t="s">
        <v>7028</v>
      </c>
    </row>
    <row r="262" spans="6:13" x14ac:dyDescent="0.25">
      <c r="F262" t="s">
        <v>4572</v>
      </c>
      <c r="G262" t="s">
        <v>4573</v>
      </c>
      <c r="I262" t="s">
        <v>548</v>
      </c>
      <c r="J262" t="s">
        <v>6507</v>
      </c>
      <c r="L262" t="s">
        <v>6889</v>
      </c>
      <c r="M262" t="s">
        <v>6890</v>
      </c>
    </row>
    <row r="263" spans="6:13" x14ac:dyDescent="0.25">
      <c r="F263" t="s">
        <v>122</v>
      </c>
      <c r="G263" t="s">
        <v>751</v>
      </c>
      <c r="I263" t="s">
        <v>3944</v>
      </c>
      <c r="J263" t="s">
        <v>4095</v>
      </c>
      <c r="L263" t="s">
        <v>551</v>
      </c>
      <c r="M263" t="s">
        <v>7180</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7175</v>
      </c>
    </row>
    <row r="266" spans="6:13" x14ac:dyDescent="0.25">
      <c r="F266" t="s">
        <v>4841</v>
      </c>
      <c r="G266" t="s">
        <v>4842</v>
      </c>
      <c r="I266" t="s">
        <v>253</v>
      </c>
      <c r="J266" t="s">
        <v>1613</v>
      </c>
      <c r="L266" t="s">
        <v>7103</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7514</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7131</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7622</v>
      </c>
      <c r="M279" t="s">
        <v>2126</v>
      </c>
    </row>
    <row r="280" spans="6:13" x14ac:dyDescent="0.25">
      <c r="F280" t="s">
        <v>2743</v>
      </c>
      <c r="G280" t="s">
        <v>3339</v>
      </c>
      <c r="I280" t="s">
        <v>3861</v>
      </c>
      <c r="J280" t="s">
        <v>4106</v>
      </c>
      <c r="L280" t="s">
        <v>7955</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7699</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6939</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7675</v>
      </c>
    </row>
    <row r="287" spans="6:13" x14ac:dyDescent="0.25">
      <c r="F287" t="s">
        <v>4519</v>
      </c>
      <c r="G287" t="s">
        <v>4725</v>
      </c>
      <c r="I287" t="s">
        <v>254</v>
      </c>
      <c r="J287" t="s">
        <v>6277</v>
      </c>
      <c r="L287" t="s">
        <v>37</v>
      </c>
      <c r="M287" t="s">
        <v>7845</v>
      </c>
    </row>
    <row r="288" spans="6:13" x14ac:dyDescent="0.25">
      <c r="F288" t="s">
        <v>3861</v>
      </c>
      <c r="G288" t="s">
        <v>4381</v>
      </c>
      <c r="I288" t="s">
        <v>2748</v>
      </c>
      <c r="J288" t="s">
        <v>3979</v>
      </c>
      <c r="L288" t="s">
        <v>7222</v>
      </c>
      <c r="M288" t="s">
        <v>3143</v>
      </c>
    </row>
    <row r="289" spans="6:13" x14ac:dyDescent="0.25">
      <c r="F289" t="s">
        <v>540</v>
      </c>
      <c r="G289" t="s">
        <v>3559</v>
      </c>
      <c r="I289" t="s">
        <v>2748</v>
      </c>
      <c r="J289" t="s">
        <v>4139</v>
      </c>
      <c r="L289" t="s">
        <v>7146</v>
      </c>
      <c r="M289" t="s">
        <v>3137</v>
      </c>
    </row>
    <row r="290" spans="6:13" x14ac:dyDescent="0.25">
      <c r="F290" t="s">
        <v>5062</v>
      </c>
      <c r="G290" t="s">
        <v>4881</v>
      </c>
      <c r="I290" t="s">
        <v>2748</v>
      </c>
      <c r="J290" t="s">
        <v>3894</v>
      </c>
      <c r="L290" t="s">
        <v>7066</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7497</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6935</v>
      </c>
    </row>
    <row r="296" spans="6:13" x14ac:dyDescent="0.25">
      <c r="F296" t="s">
        <v>46</v>
      </c>
      <c r="G296" t="s">
        <v>643</v>
      </c>
      <c r="I296" t="s">
        <v>2745</v>
      </c>
      <c r="J296" t="s">
        <v>2930</v>
      </c>
      <c r="L296" t="s">
        <v>7078</v>
      </c>
      <c r="M296" t="s">
        <v>1779</v>
      </c>
    </row>
    <row r="297" spans="6:13" x14ac:dyDescent="0.25">
      <c r="F297" t="s">
        <v>95</v>
      </c>
      <c r="G297" t="s">
        <v>5059</v>
      </c>
      <c r="I297" t="s">
        <v>313</v>
      </c>
      <c r="J297" t="s">
        <v>7975</v>
      </c>
      <c r="L297" t="s">
        <v>283</v>
      </c>
      <c r="M297" t="s">
        <v>1826</v>
      </c>
    </row>
    <row r="298" spans="6:13" x14ac:dyDescent="0.25">
      <c r="F298" t="s">
        <v>37</v>
      </c>
      <c r="G298" t="s">
        <v>4986</v>
      </c>
      <c r="I298" t="s">
        <v>5521</v>
      </c>
      <c r="J298" t="s">
        <v>924</v>
      </c>
      <c r="L298" t="s">
        <v>4822</v>
      </c>
      <c r="M298" t="s">
        <v>7660</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7151</v>
      </c>
      <c r="M300" t="s">
        <v>3129</v>
      </c>
    </row>
    <row r="301" spans="6:13" x14ac:dyDescent="0.25">
      <c r="F301" t="s">
        <v>2674</v>
      </c>
      <c r="G301" t="s">
        <v>3594</v>
      </c>
      <c r="I301" t="s">
        <v>95</v>
      </c>
      <c r="J301" t="s">
        <v>5617</v>
      </c>
      <c r="L301" t="s">
        <v>459</v>
      </c>
      <c r="M301" t="s">
        <v>7960</v>
      </c>
    </row>
    <row r="302" spans="6:13" x14ac:dyDescent="0.25">
      <c r="F302" t="s">
        <v>399</v>
      </c>
      <c r="G302" t="s">
        <v>735</v>
      </c>
      <c r="I302" t="s">
        <v>5690</v>
      </c>
      <c r="J302" t="s">
        <v>1015</v>
      </c>
      <c r="L302" t="s">
        <v>37</v>
      </c>
      <c r="M302" t="s">
        <v>7719</v>
      </c>
    </row>
    <row r="303" spans="6:13" x14ac:dyDescent="0.25">
      <c r="F303" t="s">
        <v>4437</v>
      </c>
      <c r="G303" t="s">
        <v>4741</v>
      </c>
      <c r="I303" t="s">
        <v>254</v>
      </c>
      <c r="J303" t="s">
        <v>5756</v>
      </c>
      <c r="L303" t="s">
        <v>7964</v>
      </c>
      <c r="M303" t="s">
        <v>2352</v>
      </c>
    </row>
    <row r="304" spans="6:13" x14ac:dyDescent="0.25">
      <c r="F304" t="s">
        <v>46</v>
      </c>
      <c r="G304" t="s">
        <v>3466</v>
      </c>
      <c r="I304" t="s">
        <v>5924</v>
      </c>
      <c r="J304" t="s">
        <v>5925</v>
      </c>
      <c r="L304" t="s">
        <v>7604</v>
      </c>
      <c r="M304" t="s">
        <v>3207</v>
      </c>
    </row>
    <row r="305" spans="6:13" x14ac:dyDescent="0.25">
      <c r="F305" t="s">
        <v>2674</v>
      </c>
      <c r="G305" t="s">
        <v>3561</v>
      </c>
      <c r="I305" t="s">
        <v>280</v>
      </c>
      <c r="J305" t="s">
        <v>7995</v>
      </c>
      <c r="L305" t="s">
        <v>7222</v>
      </c>
      <c r="M305" t="s">
        <v>3261</v>
      </c>
    </row>
    <row r="306" spans="6:13" x14ac:dyDescent="0.25">
      <c r="F306" t="s">
        <v>315</v>
      </c>
      <c r="G306" t="s">
        <v>5004</v>
      </c>
      <c r="I306" t="s">
        <v>404</v>
      </c>
      <c r="J306" t="s">
        <v>1471</v>
      </c>
      <c r="L306" t="s">
        <v>7146</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7664</v>
      </c>
    </row>
    <row r="309" spans="6:13" x14ac:dyDescent="0.25">
      <c r="F309" t="s">
        <v>4153</v>
      </c>
      <c r="G309" t="s">
        <v>4407</v>
      </c>
      <c r="I309" t="s">
        <v>286</v>
      </c>
      <c r="J309" t="s">
        <v>1117</v>
      </c>
      <c r="L309" t="s">
        <v>551</v>
      </c>
      <c r="M309" t="s">
        <v>7217</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7399</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7012</v>
      </c>
      <c r="M313" t="s">
        <v>1735</v>
      </c>
    </row>
    <row r="314" spans="6:13" x14ac:dyDescent="0.25">
      <c r="F314" t="s">
        <v>4519</v>
      </c>
      <c r="G314" t="s">
        <v>4878</v>
      </c>
      <c r="I314" t="s">
        <v>5497</v>
      </c>
      <c r="J314" t="s">
        <v>1059</v>
      </c>
      <c r="L314" t="s">
        <v>4437</v>
      </c>
      <c r="M314" t="s">
        <v>7840</v>
      </c>
    </row>
    <row r="315" spans="6:13" x14ac:dyDescent="0.25">
      <c r="F315" t="s">
        <v>4437</v>
      </c>
      <c r="G315" t="s">
        <v>4990</v>
      </c>
      <c r="I315" t="s">
        <v>5840</v>
      </c>
      <c r="J315" t="s">
        <v>1059</v>
      </c>
      <c r="L315" t="s">
        <v>6907</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7702</v>
      </c>
    </row>
    <row r="318" spans="6:13" x14ac:dyDescent="0.25">
      <c r="F318" t="s">
        <v>4723</v>
      </c>
      <c r="G318" t="s">
        <v>681</v>
      </c>
      <c r="I318" t="s">
        <v>6104</v>
      </c>
      <c r="J318" t="s">
        <v>6105</v>
      </c>
      <c r="L318" t="s">
        <v>6879</v>
      </c>
      <c r="M318" t="s">
        <v>6880</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7600</v>
      </c>
      <c r="M323" t="s">
        <v>7601</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7938</v>
      </c>
    </row>
    <row r="327" spans="6:13" x14ac:dyDescent="0.25">
      <c r="F327" t="s">
        <v>39</v>
      </c>
      <c r="G327" t="s">
        <v>4762</v>
      </c>
      <c r="I327" t="s">
        <v>2748</v>
      </c>
      <c r="J327" t="s">
        <v>3075</v>
      </c>
      <c r="L327" t="s">
        <v>289</v>
      </c>
      <c r="M327" t="s">
        <v>7644</v>
      </c>
    </row>
    <row r="328" spans="6:13" x14ac:dyDescent="0.25">
      <c r="F328" t="s">
        <v>95</v>
      </c>
      <c r="G328" t="s">
        <v>3739</v>
      </c>
      <c r="I328" t="s">
        <v>92</v>
      </c>
      <c r="J328" t="s">
        <v>6555</v>
      </c>
      <c r="L328" t="s">
        <v>7195</v>
      </c>
      <c r="M328" t="s">
        <v>7196</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6951</v>
      </c>
    </row>
    <row r="331" spans="6:13" x14ac:dyDescent="0.25">
      <c r="F331" t="s">
        <v>2774</v>
      </c>
      <c r="G331" t="s">
        <v>3787</v>
      </c>
      <c r="I331" t="s">
        <v>46</v>
      </c>
      <c r="J331" t="s">
        <v>822</v>
      </c>
      <c r="L331" t="s">
        <v>7604</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7146</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7928</v>
      </c>
      <c r="M335" t="s">
        <v>7929</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6912</v>
      </c>
    </row>
    <row r="340" spans="6:13" x14ac:dyDescent="0.25">
      <c r="F340" t="s">
        <v>5061</v>
      </c>
      <c r="G340" t="s">
        <v>4681</v>
      </c>
      <c r="I340" t="s">
        <v>254</v>
      </c>
      <c r="J340" t="s">
        <v>5599</v>
      </c>
      <c r="L340" t="s">
        <v>7305</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7122</v>
      </c>
    </row>
    <row r="343" spans="6:13" x14ac:dyDescent="0.25">
      <c r="F343" t="s">
        <v>540</v>
      </c>
      <c r="G343" t="s">
        <v>5166</v>
      </c>
      <c r="I343" t="s">
        <v>6649</v>
      </c>
      <c r="J343" t="s">
        <v>6650</v>
      </c>
      <c r="L343" t="s">
        <v>7794</v>
      </c>
      <c r="M343" t="s">
        <v>3246</v>
      </c>
    </row>
    <row r="344" spans="6:13" x14ac:dyDescent="0.25">
      <c r="F344" t="s">
        <v>4593</v>
      </c>
      <c r="G344" t="s">
        <v>624</v>
      </c>
      <c r="I344" t="s">
        <v>45</v>
      </c>
      <c r="J344" t="s">
        <v>5820</v>
      </c>
      <c r="L344" t="s">
        <v>315</v>
      </c>
      <c r="M344" t="s">
        <v>7001</v>
      </c>
    </row>
    <row r="345" spans="6:13" x14ac:dyDescent="0.25">
      <c r="F345" t="s">
        <v>2774</v>
      </c>
      <c r="G345" t="s">
        <v>3511</v>
      </c>
      <c r="I345" t="s">
        <v>254</v>
      </c>
      <c r="J345" t="s">
        <v>1577</v>
      </c>
      <c r="L345" t="s">
        <v>7843</v>
      </c>
      <c r="M345" t="s">
        <v>7844</v>
      </c>
    </row>
    <row r="346" spans="6:13" x14ac:dyDescent="0.25">
      <c r="F346" t="s">
        <v>4987</v>
      </c>
      <c r="G346" t="s">
        <v>4988</v>
      </c>
      <c r="I346" t="s">
        <v>313</v>
      </c>
      <c r="J346" t="s">
        <v>1189</v>
      </c>
      <c r="L346" t="s">
        <v>37</v>
      </c>
      <c r="M346" t="s">
        <v>7431</v>
      </c>
    </row>
    <row r="347" spans="6:13" x14ac:dyDescent="0.25">
      <c r="F347" t="s">
        <v>484</v>
      </c>
      <c r="G347" t="s">
        <v>4538</v>
      </c>
      <c r="I347" t="s">
        <v>313</v>
      </c>
      <c r="J347" t="s">
        <v>1003</v>
      </c>
      <c r="L347" t="s">
        <v>7396</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7903</v>
      </c>
    </row>
    <row r="353" spans="6:13" x14ac:dyDescent="0.25">
      <c r="F353" t="s">
        <v>2674</v>
      </c>
      <c r="G353" t="s">
        <v>3480</v>
      </c>
      <c r="I353" t="s">
        <v>2748</v>
      </c>
      <c r="J353" t="s">
        <v>4063</v>
      </c>
      <c r="L353" t="s">
        <v>315</v>
      </c>
      <c r="M353" t="s">
        <v>7092</v>
      </c>
    </row>
    <row r="354" spans="6:13" x14ac:dyDescent="0.25">
      <c r="F354" t="s">
        <v>4317</v>
      </c>
      <c r="G354" t="s">
        <v>4424</v>
      </c>
      <c r="I354" t="s">
        <v>2748</v>
      </c>
      <c r="J354" t="s">
        <v>4109</v>
      </c>
      <c r="L354" t="s">
        <v>315</v>
      </c>
      <c r="M354" t="s">
        <v>7100</v>
      </c>
    </row>
    <row r="355" spans="6:13" x14ac:dyDescent="0.25">
      <c r="F355" t="s">
        <v>543</v>
      </c>
      <c r="G355" t="s">
        <v>752</v>
      </c>
      <c r="I355" t="s">
        <v>5710</v>
      </c>
      <c r="J355" t="s">
        <v>1251</v>
      </c>
      <c r="L355" t="s">
        <v>3861</v>
      </c>
      <c r="M355" t="s">
        <v>7300</v>
      </c>
    </row>
    <row r="356" spans="6:13" x14ac:dyDescent="0.25">
      <c r="F356" t="s">
        <v>2774</v>
      </c>
      <c r="G356" t="s">
        <v>3292</v>
      </c>
      <c r="I356" t="s">
        <v>2773</v>
      </c>
      <c r="J356" t="s">
        <v>2997</v>
      </c>
      <c r="L356" t="s">
        <v>7665</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6955</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7567</v>
      </c>
    </row>
    <row r="362" spans="6:13" x14ac:dyDescent="0.25">
      <c r="F362" t="s">
        <v>413</v>
      </c>
      <c r="G362" t="s">
        <v>635</v>
      </c>
      <c r="I362" t="s">
        <v>5488</v>
      </c>
      <c r="J362" t="s">
        <v>904</v>
      </c>
      <c r="L362" t="s">
        <v>7617</v>
      </c>
      <c r="M362" t="s">
        <v>3210</v>
      </c>
    </row>
    <row r="363" spans="6:13" x14ac:dyDescent="0.25">
      <c r="F363" t="s">
        <v>543</v>
      </c>
      <c r="G363" t="s">
        <v>3413</v>
      </c>
      <c r="I363" t="s">
        <v>6693</v>
      </c>
      <c r="J363" t="s">
        <v>6694</v>
      </c>
      <c r="L363" t="s">
        <v>4822</v>
      </c>
      <c r="M363" t="s">
        <v>7752</v>
      </c>
    </row>
    <row r="364" spans="6:13" x14ac:dyDescent="0.25">
      <c r="F364" t="s">
        <v>37</v>
      </c>
      <c r="G364" t="s">
        <v>5220</v>
      </c>
      <c r="I364" t="s">
        <v>313</v>
      </c>
      <c r="J364" t="s">
        <v>1533</v>
      </c>
      <c r="L364" t="s">
        <v>21</v>
      </c>
      <c r="M364" t="s">
        <v>7055</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7021</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7729</v>
      </c>
    </row>
    <row r="370" spans="6:13" x14ac:dyDescent="0.25">
      <c r="F370" t="s">
        <v>5168</v>
      </c>
      <c r="G370" t="s">
        <v>4885</v>
      </c>
      <c r="I370" t="s">
        <v>5442</v>
      </c>
      <c r="J370" t="s">
        <v>2814</v>
      </c>
      <c r="L370" t="s">
        <v>5001</v>
      </c>
      <c r="M370" t="s">
        <v>3138</v>
      </c>
    </row>
    <row r="371" spans="6:13" x14ac:dyDescent="0.25">
      <c r="F371" t="s">
        <v>5186</v>
      </c>
      <c r="G371" t="s">
        <v>4885</v>
      </c>
      <c r="I371" t="s">
        <v>7979</v>
      </c>
      <c r="J371" t="s">
        <v>5941</v>
      </c>
      <c r="L371" t="s">
        <v>315</v>
      </c>
      <c r="M371" t="s">
        <v>7576</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7709</v>
      </c>
    </row>
    <row r="376" spans="6:13" x14ac:dyDescent="0.25">
      <c r="F376" t="s">
        <v>5179</v>
      </c>
      <c r="G376" t="s">
        <v>4879</v>
      </c>
      <c r="I376" t="s">
        <v>5442</v>
      </c>
      <c r="J376" t="s">
        <v>1344</v>
      </c>
      <c r="L376" t="s">
        <v>315</v>
      </c>
      <c r="M376" t="s">
        <v>7436</v>
      </c>
    </row>
    <row r="377" spans="6:13" x14ac:dyDescent="0.25">
      <c r="F377" t="s">
        <v>2754</v>
      </c>
      <c r="G377" t="s">
        <v>3538</v>
      </c>
      <c r="I377" t="s">
        <v>5710</v>
      </c>
      <c r="J377" t="s">
        <v>1032</v>
      </c>
      <c r="L377" t="s">
        <v>7110</v>
      </c>
      <c r="M377" t="s">
        <v>7111</v>
      </c>
    </row>
    <row r="378" spans="6:13" x14ac:dyDescent="0.25">
      <c r="F378" t="s">
        <v>346</v>
      </c>
      <c r="G378" t="s">
        <v>715</v>
      </c>
      <c r="I378" t="s">
        <v>46</v>
      </c>
      <c r="J378" t="s">
        <v>1615</v>
      </c>
      <c r="L378" t="s">
        <v>445</v>
      </c>
      <c r="M378" t="s">
        <v>7354</v>
      </c>
    </row>
    <row r="379" spans="6:13" x14ac:dyDescent="0.25">
      <c r="F379" t="s">
        <v>2774</v>
      </c>
      <c r="G379" t="s">
        <v>3652</v>
      </c>
      <c r="I379" t="s">
        <v>3861</v>
      </c>
      <c r="J379" t="s">
        <v>4033</v>
      </c>
      <c r="L379" t="s">
        <v>6881</v>
      </c>
      <c r="M379" t="s">
        <v>6882</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7187</v>
      </c>
    </row>
    <row r="383" spans="6:13" x14ac:dyDescent="0.25">
      <c r="F383" t="s">
        <v>356</v>
      </c>
      <c r="G383" t="s">
        <v>4410</v>
      </c>
      <c r="I383" t="s">
        <v>5341</v>
      </c>
      <c r="J383" t="s">
        <v>5537</v>
      </c>
      <c r="L383" t="s">
        <v>7512</v>
      </c>
      <c r="M383" t="s">
        <v>7513</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7748</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7747</v>
      </c>
      <c r="M387" t="s">
        <v>2212</v>
      </c>
    </row>
    <row r="388" spans="6:13" x14ac:dyDescent="0.25">
      <c r="F388" t="s">
        <v>2743</v>
      </c>
      <c r="G388" t="s">
        <v>3555</v>
      </c>
      <c r="I388" t="s">
        <v>90</v>
      </c>
      <c r="J388" t="s">
        <v>5357</v>
      </c>
      <c r="L388" t="s">
        <v>459</v>
      </c>
      <c r="M388" t="s">
        <v>7760</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6997</v>
      </c>
      <c r="M392" t="s">
        <v>6998</v>
      </c>
    </row>
    <row r="393" spans="6:13" x14ac:dyDescent="0.25">
      <c r="F393" t="s">
        <v>2743</v>
      </c>
      <c r="G393" t="s">
        <v>3562</v>
      </c>
      <c r="I393" t="s">
        <v>2748</v>
      </c>
      <c r="J393" t="s">
        <v>3050</v>
      </c>
      <c r="L393" t="s">
        <v>37</v>
      </c>
      <c r="M393" t="s">
        <v>6952</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7325</v>
      </c>
      <c r="M395" t="s">
        <v>7326</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7777</v>
      </c>
    </row>
    <row r="408" spans="6:13" x14ac:dyDescent="0.25">
      <c r="F408" t="s">
        <v>137</v>
      </c>
      <c r="G408" t="s">
        <v>749</v>
      </c>
      <c r="I408" t="s">
        <v>2748</v>
      </c>
      <c r="J408" t="s">
        <v>3887</v>
      </c>
      <c r="L408" t="s">
        <v>4937</v>
      </c>
      <c r="M408" t="s">
        <v>7320</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7959</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7427</v>
      </c>
      <c r="M415" t="s">
        <v>7428</v>
      </c>
    </row>
    <row r="416" spans="6:13" x14ac:dyDescent="0.25">
      <c r="F416" t="s">
        <v>356</v>
      </c>
      <c r="G416" t="s">
        <v>4421</v>
      </c>
      <c r="I416" t="s">
        <v>5572</v>
      </c>
      <c r="J416" t="s">
        <v>950</v>
      </c>
      <c r="L416" t="s">
        <v>37</v>
      </c>
      <c r="M416" t="s">
        <v>2277</v>
      </c>
    </row>
    <row r="417" spans="6:13" x14ac:dyDescent="0.25">
      <c r="F417" t="s">
        <v>2674</v>
      </c>
      <c r="G417" t="s">
        <v>3277</v>
      </c>
      <c r="I417" t="s">
        <v>7979</v>
      </c>
      <c r="J417" t="s">
        <v>5723</v>
      </c>
      <c r="L417" t="s">
        <v>392</v>
      </c>
      <c r="M417" t="s">
        <v>3271</v>
      </c>
    </row>
    <row r="418" spans="6:13" x14ac:dyDescent="0.25">
      <c r="F418" t="s">
        <v>2687</v>
      </c>
      <c r="G418" t="s">
        <v>3636</v>
      </c>
      <c r="I418" t="s">
        <v>5647</v>
      </c>
      <c r="J418" t="s">
        <v>1014</v>
      </c>
      <c r="L418" t="s">
        <v>4822</v>
      </c>
      <c r="M418" t="s">
        <v>7685</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7190</v>
      </c>
      <c r="M420" t="s">
        <v>7191</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7855</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7324</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7192</v>
      </c>
    </row>
    <row r="431" spans="6:13" x14ac:dyDescent="0.25">
      <c r="F431" t="s">
        <v>3861</v>
      </c>
      <c r="G431" t="s">
        <v>4359</v>
      </c>
      <c r="I431" t="s">
        <v>2748</v>
      </c>
      <c r="J431" t="s">
        <v>3040</v>
      </c>
      <c r="L431" t="s">
        <v>123</v>
      </c>
      <c r="M431" t="s">
        <v>7367</v>
      </c>
    </row>
    <row r="432" spans="6:13" x14ac:dyDescent="0.25">
      <c r="F432" t="s">
        <v>2774</v>
      </c>
      <c r="G432" t="s">
        <v>3769</v>
      </c>
      <c r="I432" t="s">
        <v>3886</v>
      </c>
      <c r="J432" t="s">
        <v>6305</v>
      </c>
      <c r="L432" t="s">
        <v>3861</v>
      </c>
      <c r="M432" t="s">
        <v>7204</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7822</v>
      </c>
    </row>
    <row r="440" spans="6:13" x14ac:dyDescent="0.25">
      <c r="F440" t="s">
        <v>37</v>
      </c>
      <c r="G440" t="s">
        <v>4780</v>
      </c>
      <c r="I440" t="s">
        <v>313</v>
      </c>
      <c r="J440" t="s">
        <v>1096</v>
      </c>
      <c r="L440" t="s">
        <v>37</v>
      </c>
      <c r="M440" t="s">
        <v>7250</v>
      </c>
    </row>
    <row r="441" spans="6:13" x14ac:dyDescent="0.25">
      <c r="F441" t="s">
        <v>2670</v>
      </c>
      <c r="G441" t="s">
        <v>3748</v>
      </c>
      <c r="I441" t="s">
        <v>5663</v>
      </c>
      <c r="J441" t="s">
        <v>6137</v>
      </c>
      <c r="L441" t="s">
        <v>37</v>
      </c>
      <c r="M441" t="s">
        <v>7788</v>
      </c>
    </row>
    <row r="442" spans="6:13" x14ac:dyDescent="0.25">
      <c r="F442" t="s">
        <v>4317</v>
      </c>
      <c r="G442" t="s">
        <v>4318</v>
      </c>
      <c r="I442" t="s">
        <v>404</v>
      </c>
      <c r="J442" t="s">
        <v>5811</v>
      </c>
      <c r="L442" t="s">
        <v>37</v>
      </c>
      <c r="M442" t="s">
        <v>7875</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7531</v>
      </c>
    </row>
    <row r="445" spans="6:13" x14ac:dyDescent="0.25">
      <c r="F445" t="s">
        <v>2774</v>
      </c>
      <c r="G445" t="s">
        <v>3629</v>
      </c>
      <c r="I445" t="s">
        <v>253</v>
      </c>
      <c r="J445" t="s">
        <v>4086</v>
      </c>
      <c r="L445" t="s">
        <v>37</v>
      </c>
      <c r="M445" t="s">
        <v>7593</v>
      </c>
    </row>
    <row r="446" spans="6:13" x14ac:dyDescent="0.25">
      <c r="F446" t="s">
        <v>4519</v>
      </c>
      <c r="G446" t="s">
        <v>4566</v>
      </c>
      <c r="I446" t="s">
        <v>548</v>
      </c>
      <c r="J446" t="s">
        <v>6096</v>
      </c>
      <c r="L446" t="s">
        <v>7901</v>
      </c>
      <c r="M446" t="s">
        <v>2310</v>
      </c>
    </row>
    <row r="447" spans="6:13" x14ac:dyDescent="0.25">
      <c r="F447" t="s">
        <v>4734</v>
      </c>
      <c r="G447" t="s">
        <v>3557</v>
      </c>
      <c r="I447" t="s">
        <v>5869</v>
      </c>
      <c r="J447" t="s">
        <v>5870</v>
      </c>
      <c r="L447" t="s">
        <v>399</v>
      </c>
      <c r="M447" t="s">
        <v>7751</v>
      </c>
    </row>
    <row r="448" spans="6:13" x14ac:dyDescent="0.25">
      <c r="F448" t="s">
        <v>4317</v>
      </c>
      <c r="G448" t="s">
        <v>4433</v>
      </c>
      <c r="I448" t="s">
        <v>6675</v>
      </c>
      <c r="J448" t="s">
        <v>6676</v>
      </c>
      <c r="L448" t="s">
        <v>401</v>
      </c>
      <c r="M448" t="s">
        <v>7039</v>
      </c>
    </row>
    <row r="449" spans="6:13" x14ac:dyDescent="0.25">
      <c r="F449" t="s">
        <v>2774</v>
      </c>
      <c r="G449" t="s">
        <v>3731</v>
      </c>
      <c r="I449" t="s">
        <v>311</v>
      </c>
      <c r="J449" t="s">
        <v>1242</v>
      </c>
      <c r="L449" t="s">
        <v>7399</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7395</v>
      </c>
      <c r="M451" t="s">
        <v>1954</v>
      </c>
    </row>
    <row r="452" spans="6:13" x14ac:dyDescent="0.25">
      <c r="F452" t="s">
        <v>37</v>
      </c>
      <c r="G452" t="s">
        <v>601</v>
      </c>
      <c r="I452" t="s">
        <v>2748</v>
      </c>
      <c r="J452" t="s">
        <v>3036</v>
      </c>
      <c r="L452" t="s">
        <v>289</v>
      </c>
      <c r="M452" t="s">
        <v>6974</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7527</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7988</v>
      </c>
      <c r="J460" t="s">
        <v>4040</v>
      </c>
      <c r="L460" t="s">
        <v>289</v>
      </c>
      <c r="M460" t="s">
        <v>6971</v>
      </c>
    </row>
    <row r="461" spans="6:13" x14ac:dyDescent="0.25">
      <c r="F461" t="s">
        <v>551</v>
      </c>
      <c r="G461" t="s">
        <v>3753</v>
      </c>
      <c r="I461" t="s">
        <v>286</v>
      </c>
      <c r="J461" t="s">
        <v>1433</v>
      </c>
      <c r="L461" t="s">
        <v>123</v>
      </c>
      <c r="M461" t="s">
        <v>7228</v>
      </c>
    </row>
    <row r="462" spans="6:13" x14ac:dyDescent="0.25">
      <c r="F462" t="s">
        <v>49</v>
      </c>
      <c r="G462" t="s">
        <v>716</v>
      </c>
      <c r="I462" t="s">
        <v>5397</v>
      </c>
      <c r="J462" t="s">
        <v>5705</v>
      </c>
      <c r="L462" t="s">
        <v>392</v>
      </c>
      <c r="M462" t="s">
        <v>2613</v>
      </c>
    </row>
    <row r="463" spans="6:13" x14ac:dyDescent="0.25">
      <c r="F463" t="s">
        <v>2669</v>
      </c>
      <c r="G463" t="s">
        <v>3455</v>
      </c>
      <c r="I463" t="s">
        <v>551</v>
      </c>
      <c r="J463" t="s">
        <v>7982</v>
      </c>
      <c r="L463" t="s">
        <v>392</v>
      </c>
      <c r="M463" t="s">
        <v>1757</v>
      </c>
    </row>
    <row r="464" spans="6:13" x14ac:dyDescent="0.25">
      <c r="F464" t="s">
        <v>2683</v>
      </c>
      <c r="G464" t="s">
        <v>4912</v>
      </c>
      <c r="I464" t="s">
        <v>551</v>
      </c>
      <c r="J464" t="s">
        <v>5802</v>
      </c>
      <c r="L464" t="s">
        <v>397</v>
      </c>
      <c r="M464" t="s">
        <v>7002</v>
      </c>
    </row>
    <row r="465" spans="6:13" x14ac:dyDescent="0.25">
      <c r="F465" t="s">
        <v>2774</v>
      </c>
      <c r="G465" t="s">
        <v>3492</v>
      </c>
      <c r="I465" t="s">
        <v>37</v>
      </c>
      <c r="J465" t="s">
        <v>1345</v>
      </c>
      <c r="L465" t="s">
        <v>7427</v>
      </c>
      <c r="M465" t="s">
        <v>7568</v>
      </c>
    </row>
    <row r="466" spans="6:13" x14ac:dyDescent="0.25">
      <c r="F466" t="s">
        <v>548</v>
      </c>
      <c r="G466" t="s">
        <v>3475</v>
      </c>
      <c r="I466" t="s">
        <v>5789</v>
      </c>
      <c r="J466" t="s">
        <v>6543</v>
      </c>
      <c r="L466" t="s">
        <v>289</v>
      </c>
      <c r="M466" t="s">
        <v>6970</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7357</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7475</v>
      </c>
    </row>
    <row r="475" spans="6:13" x14ac:dyDescent="0.25">
      <c r="F475" t="s">
        <v>543</v>
      </c>
      <c r="G475" t="s">
        <v>759</v>
      </c>
      <c r="I475" t="s">
        <v>6059</v>
      </c>
      <c r="J475" t="s">
        <v>6060</v>
      </c>
      <c r="L475" t="s">
        <v>37</v>
      </c>
      <c r="M475" t="s">
        <v>7648</v>
      </c>
    </row>
    <row r="476" spans="6:13" x14ac:dyDescent="0.25">
      <c r="F476" t="s">
        <v>4569</v>
      </c>
      <c r="G476" t="s">
        <v>4570</v>
      </c>
      <c r="I476" t="s">
        <v>2748</v>
      </c>
      <c r="J476" t="s">
        <v>4014</v>
      </c>
      <c r="L476" t="s">
        <v>3861</v>
      </c>
      <c r="M476" t="s">
        <v>7129</v>
      </c>
    </row>
    <row r="477" spans="6:13" x14ac:dyDescent="0.25">
      <c r="F477" t="s">
        <v>95</v>
      </c>
      <c r="G477" t="s">
        <v>4831</v>
      </c>
      <c r="I477" t="s">
        <v>2748</v>
      </c>
      <c r="J477" t="s">
        <v>4119</v>
      </c>
      <c r="L477" t="s">
        <v>7705</v>
      </c>
      <c r="M477" t="s">
        <v>2181</v>
      </c>
    </row>
    <row r="478" spans="6:13" x14ac:dyDescent="0.25">
      <c r="F478" t="s">
        <v>2676</v>
      </c>
      <c r="G478" t="s">
        <v>3794</v>
      </c>
      <c r="I478" t="s">
        <v>2748</v>
      </c>
      <c r="J478" t="s">
        <v>4053</v>
      </c>
      <c r="L478" t="s">
        <v>459</v>
      </c>
      <c r="M478" t="s">
        <v>7105</v>
      </c>
    </row>
    <row r="479" spans="6:13" x14ac:dyDescent="0.25">
      <c r="F479" t="s">
        <v>2773</v>
      </c>
      <c r="G479" t="s">
        <v>3713</v>
      </c>
      <c r="I479" t="s">
        <v>2748</v>
      </c>
      <c r="J479" t="s">
        <v>4035</v>
      </c>
      <c r="L479" t="s">
        <v>356</v>
      </c>
      <c r="M479" t="s">
        <v>6876</v>
      </c>
    </row>
    <row r="480" spans="6:13" x14ac:dyDescent="0.25">
      <c r="F480" t="s">
        <v>4956</v>
      </c>
      <c r="G480" t="s">
        <v>2368</v>
      </c>
      <c r="I480" t="s">
        <v>5451</v>
      </c>
      <c r="J480" t="s">
        <v>5452</v>
      </c>
      <c r="L480" t="s">
        <v>459</v>
      </c>
      <c r="M480" t="s">
        <v>7485</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7095</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7640</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7061</v>
      </c>
      <c r="M491" t="s">
        <v>1767</v>
      </c>
    </row>
    <row r="492" spans="6:13" x14ac:dyDescent="0.25">
      <c r="F492" t="s">
        <v>5141</v>
      </c>
      <c r="G492" t="s">
        <v>3563</v>
      </c>
      <c r="I492" t="s">
        <v>5300</v>
      </c>
      <c r="J492" t="s">
        <v>6087</v>
      </c>
      <c r="L492" t="s">
        <v>37</v>
      </c>
      <c r="M492" t="s">
        <v>7443</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6910</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7179</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7787</v>
      </c>
    </row>
    <row r="508" spans="6:13" x14ac:dyDescent="0.25">
      <c r="F508" t="s">
        <v>401</v>
      </c>
      <c r="G508" t="s">
        <v>746</v>
      </c>
      <c r="I508" t="s">
        <v>254</v>
      </c>
      <c r="J508" t="s">
        <v>6788</v>
      </c>
      <c r="L508" t="s">
        <v>397</v>
      </c>
      <c r="M508" t="s">
        <v>7067</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6967</v>
      </c>
    </row>
    <row r="512" spans="6:13" x14ac:dyDescent="0.25">
      <c r="F512" t="s">
        <v>4742</v>
      </c>
      <c r="G512" t="s">
        <v>687</v>
      </c>
      <c r="I512" t="s">
        <v>2748</v>
      </c>
      <c r="J512" t="s">
        <v>3041</v>
      </c>
      <c r="L512" t="s">
        <v>459</v>
      </c>
      <c r="M512" t="s">
        <v>7302</v>
      </c>
    </row>
    <row r="513" spans="6:13" x14ac:dyDescent="0.25">
      <c r="F513" t="s">
        <v>4781</v>
      </c>
      <c r="G513" t="s">
        <v>702</v>
      </c>
      <c r="I513" t="s">
        <v>392</v>
      </c>
      <c r="J513" t="s">
        <v>3982</v>
      </c>
      <c r="L513" t="s">
        <v>123</v>
      </c>
      <c r="M513" t="s">
        <v>7108</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7501</v>
      </c>
    </row>
    <row r="516" spans="6:13" x14ac:dyDescent="0.25">
      <c r="F516" t="s">
        <v>4321</v>
      </c>
      <c r="G516" t="s">
        <v>4348</v>
      </c>
      <c r="I516" t="s">
        <v>5303</v>
      </c>
      <c r="J516" t="s">
        <v>2834</v>
      </c>
      <c r="L516" t="s">
        <v>37</v>
      </c>
      <c r="M516" t="s">
        <v>7200</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7283</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7355</v>
      </c>
    </row>
    <row r="523" spans="6:13" x14ac:dyDescent="0.25">
      <c r="F523" t="s">
        <v>2774</v>
      </c>
      <c r="G523" t="s">
        <v>3315</v>
      </c>
      <c r="I523" t="s">
        <v>6727</v>
      </c>
      <c r="J523" t="s">
        <v>6728</v>
      </c>
      <c r="L523" t="s">
        <v>37</v>
      </c>
      <c r="M523" t="s">
        <v>7553</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7054</v>
      </c>
    </row>
    <row r="526" spans="6:13" x14ac:dyDescent="0.25">
      <c r="F526" t="s">
        <v>313</v>
      </c>
      <c r="G526" t="s">
        <v>4556</v>
      </c>
      <c r="I526" t="s">
        <v>6294</v>
      </c>
      <c r="J526" t="s">
        <v>2902</v>
      </c>
      <c r="L526" t="s">
        <v>37</v>
      </c>
      <c r="M526" t="s">
        <v>7202</v>
      </c>
    </row>
    <row r="527" spans="6:13" x14ac:dyDescent="0.25">
      <c r="F527" t="s">
        <v>4664</v>
      </c>
      <c r="G527" t="s">
        <v>656</v>
      </c>
      <c r="I527" t="s">
        <v>47</v>
      </c>
      <c r="J527" t="s">
        <v>774</v>
      </c>
      <c r="L527" t="s">
        <v>123</v>
      </c>
      <c r="M527" t="s">
        <v>7251</v>
      </c>
    </row>
    <row r="528" spans="6:13" x14ac:dyDescent="0.25">
      <c r="F528" t="s">
        <v>313</v>
      </c>
      <c r="G528" t="s">
        <v>4604</v>
      </c>
      <c r="I528" t="s">
        <v>6383</v>
      </c>
      <c r="J528" t="s">
        <v>2527</v>
      </c>
      <c r="L528" t="s">
        <v>37</v>
      </c>
      <c r="M528" t="s">
        <v>7019</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6988</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7212</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7618</v>
      </c>
      <c r="M535" t="s">
        <v>2122</v>
      </c>
    </row>
    <row r="536" spans="6:13" x14ac:dyDescent="0.25">
      <c r="F536" t="s">
        <v>5042</v>
      </c>
      <c r="G536" t="s">
        <v>4567</v>
      </c>
      <c r="I536" t="s">
        <v>2748</v>
      </c>
      <c r="J536" t="s">
        <v>3060</v>
      </c>
      <c r="L536" t="s">
        <v>37</v>
      </c>
      <c r="M536" t="s">
        <v>7499</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6895</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7447</v>
      </c>
    </row>
    <row r="541" spans="6:13" x14ac:dyDescent="0.25">
      <c r="F541" t="s">
        <v>122</v>
      </c>
      <c r="G541" t="s">
        <v>4591</v>
      </c>
      <c r="I541" t="s">
        <v>295</v>
      </c>
      <c r="J541" t="s">
        <v>2528</v>
      </c>
      <c r="L541" t="s">
        <v>37</v>
      </c>
      <c r="M541" t="s">
        <v>7838</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7586</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7060</v>
      </c>
      <c r="M545" t="s">
        <v>1766</v>
      </c>
    </row>
    <row r="546" spans="6:13" x14ac:dyDescent="0.25">
      <c r="F546" t="s">
        <v>546</v>
      </c>
      <c r="G546" t="s">
        <v>3627</v>
      </c>
      <c r="I546" t="s">
        <v>2748</v>
      </c>
      <c r="J546" t="s">
        <v>3964</v>
      </c>
      <c r="L546" t="s">
        <v>123</v>
      </c>
      <c r="M546" t="s">
        <v>6966</v>
      </c>
    </row>
    <row r="547" spans="6:13" x14ac:dyDescent="0.25">
      <c r="F547" t="s">
        <v>543</v>
      </c>
      <c r="G547" t="s">
        <v>680</v>
      </c>
      <c r="I547" t="s">
        <v>2748</v>
      </c>
      <c r="J547" t="s">
        <v>4031</v>
      </c>
      <c r="L547" t="s">
        <v>459</v>
      </c>
      <c r="M547" t="s">
        <v>7451</v>
      </c>
    </row>
    <row r="548" spans="6:13" x14ac:dyDescent="0.25">
      <c r="F548" t="s">
        <v>95</v>
      </c>
      <c r="G548" t="s">
        <v>4755</v>
      </c>
      <c r="I548" t="s">
        <v>2748</v>
      </c>
      <c r="J548" t="s">
        <v>3995</v>
      </c>
      <c r="L548" t="s">
        <v>459</v>
      </c>
      <c r="M548" t="s">
        <v>7466</v>
      </c>
    </row>
    <row r="549" spans="6:13" x14ac:dyDescent="0.25">
      <c r="F549" t="s">
        <v>122</v>
      </c>
      <c r="G549" t="s">
        <v>3565</v>
      </c>
      <c r="I549" t="s">
        <v>2748</v>
      </c>
      <c r="J549" t="s">
        <v>3054</v>
      </c>
      <c r="L549" t="s">
        <v>289</v>
      </c>
      <c r="M549" t="s">
        <v>7382</v>
      </c>
    </row>
    <row r="550" spans="6:13" x14ac:dyDescent="0.25">
      <c r="F550" t="s">
        <v>2674</v>
      </c>
      <c r="G550" t="s">
        <v>3418</v>
      </c>
      <c r="I550" t="s">
        <v>254</v>
      </c>
      <c r="J550" t="s">
        <v>2864</v>
      </c>
      <c r="L550" t="s">
        <v>7872</v>
      </c>
      <c r="M550" t="s">
        <v>7873</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6986</v>
      </c>
      <c r="M552" t="s">
        <v>1716</v>
      </c>
    </row>
    <row r="553" spans="6:13" x14ac:dyDescent="0.25">
      <c r="F553" t="s">
        <v>2730</v>
      </c>
      <c r="G553" t="s">
        <v>3768</v>
      </c>
      <c r="I553" t="s">
        <v>2359</v>
      </c>
      <c r="J553" t="s">
        <v>3888</v>
      </c>
      <c r="L553" t="s">
        <v>6907</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7464</v>
      </c>
      <c r="M556" t="s">
        <v>2159</v>
      </c>
    </row>
    <row r="557" spans="6:13" x14ac:dyDescent="0.25">
      <c r="F557" t="s">
        <v>4607</v>
      </c>
      <c r="G557" t="s">
        <v>711</v>
      </c>
      <c r="I557" t="s">
        <v>6765</v>
      </c>
      <c r="J557" t="s">
        <v>2550</v>
      </c>
      <c r="L557" t="s">
        <v>6953</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7684</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7570</v>
      </c>
    </row>
    <row r="563" spans="6:13" x14ac:dyDescent="0.25">
      <c r="F563" t="s">
        <v>5213</v>
      </c>
      <c r="G563" t="s">
        <v>3785</v>
      </c>
      <c r="I563" t="s">
        <v>2730</v>
      </c>
      <c r="J563" t="s">
        <v>2940</v>
      </c>
      <c r="L563" t="s">
        <v>459</v>
      </c>
      <c r="M563" t="s">
        <v>7609</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7276</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7247</v>
      </c>
    </row>
    <row r="570" spans="6:13" x14ac:dyDescent="0.25">
      <c r="F570" t="s">
        <v>356</v>
      </c>
      <c r="G570" t="s">
        <v>4376</v>
      </c>
      <c r="I570" t="s">
        <v>2743</v>
      </c>
      <c r="J570" t="s">
        <v>6577</v>
      </c>
      <c r="L570" t="s">
        <v>459</v>
      </c>
      <c r="M570" t="s">
        <v>7094</v>
      </c>
    </row>
    <row r="571" spans="6:13" x14ac:dyDescent="0.25">
      <c r="F571" t="s">
        <v>4875</v>
      </c>
      <c r="G571" t="s">
        <v>4876</v>
      </c>
      <c r="I571" t="s">
        <v>2743</v>
      </c>
      <c r="J571" t="s">
        <v>5945</v>
      </c>
      <c r="L571" t="s">
        <v>6486</v>
      </c>
      <c r="M571" t="s">
        <v>7559</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7347</v>
      </c>
    </row>
    <row r="574" spans="6:13" x14ac:dyDescent="0.25">
      <c r="F574" t="s">
        <v>356</v>
      </c>
      <c r="G574" t="s">
        <v>4368</v>
      </c>
      <c r="I574" t="s">
        <v>22</v>
      </c>
      <c r="J574" t="s">
        <v>6243</v>
      </c>
      <c r="L574" t="s">
        <v>7316</v>
      </c>
      <c r="M574" t="s">
        <v>1908</v>
      </c>
    </row>
    <row r="575" spans="6:13" x14ac:dyDescent="0.25">
      <c r="F575" t="s">
        <v>4822</v>
      </c>
      <c r="G575" t="s">
        <v>4823</v>
      </c>
      <c r="I575" t="s">
        <v>318</v>
      </c>
      <c r="J575" t="s">
        <v>5417</v>
      </c>
      <c r="L575" t="s">
        <v>399</v>
      </c>
      <c r="M575" t="s">
        <v>7813</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7397</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7252</v>
      </c>
    </row>
    <row r="588" spans="6:13" x14ac:dyDescent="0.25">
      <c r="F588" t="s">
        <v>556</v>
      </c>
      <c r="G588" t="s">
        <v>603</v>
      </c>
      <c r="I588" t="s">
        <v>2748</v>
      </c>
      <c r="J588" t="s">
        <v>3016</v>
      </c>
      <c r="L588" t="s">
        <v>7385</v>
      </c>
      <c r="M588" t="s">
        <v>7386</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7155</v>
      </c>
    </row>
    <row r="591" spans="6:13" x14ac:dyDescent="0.25">
      <c r="F591" t="s">
        <v>2669</v>
      </c>
      <c r="G591" t="s">
        <v>4928</v>
      </c>
      <c r="I591" t="s">
        <v>122</v>
      </c>
      <c r="J591" t="s">
        <v>1261</v>
      </c>
      <c r="L591" t="s">
        <v>459</v>
      </c>
      <c r="M591" t="s">
        <v>7472</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6993</v>
      </c>
      <c r="M593" t="s">
        <v>6994</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7934</v>
      </c>
    </row>
    <row r="600" spans="6:13" x14ac:dyDescent="0.25">
      <c r="F600" t="s">
        <v>585</v>
      </c>
      <c r="G600" t="s">
        <v>3680</v>
      </c>
      <c r="I600" t="s">
        <v>6625</v>
      </c>
      <c r="J600" t="s">
        <v>1527</v>
      </c>
      <c r="L600" t="s">
        <v>7073</v>
      </c>
      <c r="M600" t="s">
        <v>2161</v>
      </c>
    </row>
    <row r="601" spans="6:13" x14ac:dyDescent="0.25">
      <c r="F601" t="s">
        <v>2675</v>
      </c>
      <c r="G601" t="s">
        <v>3288</v>
      </c>
      <c r="I601" t="s">
        <v>6500</v>
      </c>
      <c r="J601" t="s">
        <v>1452</v>
      </c>
      <c r="L601" t="s">
        <v>4437</v>
      </c>
      <c r="M601" t="s">
        <v>7141</v>
      </c>
    </row>
    <row r="602" spans="6:13" x14ac:dyDescent="0.25">
      <c r="F602" t="s">
        <v>4863</v>
      </c>
      <c r="G602" t="s">
        <v>4864</v>
      </c>
      <c r="I602" t="s">
        <v>5797</v>
      </c>
      <c r="J602" t="s">
        <v>5798</v>
      </c>
      <c r="L602" t="s">
        <v>37</v>
      </c>
      <c r="M602" t="s">
        <v>7313</v>
      </c>
    </row>
    <row r="603" spans="6:13" x14ac:dyDescent="0.25">
      <c r="F603" t="s">
        <v>313</v>
      </c>
      <c r="G603" t="s">
        <v>4947</v>
      </c>
      <c r="I603" t="s">
        <v>6428</v>
      </c>
      <c r="J603" t="s">
        <v>6429</v>
      </c>
      <c r="L603" t="s">
        <v>459</v>
      </c>
      <c r="M603" t="s">
        <v>7026</v>
      </c>
    </row>
    <row r="604" spans="6:13" x14ac:dyDescent="0.25">
      <c r="F604" t="s">
        <v>585</v>
      </c>
      <c r="G604" t="s">
        <v>3454</v>
      </c>
      <c r="I604" t="s">
        <v>315</v>
      </c>
      <c r="J604" t="s">
        <v>1313</v>
      </c>
      <c r="L604" t="s">
        <v>7178</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7178</v>
      </c>
      <c r="M606" t="s">
        <v>2127</v>
      </c>
    </row>
    <row r="607" spans="6:13" x14ac:dyDescent="0.25">
      <c r="F607" t="s">
        <v>585</v>
      </c>
      <c r="G607" t="s">
        <v>3314</v>
      </c>
      <c r="I607" t="s">
        <v>6131</v>
      </c>
      <c r="J607" t="s">
        <v>6132</v>
      </c>
      <c r="L607" t="s">
        <v>459</v>
      </c>
      <c r="M607" t="s">
        <v>7768</v>
      </c>
    </row>
    <row r="608" spans="6:13" x14ac:dyDescent="0.25">
      <c r="F608" t="s">
        <v>2681</v>
      </c>
      <c r="G608" t="s">
        <v>4728</v>
      </c>
      <c r="I608" t="s">
        <v>1</v>
      </c>
      <c r="J608" t="s">
        <v>5368</v>
      </c>
      <c r="L608" t="s">
        <v>7755</v>
      </c>
      <c r="M608" t="s">
        <v>1998</v>
      </c>
    </row>
    <row r="609" spans="6:13" x14ac:dyDescent="0.25">
      <c r="F609" t="s">
        <v>137</v>
      </c>
      <c r="G609" t="s">
        <v>699</v>
      </c>
      <c r="I609" t="s">
        <v>3907</v>
      </c>
      <c r="J609" t="s">
        <v>5963</v>
      </c>
      <c r="L609" t="s">
        <v>7400</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7350</v>
      </c>
    </row>
    <row r="612" spans="6:13" x14ac:dyDescent="0.25">
      <c r="F612" t="s">
        <v>5131</v>
      </c>
      <c r="G612" t="s">
        <v>3518</v>
      </c>
      <c r="I612" t="s">
        <v>90</v>
      </c>
      <c r="J612" t="s">
        <v>2897</v>
      </c>
      <c r="L612" t="s">
        <v>459</v>
      </c>
      <c r="M612" t="s">
        <v>7461</v>
      </c>
    </row>
    <row r="613" spans="6:13" x14ac:dyDescent="0.25">
      <c r="F613" t="s">
        <v>4521</v>
      </c>
      <c r="G613" t="s">
        <v>4522</v>
      </c>
      <c r="I613" t="s">
        <v>394</v>
      </c>
      <c r="J613" t="s">
        <v>5540</v>
      </c>
      <c r="L613" t="s">
        <v>302</v>
      </c>
      <c r="M613" t="s">
        <v>7504</v>
      </c>
    </row>
    <row r="614" spans="6:13" x14ac:dyDescent="0.25">
      <c r="F614" t="s">
        <v>5048</v>
      </c>
      <c r="G614" t="s">
        <v>3567</v>
      </c>
      <c r="I614" t="s">
        <v>254</v>
      </c>
      <c r="J614" t="s">
        <v>6827</v>
      </c>
      <c r="L614" t="s">
        <v>7178</v>
      </c>
      <c r="M614" t="s">
        <v>1838</v>
      </c>
    </row>
    <row r="615" spans="6:13" x14ac:dyDescent="0.25">
      <c r="F615" t="s">
        <v>311</v>
      </c>
      <c r="G615" t="s">
        <v>4537</v>
      </c>
      <c r="I615" t="s">
        <v>4594</v>
      </c>
      <c r="J615" t="s">
        <v>6470</v>
      </c>
      <c r="L615" t="s">
        <v>7814</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7455</v>
      </c>
    </row>
    <row r="619" spans="6:13" x14ac:dyDescent="0.25">
      <c r="F619" t="s">
        <v>122</v>
      </c>
      <c r="G619" t="s">
        <v>4724</v>
      </c>
      <c r="I619" t="s">
        <v>5763</v>
      </c>
      <c r="J619" t="s">
        <v>5764</v>
      </c>
      <c r="L619" t="s">
        <v>137</v>
      </c>
      <c r="M619" t="s">
        <v>7291</v>
      </c>
    </row>
    <row r="620" spans="6:13" x14ac:dyDescent="0.25">
      <c r="F620" t="s">
        <v>5046</v>
      </c>
      <c r="G620" t="s">
        <v>3392</v>
      </c>
      <c r="I620" t="s">
        <v>6348</v>
      </c>
      <c r="J620" t="s">
        <v>6349</v>
      </c>
      <c r="L620" t="s">
        <v>7407</v>
      </c>
      <c r="M620" t="s">
        <v>7759</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7162</v>
      </c>
      <c r="M623" t="s">
        <v>7163</v>
      </c>
    </row>
    <row r="624" spans="6:13" x14ac:dyDescent="0.25">
      <c r="F624" t="s">
        <v>585</v>
      </c>
      <c r="G624" t="s">
        <v>3366</v>
      </c>
      <c r="I624" t="s">
        <v>5346</v>
      </c>
      <c r="J624" t="s">
        <v>1456</v>
      </c>
      <c r="L624" t="s">
        <v>459</v>
      </c>
      <c r="M624" t="s">
        <v>7074</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7790</v>
      </c>
    </row>
    <row r="627" spans="6:13" x14ac:dyDescent="0.25">
      <c r="F627" t="s">
        <v>5053</v>
      </c>
      <c r="G627" t="s">
        <v>4586</v>
      </c>
      <c r="I627" t="s">
        <v>3861</v>
      </c>
      <c r="J627" t="s">
        <v>4015</v>
      </c>
      <c r="L627" t="s">
        <v>7755</v>
      </c>
      <c r="M627" t="s">
        <v>2251</v>
      </c>
    </row>
    <row r="628" spans="6:13" x14ac:dyDescent="0.25">
      <c r="F628" t="s">
        <v>5146</v>
      </c>
      <c r="G628" t="s">
        <v>4586</v>
      </c>
      <c r="I628" t="s">
        <v>6397</v>
      </c>
      <c r="J628" t="s">
        <v>1397</v>
      </c>
      <c r="L628" t="s">
        <v>37</v>
      </c>
      <c r="M628" t="s">
        <v>7414</v>
      </c>
    </row>
    <row r="629" spans="6:13" x14ac:dyDescent="0.25">
      <c r="F629" t="s">
        <v>543</v>
      </c>
      <c r="G629" t="s">
        <v>722</v>
      </c>
      <c r="I629" t="s">
        <v>338</v>
      </c>
      <c r="J629" t="s">
        <v>1304</v>
      </c>
      <c r="L629" t="s">
        <v>7718</v>
      </c>
      <c r="M629" t="s">
        <v>2182</v>
      </c>
    </row>
    <row r="630" spans="6:13" x14ac:dyDescent="0.25">
      <c r="F630" t="s">
        <v>546</v>
      </c>
      <c r="G630" t="s">
        <v>629</v>
      </c>
      <c r="I630" t="s">
        <v>3861</v>
      </c>
      <c r="J630" t="s">
        <v>3946</v>
      </c>
      <c r="L630" t="s">
        <v>459</v>
      </c>
      <c r="M630" t="s">
        <v>7870</v>
      </c>
    </row>
    <row r="631" spans="6:13" x14ac:dyDescent="0.25">
      <c r="F631" t="s">
        <v>399</v>
      </c>
      <c r="G631" t="s">
        <v>3282</v>
      </c>
      <c r="I631" t="s">
        <v>90</v>
      </c>
      <c r="J631" t="s">
        <v>3000</v>
      </c>
      <c r="L631" t="s">
        <v>37</v>
      </c>
      <c r="M631" t="s">
        <v>7804</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7921</v>
      </c>
      <c r="M633" t="s">
        <v>2321</v>
      </c>
    </row>
    <row r="634" spans="6:13" x14ac:dyDescent="0.25">
      <c r="F634" t="s">
        <v>4588</v>
      </c>
      <c r="G634" t="s">
        <v>5221</v>
      </c>
      <c r="I634" t="s">
        <v>5555</v>
      </c>
      <c r="J634" t="s">
        <v>2877</v>
      </c>
      <c r="L634" t="s">
        <v>7726</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7149</v>
      </c>
    </row>
    <row r="637" spans="6:13" x14ac:dyDescent="0.25">
      <c r="F637" t="s">
        <v>46</v>
      </c>
      <c r="G637" t="s">
        <v>3807</v>
      </c>
      <c r="I637" t="s">
        <v>2743</v>
      </c>
      <c r="J637" t="s">
        <v>3932</v>
      </c>
      <c r="L637" t="s">
        <v>289</v>
      </c>
      <c r="M637" t="s">
        <v>7126</v>
      </c>
    </row>
    <row r="638" spans="6:13" x14ac:dyDescent="0.25">
      <c r="F638" t="s">
        <v>2679</v>
      </c>
      <c r="G638" t="s">
        <v>3531</v>
      </c>
      <c r="I638" t="s">
        <v>401</v>
      </c>
      <c r="J638" t="s">
        <v>5693</v>
      </c>
      <c r="L638" t="s">
        <v>6987</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7674</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7346</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7727</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7385</v>
      </c>
      <c r="M651" t="s">
        <v>7707</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7920</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6897</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7704</v>
      </c>
      <c r="M661" t="s">
        <v>4268</v>
      </c>
    </row>
    <row r="662" spans="6:13" x14ac:dyDescent="0.25">
      <c r="F662" t="s">
        <v>543</v>
      </c>
      <c r="G662" t="s">
        <v>674</v>
      </c>
      <c r="I662" t="s">
        <v>256</v>
      </c>
      <c r="J662" t="s">
        <v>839</v>
      </c>
      <c r="L662" t="s">
        <v>459</v>
      </c>
      <c r="M662" t="s">
        <v>7023</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7104</v>
      </c>
      <c r="M664" t="s">
        <v>2274</v>
      </c>
    </row>
    <row r="665" spans="6:13" x14ac:dyDescent="0.25">
      <c r="F665" t="s">
        <v>356</v>
      </c>
      <c r="G665" t="s">
        <v>4420</v>
      </c>
      <c r="I665" t="s">
        <v>6743</v>
      </c>
      <c r="J665" t="s">
        <v>1583</v>
      </c>
      <c r="L665" t="s">
        <v>7205</v>
      </c>
      <c r="M665" t="s">
        <v>1858</v>
      </c>
    </row>
    <row r="666" spans="6:13" x14ac:dyDescent="0.25">
      <c r="F666" t="s">
        <v>122</v>
      </c>
      <c r="G666" t="s">
        <v>4659</v>
      </c>
      <c r="I666" t="s">
        <v>257</v>
      </c>
      <c r="J666" t="s">
        <v>5480</v>
      </c>
      <c r="L666" t="s">
        <v>7104</v>
      </c>
      <c r="M666" t="s">
        <v>1794</v>
      </c>
    </row>
    <row r="667" spans="6:13" x14ac:dyDescent="0.25">
      <c r="F667" t="s">
        <v>543</v>
      </c>
      <c r="G667" t="s">
        <v>662</v>
      </c>
      <c r="I667" t="s">
        <v>6165</v>
      </c>
      <c r="J667" t="s">
        <v>1264</v>
      </c>
      <c r="L667" t="s">
        <v>4437</v>
      </c>
      <c r="M667" t="s">
        <v>7208</v>
      </c>
    </row>
    <row r="668" spans="6:13" x14ac:dyDescent="0.25">
      <c r="F668" t="s">
        <v>2685</v>
      </c>
      <c r="G668" t="s">
        <v>3645</v>
      </c>
      <c r="I668" t="s">
        <v>253</v>
      </c>
      <c r="J668" t="s">
        <v>780</v>
      </c>
      <c r="L668" t="s">
        <v>37</v>
      </c>
      <c r="M668" t="s">
        <v>7721</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7259</v>
      </c>
      <c r="M672" t="s">
        <v>2029</v>
      </c>
    </row>
    <row r="673" spans="6:13" x14ac:dyDescent="0.25">
      <c r="F673" t="s">
        <v>95</v>
      </c>
      <c r="G673" t="s">
        <v>4639</v>
      </c>
      <c r="I673" t="s">
        <v>2748</v>
      </c>
      <c r="J673" t="s">
        <v>3076</v>
      </c>
      <c r="L673" t="s">
        <v>459</v>
      </c>
      <c r="M673" t="s">
        <v>7010</v>
      </c>
    </row>
    <row r="674" spans="6:13" x14ac:dyDescent="0.25">
      <c r="F674" t="s">
        <v>543</v>
      </c>
      <c r="G674" t="s">
        <v>608</v>
      </c>
      <c r="I674" t="s">
        <v>313</v>
      </c>
      <c r="J674" t="s">
        <v>825</v>
      </c>
      <c r="L674" t="s">
        <v>37</v>
      </c>
      <c r="M674" t="s">
        <v>7168</v>
      </c>
    </row>
    <row r="675" spans="6:13" x14ac:dyDescent="0.25">
      <c r="F675" t="s">
        <v>2677</v>
      </c>
      <c r="G675" t="s">
        <v>3655</v>
      </c>
      <c r="I675" t="s">
        <v>5853</v>
      </c>
      <c r="J675" t="s">
        <v>1103</v>
      </c>
      <c r="L675" t="s">
        <v>37</v>
      </c>
      <c r="M675" t="s">
        <v>7372</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7358</v>
      </c>
    </row>
    <row r="678" spans="6:13" x14ac:dyDescent="0.25">
      <c r="F678" t="s">
        <v>4530</v>
      </c>
      <c r="G678" t="s">
        <v>605</v>
      </c>
      <c r="I678" t="s">
        <v>254</v>
      </c>
      <c r="J678" t="s">
        <v>6534</v>
      </c>
      <c r="L678" t="s">
        <v>37</v>
      </c>
      <c r="M678" t="s">
        <v>7673</v>
      </c>
    </row>
    <row r="679" spans="6:13" x14ac:dyDescent="0.25">
      <c r="F679" t="s">
        <v>4618</v>
      </c>
      <c r="G679" t="s">
        <v>640</v>
      </c>
      <c r="I679" t="s">
        <v>3944</v>
      </c>
      <c r="J679" t="s">
        <v>6334</v>
      </c>
      <c r="L679" t="s">
        <v>7518</v>
      </c>
      <c r="M679" t="s">
        <v>7519</v>
      </c>
    </row>
    <row r="680" spans="6:13" x14ac:dyDescent="0.25">
      <c r="F680" t="s">
        <v>585</v>
      </c>
      <c r="G680" t="s">
        <v>3341</v>
      </c>
      <c r="I680" t="s">
        <v>253</v>
      </c>
      <c r="J680" t="s">
        <v>930</v>
      </c>
      <c r="L680" t="s">
        <v>459</v>
      </c>
      <c r="M680" t="s">
        <v>7927</v>
      </c>
    </row>
    <row r="681" spans="6:13" x14ac:dyDescent="0.25">
      <c r="F681" t="s">
        <v>2674</v>
      </c>
      <c r="G681" t="s">
        <v>3730</v>
      </c>
      <c r="I681" t="s">
        <v>394</v>
      </c>
      <c r="J681" t="s">
        <v>5459</v>
      </c>
      <c r="L681" t="s">
        <v>123</v>
      </c>
      <c r="M681" t="s">
        <v>7410</v>
      </c>
    </row>
    <row r="682" spans="6:13" x14ac:dyDescent="0.25">
      <c r="F682" t="s">
        <v>543</v>
      </c>
      <c r="G682" t="s">
        <v>668</v>
      </c>
      <c r="I682" t="s">
        <v>338</v>
      </c>
      <c r="J682" t="s">
        <v>2501</v>
      </c>
      <c r="L682" t="s">
        <v>459</v>
      </c>
      <c r="M682" t="s">
        <v>7858</v>
      </c>
    </row>
    <row r="683" spans="6:13" x14ac:dyDescent="0.25">
      <c r="F683" t="s">
        <v>4317</v>
      </c>
      <c r="G683" t="s">
        <v>4354</v>
      </c>
      <c r="I683" t="s">
        <v>392</v>
      </c>
      <c r="J683" t="s">
        <v>2483</v>
      </c>
      <c r="L683" t="s">
        <v>459</v>
      </c>
      <c r="M683" t="s">
        <v>7186</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7265</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7048</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7237</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7866</v>
      </c>
    </row>
    <row r="694" spans="6:13" x14ac:dyDescent="0.25">
      <c r="F694" t="s">
        <v>37</v>
      </c>
      <c r="G694" t="s">
        <v>5193</v>
      </c>
      <c r="I694" t="s">
        <v>6328</v>
      </c>
      <c r="J694" t="s">
        <v>1365</v>
      </c>
      <c r="L694" t="s">
        <v>123</v>
      </c>
      <c r="M694" t="s">
        <v>7848</v>
      </c>
    </row>
    <row r="695" spans="6:13" x14ac:dyDescent="0.25">
      <c r="F695" t="s">
        <v>4574</v>
      </c>
      <c r="G695" t="s">
        <v>618</v>
      </c>
      <c r="I695" t="s">
        <v>5303</v>
      </c>
      <c r="J695" t="s">
        <v>2932</v>
      </c>
      <c r="L695" t="s">
        <v>137</v>
      </c>
      <c r="M695" t="s">
        <v>7544</v>
      </c>
    </row>
    <row r="696" spans="6:13" x14ac:dyDescent="0.25">
      <c r="F696" t="s">
        <v>4335</v>
      </c>
      <c r="G696" t="s">
        <v>4336</v>
      </c>
      <c r="I696" t="s">
        <v>6279</v>
      </c>
      <c r="J696" t="s">
        <v>1337</v>
      </c>
      <c r="L696" t="s">
        <v>459</v>
      </c>
      <c r="M696" t="s">
        <v>7549</v>
      </c>
    </row>
    <row r="697" spans="6:13" x14ac:dyDescent="0.25">
      <c r="F697" t="s">
        <v>2687</v>
      </c>
      <c r="G697" t="s">
        <v>3467</v>
      </c>
      <c r="I697" t="s">
        <v>283</v>
      </c>
      <c r="J697" t="s">
        <v>6320</v>
      </c>
      <c r="L697" t="s">
        <v>459</v>
      </c>
      <c r="M697" t="s">
        <v>7148</v>
      </c>
    </row>
    <row r="698" spans="6:13" x14ac:dyDescent="0.25">
      <c r="F698" t="s">
        <v>551</v>
      </c>
      <c r="G698" t="s">
        <v>4524</v>
      </c>
      <c r="I698" t="s">
        <v>6725</v>
      </c>
      <c r="J698" t="s">
        <v>2548</v>
      </c>
      <c r="L698" t="s">
        <v>6914</v>
      </c>
      <c r="M698" t="s">
        <v>7695</v>
      </c>
    </row>
    <row r="699" spans="6:13" x14ac:dyDescent="0.25">
      <c r="F699" t="s">
        <v>551</v>
      </c>
      <c r="G699" t="s">
        <v>4524</v>
      </c>
      <c r="I699" t="s">
        <v>6116</v>
      </c>
      <c r="J699" t="s">
        <v>2939</v>
      </c>
      <c r="L699" t="s">
        <v>459</v>
      </c>
      <c r="M699" t="s">
        <v>7779</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6947</v>
      </c>
      <c r="M703" t="s">
        <v>1851</v>
      </c>
    </row>
    <row r="704" spans="6:13" x14ac:dyDescent="0.25">
      <c r="F704" t="s">
        <v>551</v>
      </c>
      <c r="G704" t="s">
        <v>631</v>
      </c>
      <c r="I704" t="s">
        <v>5612</v>
      </c>
      <c r="J704" t="s">
        <v>2476</v>
      </c>
      <c r="L704" t="s">
        <v>123</v>
      </c>
      <c r="M704" t="s">
        <v>6968</v>
      </c>
    </row>
    <row r="705" spans="6:13" x14ac:dyDescent="0.25">
      <c r="F705" t="s">
        <v>2671</v>
      </c>
      <c r="G705" t="s">
        <v>3417</v>
      </c>
      <c r="I705" t="s">
        <v>5920</v>
      </c>
      <c r="J705" t="s">
        <v>1133</v>
      </c>
      <c r="L705" t="s">
        <v>452</v>
      </c>
      <c r="M705" t="s">
        <v>7236</v>
      </c>
    </row>
    <row r="706" spans="6:13" x14ac:dyDescent="0.25">
      <c r="F706" t="s">
        <v>4437</v>
      </c>
      <c r="G706" t="s">
        <v>4874</v>
      </c>
      <c r="I706" t="s">
        <v>46</v>
      </c>
      <c r="J706" t="s">
        <v>969</v>
      </c>
      <c r="L706" t="s">
        <v>404</v>
      </c>
      <c r="M706" t="s">
        <v>7334</v>
      </c>
    </row>
    <row r="707" spans="6:13" x14ac:dyDescent="0.25">
      <c r="F707" t="s">
        <v>37</v>
      </c>
      <c r="G707" t="s">
        <v>671</v>
      </c>
      <c r="I707" t="s">
        <v>2748</v>
      </c>
      <c r="J707" t="s">
        <v>3051</v>
      </c>
      <c r="L707" t="s">
        <v>7802</v>
      </c>
      <c r="M707" t="s">
        <v>7803</v>
      </c>
    </row>
    <row r="708" spans="6:13" x14ac:dyDescent="0.25">
      <c r="F708" t="s">
        <v>543</v>
      </c>
      <c r="G708" t="s">
        <v>628</v>
      </c>
      <c r="I708" t="s">
        <v>2748</v>
      </c>
      <c r="J708" t="s">
        <v>3024</v>
      </c>
      <c r="L708" t="s">
        <v>123</v>
      </c>
      <c r="M708" t="s">
        <v>7491</v>
      </c>
    </row>
    <row r="709" spans="6:13" x14ac:dyDescent="0.25">
      <c r="F709" t="s">
        <v>543</v>
      </c>
      <c r="G709" t="s">
        <v>4661</v>
      </c>
      <c r="I709" t="s">
        <v>2748</v>
      </c>
      <c r="J709" t="s">
        <v>3020</v>
      </c>
      <c r="L709" t="s">
        <v>7502</v>
      </c>
      <c r="M709" t="s">
        <v>7886</v>
      </c>
    </row>
    <row r="710" spans="6:13" x14ac:dyDescent="0.25">
      <c r="F710" t="s">
        <v>2677</v>
      </c>
      <c r="G710" t="s">
        <v>3754</v>
      </c>
      <c r="I710" t="s">
        <v>2748</v>
      </c>
      <c r="J710" t="s">
        <v>3022</v>
      </c>
      <c r="L710" t="s">
        <v>37</v>
      </c>
      <c r="M710" t="s">
        <v>7965</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7829</v>
      </c>
    </row>
    <row r="714" spans="6:13" x14ac:dyDescent="0.25">
      <c r="F714" t="s">
        <v>2687</v>
      </c>
      <c r="G714" t="s">
        <v>3568</v>
      </c>
      <c r="I714" t="s">
        <v>295</v>
      </c>
      <c r="J714" t="s">
        <v>823</v>
      </c>
      <c r="L714" t="s">
        <v>123</v>
      </c>
      <c r="M714" t="s">
        <v>7552</v>
      </c>
    </row>
    <row r="715" spans="6:13" x14ac:dyDescent="0.25">
      <c r="F715" t="s">
        <v>36</v>
      </c>
      <c r="G715" t="s">
        <v>604</v>
      </c>
      <c r="I715" t="s">
        <v>5298</v>
      </c>
      <c r="J715" t="s">
        <v>6041</v>
      </c>
      <c r="L715" t="s">
        <v>123</v>
      </c>
      <c r="M715" t="s">
        <v>7140</v>
      </c>
    </row>
    <row r="716" spans="6:13" x14ac:dyDescent="0.25">
      <c r="F716" t="s">
        <v>2672</v>
      </c>
      <c r="G716" t="s">
        <v>5006</v>
      </c>
      <c r="I716" t="s">
        <v>5977</v>
      </c>
      <c r="J716" t="s">
        <v>1158</v>
      </c>
      <c r="L716" t="s">
        <v>356</v>
      </c>
      <c r="M716" t="s">
        <v>6909</v>
      </c>
    </row>
    <row r="717" spans="6:13" x14ac:dyDescent="0.25">
      <c r="F717" t="s">
        <v>4317</v>
      </c>
      <c r="G717" t="s">
        <v>4361</v>
      </c>
      <c r="I717" t="s">
        <v>254</v>
      </c>
      <c r="J717" t="s">
        <v>5574</v>
      </c>
      <c r="L717" t="s">
        <v>356</v>
      </c>
      <c r="M717" t="s">
        <v>7846</v>
      </c>
    </row>
    <row r="718" spans="6:13" x14ac:dyDescent="0.25">
      <c r="F718" t="s">
        <v>4596</v>
      </c>
      <c r="G718" t="s">
        <v>4597</v>
      </c>
      <c r="I718" t="s">
        <v>254</v>
      </c>
      <c r="J718" t="s">
        <v>2497</v>
      </c>
      <c r="L718" t="s">
        <v>7193</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7478</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6872</v>
      </c>
    </row>
    <row r="727" spans="6:13" x14ac:dyDescent="0.25">
      <c r="F727" t="s">
        <v>4867</v>
      </c>
      <c r="G727" t="s">
        <v>756</v>
      </c>
      <c r="I727" t="s">
        <v>5792</v>
      </c>
      <c r="J727" t="s">
        <v>5879</v>
      </c>
      <c r="L727" t="s">
        <v>459</v>
      </c>
      <c r="M727" t="s">
        <v>6980</v>
      </c>
    </row>
    <row r="728" spans="6:13" x14ac:dyDescent="0.25">
      <c r="F728" t="s">
        <v>4153</v>
      </c>
      <c r="G728" t="s">
        <v>4343</v>
      </c>
      <c r="I728" t="s">
        <v>3861</v>
      </c>
      <c r="J728" t="s">
        <v>4060</v>
      </c>
      <c r="L728" t="s">
        <v>459</v>
      </c>
      <c r="M728" t="s">
        <v>7392</v>
      </c>
    </row>
    <row r="729" spans="6:13" x14ac:dyDescent="0.25">
      <c r="F729" t="s">
        <v>543</v>
      </c>
      <c r="G729" t="s">
        <v>666</v>
      </c>
      <c r="I729" t="s">
        <v>254</v>
      </c>
      <c r="J729" t="s">
        <v>2473</v>
      </c>
      <c r="L729" t="s">
        <v>280</v>
      </c>
      <c r="M729" t="s">
        <v>6940</v>
      </c>
    </row>
    <row r="730" spans="6:13" x14ac:dyDescent="0.25">
      <c r="F730" t="s">
        <v>548</v>
      </c>
      <c r="G730" t="s">
        <v>710</v>
      </c>
      <c r="I730" t="s">
        <v>3909</v>
      </c>
      <c r="J730" t="s">
        <v>5440</v>
      </c>
      <c r="L730" t="s">
        <v>302</v>
      </c>
      <c r="M730" t="s">
        <v>6990</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7102</v>
      </c>
    </row>
    <row r="734" spans="6:13" x14ac:dyDescent="0.25">
      <c r="F734" t="s">
        <v>37</v>
      </c>
      <c r="G734" t="s">
        <v>4858</v>
      </c>
      <c r="I734" t="s">
        <v>3861</v>
      </c>
      <c r="J734" t="s">
        <v>4058</v>
      </c>
      <c r="L734" t="s">
        <v>7073</v>
      </c>
      <c r="M734" t="s">
        <v>1830</v>
      </c>
    </row>
    <row r="735" spans="6:13" x14ac:dyDescent="0.25">
      <c r="F735" t="s">
        <v>3861</v>
      </c>
      <c r="G735" t="s">
        <v>4788</v>
      </c>
      <c r="I735" t="s">
        <v>5685</v>
      </c>
      <c r="J735" t="s">
        <v>1013</v>
      </c>
      <c r="L735" t="s">
        <v>315</v>
      </c>
      <c r="M735" t="s">
        <v>7888</v>
      </c>
    </row>
    <row r="736" spans="6:13" x14ac:dyDescent="0.25">
      <c r="F736" t="s">
        <v>413</v>
      </c>
      <c r="G736" t="s">
        <v>3661</v>
      </c>
      <c r="I736" t="s">
        <v>3861</v>
      </c>
      <c r="J736" t="s">
        <v>3961</v>
      </c>
      <c r="L736" t="s">
        <v>7706</v>
      </c>
      <c r="M736" t="s">
        <v>3211</v>
      </c>
    </row>
    <row r="737" spans="6:13" x14ac:dyDescent="0.25">
      <c r="F737" t="s">
        <v>122</v>
      </c>
      <c r="G737" t="s">
        <v>745</v>
      </c>
      <c r="I737" t="s">
        <v>46</v>
      </c>
      <c r="J737" t="s">
        <v>5408</v>
      </c>
      <c r="L737" t="s">
        <v>459</v>
      </c>
      <c r="M737" t="s">
        <v>7911</v>
      </c>
    </row>
    <row r="738" spans="6:13" x14ac:dyDescent="0.25">
      <c r="F738" t="s">
        <v>2669</v>
      </c>
      <c r="G738" t="s">
        <v>3274</v>
      </c>
      <c r="I738" t="s">
        <v>6004</v>
      </c>
      <c r="J738" t="s">
        <v>1176</v>
      </c>
      <c r="L738" t="s">
        <v>7502</v>
      </c>
      <c r="M738" t="s">
        <v>7503</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7046</v>
      </c>
    </row>
    <row r="741" spans="6:13" x14ac:dyDescent="0.25">
      <c r="F741" t="s">
        <v>357</v>
      </c>
      <c r="G741" t="s">
        <v>4355</v>
      </c>
      <c r="I741" t="s">
        <v>2773</v>
      </c>
      <c r="J741" t="s">
        <v>2811</v>
      </c>
      <c r="L741" t="s">
        <v>6175</v>
      </c>
      <c r="M741" t="s">
        <v>7335</v>
      </c>
    </row>
    <row r="742" spans="6:13" x14ac:dyDescent="0.25">
      <c r="F742" t="s">
        <v>4607</v>
      </c>
      <c r="G742" t="s">
        <v>645</v>
      </c>
      <c r="I742" t="s">
        <v>3861</v>
      </c>
      <c r="J742" t="s">
        <v>3931</v>
      </c>
      <c r="L742" t="s">
        <v>6571</v>
      </c>
      <c r="M742" t="s">
        <v>7645</v>
      </c>
    </row>
    <row r="743" spans="6:13" x14ac:dyDescent="0.25">
      <c r="F743" t="s">
        <v>95</v>
      </c>
      <c r="G743" t="s">
        <v>764</v>
      </c>
      <c r="I743" t="s">
        <v>2733</v>
      </c>
      <c r="J743" t="s">
        <v>2829</v>
      </c>
      <c r="L743" t="s">
        <v>7590</v>
      </c>
      <c r="M743" t="s">
        <v>1789</v>
      </c>
    </row>
    <row r="744" spans="6:13" x14ac:dyDescent="0.25">
      <c r="F744" t="s">
        <v>583</v>
      </c>
      <c r="G744" t="s">
        <v>3412</v>
      </c>
      <c r="I744" t="s">
        <v>318</v>
      </c>
      <c r="J744" t="s">
        <v>6653</v>
      </c>
      <c r="L744" t="s">
        <v>309</v>
      </c>
      <c r="M744" t="s">
        <v>7336</v>
      </c>
    </row>
    <row r="745" spans="6:13" x14ac:dyDescent="0.25">
      <c r="F745" t="s">
        <v>2682</v>
      </c>
      <c r="G745" t="s">
        <v>3286</v>
      </c>
      <c r="I745" t="s">
        <v>40</v>
      </c>
      <c r="J745" t="s">
        <v>5538</v>
      </c>
      <c r="L745" t="s">
        <v>7018</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7701</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7333</v>
      </c>
      <c r="M750" t="s">
        <v>2620</v>
      </c>
    </row>
    <row r="751" spans="6:13" x14ac:dyDescent="0.25">
      <c r="F751" t="s">
        <v>5216</v>
      </c>
      <c r="G751" t="s">
        <v>4528</v>
      </c>
      <c r="I751" t="s">
        <v>3944</v>
      </c>
      <c r="J751" t="s">
        <v>4092</v>
      </c>
      <c r="L751" t="s">
        <v>7526</v>
      </c>
      <c r="M751" t="s">
        <v>2144</v>
      </c>
    </row>
    <row r="752" spans="6:13" x14ac:dyDescent="0.25">
      <c r="F752" t="s">
        <v>548</v>
      </c>
      <c r="G752" t="s">
        <v>3647</v>
      </c>
      <c r="I752" t="s">
        <v>318</v>
      </c>
      <c r="J752" t="s">
        <v>5848</v>
      </c>
      <c r="L752" t="s">
        <v>7229</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7700</v>
      </c>
      <c r="M755" t="s">
        <v>1709</v>
      </c>
    </row>
    <row r="756" spans="6:13" x14ac:dyDescent="0.25">
      <c r="F756" t="s">
        <v>4601</v>
      </c>
      <c r="G756" t="s">
        <v>627</v>
      </c>
      <c r="I756" t="s">
        <v>397</v>
      </c>
      <c r="J756" t="s">
        <v>2379</v>
      </c>
      <c r="L756" t="s">
        <v>7738</v>
      </c>
      <c r="M756" t="s">
        <v>2072</v>
      </c>
    </row>
    <row r="757" spans="6:13" x14ac:dyDescent="0.25">
      <c r="F757" t="s">
        <v>4435</v>
      </c>
      <c r="G757" t="s">
        <v>4638</v>
      </c>
      <c r="I757" t="s">
        <v>295</v>
      </c>
      <c r="J757" t="s">
        <v>1188</v>
      </c>
      <c r="L757" t="s">
        <v>289</v>
      </c>
      <c r="M757" t="s">
        <v>7667</v>
      </c>
    </row>
    <row r="758" spans="6:13" x14ac:dyDescent="0.25">
      <c r="F758" t="s">
        <v>4672</v>
      </c>
      <c r="G758" t="s">
        <v>661</v>
      </c>
      <c r="I758" t="s">
        <v>2748</v>
      </c>
      <c r="J758" t="s">
        <v>3069</v>
      </c>
      <c r="L758" t="s">
        <v>123</v>
      </c>
      <c r="M758" t="s">
        <v>7916</v>
      </c>
    </row>
    <row r="759" spans="6:13" x14ac:dyDescent="0.25">
      <c r="F759" t="s">
        <v>313</v>
      </c>
      <c r="G759" t="s">
        <v>4980</v>
      </c>
      <c r="I759" t="s">
        <v>6209</v>
      </c>
      <c r="J759" t="s">
        <v>1290</v>
      </c>
      <c r="L759" t="s">
        <v>315</v>
      </c>
      <c r="M759" t="s">
        <v>7587</v>
      </c>
    </row>
    <row r="760" spans="6:13" x14ac:dyDescent="0.25">
      <c r="F760" t="s">
        <v>122</v>
      </c>
      <c r="G760" t="s">
        <v>4650</v>
      </c>
      <c r="I760" t="s">
        <v>95</v>
      </c>
      <c r="J760" t="s">
        <v>6475</v>
      </c>
      <c r="L760" t="s">
        <v>7523</v>
      </c>
      <c r="M760" t="s">
        <v>7524</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6885</v>
      </c>
      <c r="M762" t="s">
        <v>7893</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7558</v>
      </c>
    </row>
    <row r="765" spans="6:13" x14ac:dyDescent="0.25">
      <c r="F765" t="s">
        <v>4813</v>
      </c>
      <c r="G765" t="s">
        <v>4814</v>
      </c>
      <c r="I765" t="s">
        <v>2730</v>
      </c>
      <c r="J765" t="s">
        <v>2827</v>
      </c>
      <c r="L765" t="s">
        <v>315</v>
      </c>
      <c r="M765" t="s">
        <v>7887</v>
      </c>
    </row>
    <row r="766" spans="6:13" x14ac:dyDescent="0.25">
      <c r="F766" t="s">
        <v>95</v>
      </c>
      <c r="G766" t="s">
        <v>747</v>
      </c>
      <c r="I766" t="s">
        <v>280</v>
      </c>
      <c r="J766" t="s">
        <v>2805</v>
      </c>
      <c r="L766" t="s">
        <v>313</v>
      </c>
      <c r="M766" t="s">
        <v>7356</v>
      </c>
    </row>
    <row r="767" spans="6:13" x14ac:dyDescent="0.25">
      <c r="F767" t="s">
        <v>417</v>
      </c>
      <c r="G767" t="s">
        <v>650</v>
      </c>
      <c r="I767" t="s">
        <v>5797</v>
      </c>
      <c r="J767" t="s">
        <v>6633</v>
      </c>
      <c r="L767" t="s">
        <v>313</v>
      </c>
      <c r="M767" t="s">
        <v>7631</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7303</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7321</v>
      </c>
    </row>
    <row r="773" spans="6:13" x14ac:dyDescent="0.25">
      <c r="F773" t="s">
        <v>37</v>
      </c>
      <c r="G773" t="s">
        <v>5051</v>
      </c>
      <c r="I773" t="s">
        <v>295</v>
      </c>
      <c r="J773" t="s">
        <v>2458</v>
      </c>
      <c r="L773" t="s">
        <v>397</v>
      </c>
      <c r="M773" t="s">
        <v>7697</v>
      </c>
    </row>
    <row r="774" spans="6:13" x14ac:dyDescent="0.25">
      <c r="F774" t="s">
        <v>37</v>
      </c>
      <c r="G774" t="s">
        <v>5127</v>
      </c>
      <c r="I774" t="s">
        <v>6284</v>
      </c>
      <c r="J774" t="s">
        <v>6285</v>
      </c>
      <c r="L774" t="s">
        <v>7123</v>
      </c>
      <c r="M774" t="s">
        <v>3125</v>
      </c>
    </row>
    <row r="775" spans="6:13" x14ac:dyDescent="0.25">
      <c r="F775" t="s">
        <v>556</v>
      </c>
      <c r="G775" t="s">
        <v>3681</v>
      </c>
      <c r="I775" t="s">
        <v>311</v>
      </c>
      <c r="J775" t="s">
        <v>2921</v>
      </c>
      <c r="L775" t="s">
        <v>315</v>
      </c>
      <c r="M775" t="s">
        <v>7327</v>
      </c>
    </row>
    <row r="776" spans="6:13" x14ac:dyDescent="0.25">
      <c r="F776" t="s">
        <v>37</v>
      </c>
      <c r="G776" t="s">
        <v>5102</v>
      </c>
      <c r="I776" t="s">
        <v>315</v>
      </c>
      <c r="J776" t="s">
        <v>3985</v>
      </c>
      <c r="L776" t="s">
        <v>315</v>
      </c>
      <c r="M776" t="s">
        <v>6983</v>
      </c>
    </row>
    <row r="777" spans="6:13" x14ac:dyDescent="0.25">
      <c r="F777" t="s">
        <v>401</v>
      </c>
      <c r="G777" t="s">
        <v>689</v>
      </c>
      <c r="I777" t="s">
        <v>95</v>
      </c>
      <c r="J777" t="s">
        <v>5728</v>
      </c>
      <c r="L777" t="s">
        <v>315</v>
      </c>
      <c r="M777" t="s">
        <v>7150</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6956</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7171</v>
      </c>
      <c r="M782" t="s">
        <v>7172</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6996</v>
      </c>
    </row>
    <row r="785" spans="6:13" x14ac:dyDescent="0.25">
      <c r="F785" t="s">
        <v>4614</v>
      </c>
      <c r="G785" t="s">
        <v>3374</v>
      </c>
      <c r="I785" t="s">
        <v>5455</v>
      </c>
      <c r="J785" t="s">
        <v>6250</v>
      </c>
      <c r="L785" t="s">
        <v>95</v>
      </c>
      <c r="M785" t="s">
        <v>7282</v>
      </c>
    </row>
    <row r="786" spans="6:13" x14ac:dyDescent="0.25">
      <c r="F786" t="s">
        <v>2774</v>
      </c>
      <c r="G786" t="s">
        <v>3716</v>
      </c>
      <c r="I786" t="s">
        <v>5716</v>
      </c>
      <c r="J786" t="s">
        <v>5717</v>
      </c>
      <c r="L786" t="s">
        <v>37</v>
      </c>
      <c r="M786" t="s">
        <v>7882</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6929</v>
      </c>
      <c r="M788" t="s">
        <v>2082</v>
      </c>
    </row>
    <row r="789" spans="6:13" x14ac:dyDescent="0.25">
      <c r="F789" t="s">
        <v>401</v>
      </c>
      <c r="G789" t="s">
        <v>742</v>
      </c>
      <c r="I789" t="s">
        <v>6447</v>
      </c>
      <c r="J789" t="s">
        <v>2530</v>
      </c>
      <c r="L789" t="s">
        <v>7871</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7713</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7735</v>
      </c>
    </row>
    <row r="794" spans="6:13" x14ac:dyDescent="0.25">
      <c r="F794" t="s">
        <v>401</v>
      </c>
      <c r="G794" t="s">
        <v>728</v>
      </c>
      <c r="I794" t="s">
        <v>253</v>
      </c>
      <c r="J794" t="s">
        <v>1419</v>
      </c>
      <c r="L794" t="s">
        <v>313</v>
      </c>
      <c r="M794" t="s">
        <v>6933</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7369</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7182</v>
      </c>
    </row>
    <row r="801" spans="6:13" x14ac:dyDescent="0.25">
      <c r="F801" t="s">
        <v>37</v>
      </c>
      <c r="G801" t="s">
        <v>4717</v>
      </c>
      <c r="I801" t="s">
        <v>404</v>
      </c>
      <c r="J801" t="s">
        <v>2487</v>
      </c>
      <c r="L801" t="s">
        <v>399</v>
      </c>
      <c r="M801" t="s">
        <v>7211</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7627</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6885</v>
      </c>
      <c r="M807" t="s">
        <v>7264</v>
      </c>
    </row>
    <row r="808" spans="6:13" x14ac:dyDescent="0.25">
      <c r="F808" t="s">
        <v>417</v>
      </c>
      <c r="G808" t="s">
        <v>766</v>
      </c>
      <c r="I808" t="s">
        <v>2756</v>
      </c>
      <c r="J808" t="s">
        <v>2835</v>
      </c>
      <c r="L808" t="s">
        <v>7159</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6961</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7662</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7437</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7657</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7470</v>
      </c>
    </row>
    <row r="821" spans="6:13" x14ac:dyDescent="0.25">
      <c r="F821" t="s">
        <v>2748</v>
      </c>
      <c r="G821" t="s">
        <v>3525</v>
      </c>
      <c r="I821" t="s">
        <v>6079</v>
      </c>
      <c r="J821" t="s">
        <v>1214</v>
      </c>
      <c r="L821" t="s">
        <v>551</v>
      </c>
      <c r="M821" t="s">
        <v>7535</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7438</v>
      </c>
      <c r="M824" t="s">
        <v>7439</v>
      </c>
    </row>
    <row r="825" spans="6:13" x14ac:dyDescent="0.25">
      <c r="F825" t="s">
        <v>4435</v>
      </c>
      <c r="G825" t="s">
        <v>4896</v>
      </c>
      <c r="I825" t="s">
        <v>286</v>
      </c>
      <c r="J825" t="s">
        <v>835</v>
      </c>
      <c r="L825" t="s">
        <v>7303</v>
      </c>
      <c r="M825" t="s">
        <v>7304</v>
      </c>
    </row>
    <row r="826" spans="6:13" x14ac:dyDescent="0.25">
      <c r="F826" t="s">
        <v>2774</v>
      </c>
      <c r="G826" t="s">
        <v>3723</v>
      </c>
      <c r="I826" t="s">
        <v>5564</v>
      </c>
      <c r="J826" t="s">
        <v>5565</v>
      </c>
      <c r="L826" t="s">
        <v>37</v>
      </c>
      <c r="M826" t="s">
        <v>7596</v>
      </c>
    </row>
    <row r="827" spans="6:13" x14ac:dyDescent="0.25">
      <c r="F827" t="s">
        <v>4519</v>
      </c>
      <c r="G827" t="s">
        <v>4635</v>
      </c>
      <c r="I827" t="s">
        <v>4437</v>
      </c>
      <c r="J827" t="s">
        <v>6598</v>
      </c>
      <c r="L827" t="s">
        <v>7401</v>
      </c>
      <c r="M827" t="s">
        <v>7403</v>
      </c>
    </row>
    <row r="828" spans="6:13" x14ac:dyDescent="0.25">
      <c r="F828" t="s">
        <v>484</v>
      </c>
      <c r="G828" t="s">
        <v>3810</v>
      </c>
      <c r="I828" t="s">
        <v>313</v>
      </c>
      <c r="J828" t="s">
        <v>1273</v>
      </c>
      <c r="L828" t="s">
        <v>313</v>
      </c>
      <c r="M828" t="s">
        <v>7270</v>
      </c>
    </row>
    <row r="829" spans="6:13" x14ac:dyDescent="0.25">
      <c r="F829" t="s">
        <v>37</v>
      </c>
      <c r="G829" t="s">
        <v>4689</v>
      </c>
      <c r="I829" t="s">
        <v>313</v>
      </c>
      <c r="J829" t="s">
        <v>1011</v>
      </c>
      <c r="L829" t="s">
        <v>313</v>
      </c>
      <c r="M829" t="s">
        <v>6900</v>
      </c>
    </row>
    <row r="830" spans="6:13" x14ac:dyDescent="0.25">
      <c r="F830" t="s">
        <v>4535</v>
      </c>
      <c r="G830" t="s">
        <v>5033</v>
      </c>
      <c r="I830" t="s">
        <v>548</v>
      </c>
      <c r="J830" t="s">
        <v>1043</v>
      </c>
      <c r="L830" t="s">
        <v>3861</v>
      </c>
      <c r="M830" t="s">
        <v>7619</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7948</v>
      </c>
    </row>
    <row r="840" spans="6:13" x14ac:dyDescent="0.25">
      <c r="F840" t="s">
        <v>2748</v>
      </c>
      <c r="G840" t="s">
        <v>3280</v>
      </c>
      <c r="I840" t="s">
        <v>5715</v>
      </c>
      <c r="J840" t="s">
        <v>3951</v>
      </c>
      <c r="L840" t="s">
        <v>7536</v>
      </c>
      <c r="M840" t="s">
        <v>2057</v>
      </c>
    </row>
    <row r="841" spans="6:13" x14ac:dyDescent="0.25">
      <c r="F841" t="s">
        <v>2748</v>
      </c>
      <c r="G841" t="s">
        <v>3653</v>
      </c>
      <c r="I841" t="s">
        <v>311</v>
      </c>
      <c r="J841" t="s">
        <v>6293</v>
      </c>
      <c r="L841" t="s">
        <v>6899</v>
      </c>
      <c r="M841" t="s">
        <v>3086</v>
      </c>
    </row>
    <row r="842" spans="6:13" x14ac:dyDescent="0.25">
      <c r="F842" t="s">
        <v>5157</v>
      </c>
      <c r="G842" t="s">
        <v>3598</v>
      </c>
      <c r="I842" t="s">
        <v>5394</v>
      </c>
      <c r="J842" t="s">
        <v>2793</v>
      </c>
      <c r="L842" t="s">
        <v>356</v>
      </c>
      <c r="M842" t="s">
        <v>7353</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7117</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7167</v>
      </c>
    </row>
    <row r="847" spans="6:13" x14ac:dyDescent="0.25">
      <c r="F847" t="s">
        <v>2774</v>
      </c>
      <c r="G847" t="s">
        <v>3321</v>
      </c>
      <c r="I847" t="s">
        <v>5985</v>
      </c>
      <c r="J847" t="s">
        <v>3994</v>
      </c>
      <c r="L847" t="s">
        <v>315</v>
      </c>
      <c r="M847" t="s">
        <v>7452</v>
      </c>
    </row>
    <row r="848" spans="6:13" x14ac:dyDescent="0.25">
      <c r="F848" t="s">
        <v>2752</v>
      </c>
      <c r="G848" t="s">
        <v>5070</v>
      </c>
      <c r="I848" t="s">
        <v>311</v>
      </c>
      <c r="J848" t="s">
        <v>2962</v>
      </c>
      <c r="L848" t="s">
        <v>6885</v>
      </c>
      <c r="M848" t="s">
        <v>7371</v>
      </c>
    </row>
    <row r="849" spans="6:13" x14ac:dyDescent="0.25">
      <c r="F849" t="s">
        <v>484</v>
      </c>
      <c r="G849" t="s">
        <v>610</v>
      </c>
      <c r="I849" t="s">
        <v>253</v>
      </c>
      <c r="J849" t="s">
        <v>1379</v>
      </c>
      <c r="L849" t="s">
        <v>123</v>
      </c>
      <c r="M849" t="s">
        <v>6871</v>
      </c>
    </row>
    <row r="850" spans="6:13" x14ac:dyDescent="0.25">
      <c r="F850" t="s">
        <v>4740</v>
      </c>
      <c r="G850" t="s">
        <v>685</v>
      </c>
      <c r="I850" t="s">
        <v>3861</v>
      </c>
      <c r="J850" t="s">
        <v>3937</v>
      </c>
      <c r="L850" t="s">
        <v>315</v>
      </c>
      <c r="M850" t="s">
        <v>7476</v>
      </c>
    </row>
    <row r="851" spans="6:13" x14ac:dyDescent="0.25">
      <c r="F851" t="s">
        <v>37</v>
      </c>
      <c r="G851" t="s">
        <v>4985</v>
      </c>
      <c r="I851" t="s">
        <v>6271</v>
      </c>
      <c r="J851" t="s">
        <v>4046</v>
      </c>
      <c r="L851" t="s">
        <v>7696</v>
      </c>
      <c r="M851" t="s">
        <v>2586</v>
      </c>
    </row>
    <row r="852" spans="6:13" x14ac:dyDescent="0.25">
      <c r="F852" t="s">
        <v>95</v>
      </c>
      <c r="G852" t="s">
        <v>5038</v>
      </c>
      <c r="I852" t="s">
        <v>5298</v>
      </c>
      <c r="J852" t="s">
        <v>6391</v>
      </c>
      <c r="L852" t="s">
        <v>46</v>
      </c>
      <c r="M852" t="s">
        <v>7528</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7267</v>
      </c>
      <c r="M855" t="s">
        <v>2601</v>
      </c>
    </row>
    <row r="856" spans="6:13" x14ac:dyDescent="0.25">
      <c r="F856" t="s">
        <v>2674</v>
      </c>
      <c r="G856" t="s">
        <v>3330</v>
      </c>
      <c r="I856" t="s">
        <v>254</v>
      </c>
      <c r="J856" t="s">
        <v>1338</v>
      </c>
      <c r="L856" t="s">
        <v>2727</v>
      </c>
      <c r="M856" t="s">
        <v>7147</v>
      </c>
    </row>
    <row r="857" spans="6:13" x14ac:dyDescent="0.25">
      <c r="F857" t="s">
        <v>417</v>
      </c>
      <c r="G857" t="s">
        <v>3507</v>
      </c>
      <c r="I857" t="s">
        <v>313</v>
      </c>
      <c r="J857" t="s">
        <v>2910</v>
      </c>
      <c r="L857" t="s">
        <v>7233</v>
      </c>
      <c r="M857" t="s">
        <v>1962</v>
      </c>
    </row>
    <row r="858" spans="6:13" x14ac:dyDescent="0.25">
      <c r="F858" t="s">
        <v>2748</v>
      </c>
      <c r="G858" t="s">
        <v>3444</v>
      </c>
      <c r="I858" t="s">
        <v>6273</v>
      </c>
      <c r="J858" t="s">
        <v>1332</v>
      </c>
      <c r="L858" t="s">
        <v>459</v>
      </c>
      <c r="M858" t="s">
        <v>7966</v>
      </c>
    </row>
    <row r="859" spans="6:13" x14ac:dyDescent="0.25">
      <c r="F859" t="s">
        <v>2748</v>
      </c>
      <c r="G859" t="s">
        <v>3387</v>
      </c>
      <c r="I859" t="s">
        <v>548</v>
      </c>
      <c r="J859" t="s">
        <v>982</v>
      </c>
      <c r="L859" t="s">
        <v>7188</v>
      </c>
      <c r="M859" t="s">
        <v>7189</v>
      </c>
    </row>
    <row r="860" spans="6:13" x14ac:dyDescent="0.25">
      <c r="F860" t="s">
        <v>2748</v>
      </c>
      <c r="G860" t="s">
        <v>3368</v>
      </c>
      <c r="I860" t="s">
        <v>5652</v>
      </c>
      <c r="J860" t="s">
        <v>996</v>
      </c>
      <c r="L860" t="s">
        <v>6914</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6885</v>
      </c>
      <c r="M862" t="s">
        <v>7563</v>
      </c>
    </row>
    <row r="863" spans="6:13" x14ac:dyDescent="0.25">
      <c r="F863" t="s">
        <v>2748</v>
      </c>
      <c r="G863" t="s">
        <v>3747</v>
      </c>
      <c r="I863" t="s">
        <v>5303</v>
      </c>
      <c r="J863" t="s">
        <v>819</v>
      </c>
      <c r="L863" t="s">
        <v>7009</v>
      </c>
      <c r="M863" t="s">
        <v>7337</v>
      </c>
    </row>
    <row r="864" spans="6:13" x14ac:dyDescent="0.25">
      <c r="F864" t="s">
        <v>2748</v>
      </c>
      <c r="G864" t="s">
        <v>3800</v>
      </c>
      <c r="I864" t="s">
        <v>392</v>
      </c>
      <c r="J864" t="s">
        <v>4124</v>
      </c>
      <c r="L864" t="s">
        <v>313</v>
      </c>
      <c r="M864" t="s">
        <v>7606</v>
      </c>
    </row>
    <row r="865" spans="6:13" x14ac:dyDescent="0.25">
      <c r="F865" t="s">
        <v>556</v>
      </c>
      <c r="G865" t="s">
        <v>706</v>
      </c>
      <c r="I865" t="s">
        <v>37</v>
      </c>
      <c r="J865" t="s">
        <v>6525</v>
      </c>
      <c r="L865" t="s">
        <v>459</v>
      </c>
      <c r="M865" t="s">
        <v>7380</v>
      </c>
    </row>
    <row r="866" spans="6:13" x14ac:dyDescent="0.25">
      <c r="F866" t="s">
        <v>2774</v>
      </c>
      <c r="G866" t="s">
        <v>3457</v>
      </c>
      <c r="I866" t="s">
        <v>122</v>
      </c>
      <c r="J866" t="s">
        <v>5603</v>
      </c>
      <c r="L866" t="s">
        <v>7641</v>
      </c>
      <c r="M866" t="s">
        <v>7720</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7280</v>
      </c>
    </row>
    <row r="869" spans="6:13" x14ac:dyDescent="0.25">
      <c r="F869" t="s">
        <v>37</v>
      </c>
      <c r="G869" t="s">
        <v>4756</v>
      </c>
      <c r="I869" t="s">
        <v>295</v>
      </c>
      <c r="J869" t="s">
        <v>6647</v>
      </c>
      <c r="L869" t="s">
        <v>452</v>
      </c>
      <c r="M869" t="s">
        <v>7442</v>
      </c>
    </row>
    <row r="870" spans="6:13" x14ac:dyDescent="0.25">
      <c r="F870" t="s">
        <v>4715</v>
      </c>
      <c r="G870" t="s">
        <v>4716</v>
      </c>
      <c r="I870" t="s">
        <v>5233</v>
      </c>
      <c r="J870" t="s">
        <v>5234</v>
      </c>
      <c r="L870" t="s">
        <v>313</v>
      </c>
      <c r="M870" t="s">
        <v>7753</v>
      </c>
    </row>
    <row r="871" spans="6:13" x14ac:dyDescent="0.25">
      <c r="F871" t="s">
        <v>2774</v>
      </c>
      <c r="G871" t="s">
        <v>3582</v>
      </c>
      <c r="I871" t="s">
        <v>318</v>
      </c>
      <c r="J871" t="s">
        <v>5868</v>
      </c>
      <c r="L871" t="s">
        <v>95</v>
      </c>
      <c r="M871" t="s">
        <v>7344</v>
      </c>
    </row>
    <row r="872" spans="6:13" x14ac:dyDescent="0.25">
      <c r="F872" t="s">
        <v>4883</v>
      </c>
      <c r="G872" t="s">
        <v>730</v>
      </c>
      <c r="I872" t="s">
        <v>392</v>
      </c>
      <c r="J872" t="s">
        <v>2475</v>
      </c>
      <c r="L872" t="s">
        <v>7534</v>
      </c>
      <c r="M872" t="s">
        <v>2568</v>
      </c>
    </row>
    <row r="873" spans="6:13" x14ac:dyDescent="0.25">
      <c r="F873" t="s">
        <v>95</v>
      </c>
      <c r="G873" t="s">
        <v>3816</v>
      </c>
      <c r="I873" t="s">
        <v>6330</v>
      </c>
      <c r="J873" t="s">
        <v>2522</v>
      </c>
      <c r="L873" t="s">
        <v>289</v>
      </c>
      <c r="M873" t="s">
        <v>7732</v>
      </c>
    </row>
    <row r="874" spans="6:13" x14ac:dyDescent="0.25">
      <c r="F874" t="s">
        <v>313</v>
      </c>
      <c r="G874" t="s">
        <v>4583</v>
      </c>
      <c r="I874" t="s">
        <v>5663</v>
      </c>
      <c r="J874" t="s">
        <v>6826</v>
      </c>
      <c r="L874" t="s">
        <v>7034</v>
      </c>
      <c r="M874" t="s">
        <v>7035</v>
      </c>
    </row>
    <row r="875" spans="6:13" x14ac:dyDescent="0.25">
      <c r="F875" t="s">
        <v>4848</v>
      </c>
      <c r="G875" t="s">
        <v>718</v>
      </c>
      <c r="I875" t="s">
        <v>2748</v>
      </c>
      <c r="J875" t="s">
        <v>5818</v>
      </c>
      <c r="L875" t="s">
        <v>548</v>
      </c>
      <c r="M875" t="s">
        <v>7656</v>
      </c>
    </row>
    <row r="876" spans="6:13" x14ac:dyDescent="0.25">
      <c r="F876" t="s">
        <v>585</v>
      </c>
      <c r="G876" t="s">
        <v>3784</v>
      </c>
      <c r="I876" t="s">
        <v>2748</v>
      </c>
      <c r="J876" t="s">
        <v>2906</v>
      </c>
      <c r="L876" t="s">
        <v>286</v>
      </c>
      <c r="M876" t="s">
        <v>7387</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6976</v>
      </c>
      <c r="M878" t="s">
        <v>2563</v>
      </c>
    </row>
    <row r="879" spans="6:13" x14ac:dyDescent="0.25">
      <c r="F879" t="s">
        <v>2748</v>
      </c>
      <c r="G879" t="s">
        <v>3610</v>
      </c>
      <c r="I879" t="s">
        <v>5351</v>
      </c>
      <c r="J879" t="s">
        <v>845</v>
      </c>
      <c r="L879" t="s">
        <v>37</v>
      </c>
      <c r="M879" t="s">
        <v>7242</v>
      </c>
    </row>
    <row r="880" spans="6:13" x14ac:dyDescent="0.25">
      <c r="F880" t="s">
        <v>2748</v>
      </c>
      <c r="G880" t="s">
        <v>3571</v>
      </c>
      <c r="I880" t="s">
        <v>551</v>
      </c>
      <c r="J880" t="s">
        <v>980</v>
      </c>
      <c r="L880" t="s">
        <v>123</v>
      </c>
      <c r="M880" t="s">
        <v>7742</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7810</v>
      </c>
    </row>
    <row r="883" spans="6:13" x14ac:dyDescent="0.25">
      <c r="F883" t="s">
        <v>2748</v>
      </c>
      <c r="G883" t="s">
        <v>3445</v>
      </c>
      <c r="I883" t="s">
        <v>5270</v>
      </c>
      <c r="J883" t="s">
        <v>5271</v>
      </c>
      <c r="L883" t="s">
        <v>2724</v>
      </c>
      <c r="M883" t="s">
        <v>7268</v>
      </c>
    </row>
    <row r="884" spans="6:13" x14ac:dyDescent="0.25">
      <c r="F884" t="s">
        <v>2748</v>
      </c>
      <c r="G884" t="s">
        <v>3499</v>
      </c>
      <c r="I884" t="s">
        <v>5256</v>
      </c>
      <c r="J884" t="s">
        <v>796</v>
      </c>
      <c r="L884" t="s">
        <v>7917</v>
      </c>
      <c r="M884" t="s">
        <v>2361</v>
      </c>
    </row>
    <row r="885" spans="6:13" x14ac:dyDescent="0.25">
      <c r="F885" t="s">
        <v>313</v>
      </c>
      <c r="G885" t="s">
        <v>4784</v>
      </c>
      <c r="I885" t="s">
        <v>95</v>
      </c>
      <c r="J885" t="s">
        <v>2854</v>
      </c>
      <c r="L885" t="s">
        <v>459</v>
      </c>
      <c r="M885" t="s">
        <v>7243</v>
      </c>
    </row>
    <row r="886" spans="6:13" x14ac:dyDescent="0.25">
      <c r="F886" t="s">
        <v>581</v>
      </c>
      <c r="G886" t="s">
        <v>3346</v>
      </c>
      <c r="I886" t="s">
        <v>92</v>
      </c>
      <c r="J886" t="s">
        <v>1465</v>
      </c>
      <c r="L886" t="s">
        <v>7135</v>
      </c>
      <c r="M886" t="s">
        <v>7136</v>
      </c>
    </row>
    <row r="887" spans="6:13" x14ac:dyDescent="0.25">
      <c r="F887" t="s">
        <v>4514</v>
      </c>
      <c r="G887" t="s">
        <v>597</v>
      </c>
      <c r="I887" t="s">
        <v>5365</v>
      </c>
      <c r="J887" t="s">
        <v>5588</v>
      </c>
      <c r="L887" t="s">
        <v>123</v>
      </c>
      <c r="M887" t="s">
        <v>7947</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6944</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7359</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7731</v>
      </c>
    </row>
    <row r="897" spans="6:13" x14ac:dyDescent="0.25">
      <c r="F897" t="s">
        <v>2687</v>
      </c>
      <c r="G897" t="s">
        <v>3472</v>
      </c>
      <c r="I897" t="s">
        <v>254</v>
      </c>
      <c r="J897" t="s">
        <v>5258</v>
      </c>
      <c r="L897" t="s">
        <v>2727</v>
      </c>
      <c r="M897" t="s">
        <v>7809</v>
      </c>
    </row>
    <row r="898" spans="6:13" x14ac:dyDescent="0.25">
      <c r="F898" t="s">
        <v>2774</v>
      </c>
      <c r="G898" t="s">
        <v>3479</v>
      </c>
      <c r="I898" t="s">
        <v>46</v>
      </c>
      <c r="J898" t="s">
        <v>1447</v>
      </c>
      <c r="L898" t="s">
        <v>123</v>
      </c>
      <c r="M898" t="s">
        <v>7022</v>
      </c>
    </row>
    <row r="899" spans="6:13" x14ac:dyDescent="0.25">
      <c r="F899" t="s">
        <v>46</v>
      </c>
      <c r="G899" t="s">
        <v>613</v>
      </c>
      <c r="I899" t="s">
        <v>3861</v>
      </c>
      <c r="J899" t="s">
        <v>3889</v>
      </c>
      <c r="L899" t="s">
        <v>399</v>
      </c>
      <c r="M899" t="s">
        <v>7107</v>
      </c>
    </row>
    <row r="900" spans="6:13" x14ac:dyDescent="0.25">
      <c r="F900" t="s">
        <v>4553</v>
      </c>
      <c r="G900" t="s">
        <v>611</v>
      </c>
      <c r="I900" t="s">
        <v>401</v>
      </c>
      <c r="J900" t="s">
        <v>786</v>
      </c>
      <c r="L900" t="s">
        <v>459</v>
      </c>
      <c r="M900" t="s">
        <v>7585</v>
      </c>
    </row>
    <row r="901" spans="6:13" x14ac:dyDescent="0.25">
      <c r="F901" t="s">
        <v>4571</v>
      </c>
      <c r="G901" t="s">
        <v>4800</v>
      </c>
      <c r="I901" t="s">
        <v>5816</v>
      </c>
      <c r="J901" t="s">
        <v>5817</v>
      </c>
      <c r="L901" t="s">
        <v>123</v>
      </c>
      <c r="M901" t="s">
        <v>6911</v>
      </c>
    </row>
    <row r="902" spans="6:13" x14ac:dyDescent="0.25">
      <c r="F902" t="s">
        <v>37</v>
      </c>
      <c r="G902" t="s">
        <v>5099</v>
      </c>
      <c r="I902" t="s">
        <v>6818</v>
      </c>
      <c r="J902" t="s">
        <v>2554</v>
      </c>
      <c r="L902" t="s">
        <v>123</v>
      </c>
      <c r="M902" t="s">
        <v>7580</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6885</v>
      </c>
      <c r="M904" t="s">
        <v>6886</v>
      </c>
    </row>
    <row r="905" spans="6:13" x14ac:dyDescent="0.25">
      <c r="F905" t="s">
        <v>2748</v>
      </c>
      <c r="G905" t="s">
        <v>3419</v>
      </c>
      <c r="I905" t="s">
        <v>5479</v>
      </c>
      <c r="J905" t="s">
        <v>6213</v>
      </c>
      <c r="L905" t="s">
        <v>459</v>
      </c>
      <c r="M905" t="s">
        <v>7294</v>
      </c>
    </row>
    <row r="906" spans="6:13" x14ac:dyDescent="0.25">
      <c r="F906" t="s">
        <v>2748</v>
      </c>
      <c r="G906" t="s">
        <v>3332</v>
      </c>
      <c r="I906" t="s">
        <v>6424</v>
      </c>
      <c r="J906" t="s">
        <v>1409</v>
      </c>
      <c r="L906" t="s">
        <v>459</v>
      </c>
      <c r="M906" t="s">
        <v>7258</v>
      </c>
    </row>
    <row r="907" spans="6:13" x14ac:dyDescent="0.25">
      <c r="F907" t="s">
        <v>2748</v>
      </c>
      <c r="G907" t="s">
        <v>3615</v>
      </c>
      <c r="I907" t="s">
        <v>6453</v>
      </c>
      <c r="J907" t="s">
        <v>1422</v>
      </c>
      <c r="L907" t="s">
        <v>48</v>
      </c>
      <c r="M907" t="s">
        <v>7808</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7681</v>
      </c>
    </row>
    <row r="911" spans="6:13" x14ac:dyDescent="0.25">
      <c r="F911" t="s">
        <v>484</v>
      </c>
      <c r="G911" t="s">
        <v>3578</v>
      </c>
      <c r="I911" t="s">
        <v>5781</v>
      </c>
      <c r="J911" t="s">
        <v>5782</v>
      </c>
      <c r="L911" t="s">
        <v>6914</v>
      </c>
      <c r="M911" t="s">
        <v>6915</v>
      </c>
    </row>
    <row r="912" spans="6:13" x14ac:dyDescent="0.25">
      <c r="F912" t="s">
        <v>4943</v>
      </c>
      <c r="G912" t="s">
        <v>3741</v>
      </c>
      <c r="I912" t="s">
        <v>92</v>
      </c>
      <c r="J912" t="s">
        <v>1024</v>
      </c>
      <c r="L912" t="s">
        <v>7830</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7717</v>
      </c>
      <c r="M915" t="s">
        <v>2312</v>
      </c>
    </row>
    <row r="916" spans="6:13" x14ac:dyDescent="0.25">
      <c r="F916" t="s">
        <v>4961</v>
      </c>
      <c r="G916" t="s">
        <v>4962</v>
      </c>
      <c r="I916" t="s">
        <v>5261</v>
      </c>
      <c r="J916" t="s">
        <v>5334</v>
      </c>
      <c r="L916" t="s">
        <v>95</v>
      </c>
      <c r="M916" t="s">
        <v>7312</v>
      </c>
    </row>
    <row r="917" spans="6:13" x14ac:dyDescent="0.25">
      <c r="F917" t="s">
        <v>585</v>
      </c>
      <c r="G917" t="s">
        <v>3633</v>
      </c>
      <c r="I917" t="s">
        <v>6677</v>
      </c>
      <c r="J917" t="s">
        <v>1554</v>
      </c>
      <c r="L917" t="s">
        <v>123</v>
      </c>
      <c r="M917" t="s">
        <v>7029</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7692</v>
      </c>
    </row>
    <row r="922" spans="6:13" x14ac:dyDescent="0.25">
      <c r="F922" t="s">
        <v>2748</v>
      </c>
      <c r="G922" t="s">
        <v>3733</v>
      </c>
      <c r="I922" t="s">
        <v>5337</v>
      </c>
      <c r="J922" t="s">
        <v>837</v>
      </c>
      <c r="L922" t="s">
        <v>289</v>
      </c>
      <c r="M922" t="s">
        <v>7614</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7611</v>
      </c>
    </row>
    <row r="927" spans="6:13" x14ac:dyDescent="0.25">
      <c r="F927" t="s">
        <v>37</v>
      </c>
      <c r="G927" t="s">
        <v>5143</v>
      </c>
      <c r="I927" t="s">
        <v>3861</v>
      </c>
      <c r="J927" t="s">
        <v>4108</v>
      </c>
      <c r="L927" t="s">
        <v>123</v>
      </c>
      <c r="M927" t="s">
        <v>7118</v>
      </c>
    </row>
    <row r="928" spans="6:13" x14ac:dyDescent="0.25">
      <c r="F928" t="s">
        <v>417</v>
      </c>
      <c r="G928" t="s">
        <v>2367</v>
      </c>
      <c r="I928" t="s">
        <v>5671</v>
      </c>
      <c r="J928" t="s">
        <v>1006</v>
      </c>
      <c r="L928" t="s">
        <v>459</v>
      </c>
      <c r="M928" t="s">
        <v>7260</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7051</v>
      </c>
      <c r="M930" t="s">
        <v>7052</v>
      </c>
    </row>
    <row r="931" spans="6:13" x14ac:dyDescent="0.25">
      <c r="F931" t="s">
        <v>551</v>
      </c>
      <c r="G931" t="s">
        <v>4697</v>
      </c>
      <c r="I931" t="s">
        <v>5663</v>
      </c>
      <c r="J931" t="s">
        <v>6843</v>
      </c>
      <c r="L931" t="s">
        <v>459</v>
      </c>
      <c r="M931" t="s">
        <v>7383</v>
      </c>
    </row>
    <row r="932" spans="6:13" x14ac:dyDescent="0.25">
      <c r="F932" t="s">
        <v>311</v>
      </c>
      <c r="G932" t="s">
        <v>4665</v>
      </c>
      <c r="I932" t="s">
        <v>39</v>
      </c>
      <c r="J932" t="s">
        <v>1614</v>
      </c>
      <c r="L932" t="s">
        <v>6944</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7670</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7876</v>
      </c>
    </row>
    <row r="941" spans="6:13" x14ac:dyDescent="0.25">
      <c r="F941" t="s">
        <v>2748</v>
      </c>
      <c r="G941" t="s">
        <v>3609</v>
      </c>
      <c r="I941" t="s">
        <v>5639</v>
      </c>
      <c r="J941" t="s">
        <v>7983</v>
      </c>
      <c r="L941" t="s">
        <v>123</v>
      </c>
      <c r="M941" t="s">
        <v>7234</v>
      </c>
    </row>
    <row r="942" spans="6:13" x14ac:dyDescent="0.25">
      <c r="F942" t="s">
        <v>2748</v>
      </c>
      <c r="G942" t="s">
        <v>3607</v>
      </c>
      <c r="I942" t="s">
        <v>6870</v>
      </c>
      <c r="J942" t="s">
        <v>1649</v>
      </c>
      <c r="L942" t="s">
        <v>289</v>
      </c>
      <c r="M942" t="s">
        <v>7904</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7309</v>
      </c>
      <c r="M944" t="s">
        <v>2198</v>
      </c>
    </row>
    <row r="945" spans="6:13" x14ac:dyDescent="0.25">
      <c r="F945" t="s">
        <v>315</v>
      </c>
      <c r="G945" t="s">
        <v>4542</v>
      </c>
      <c r="I945" t="s">
        <v>551</v>
      </c>
      <c r="J945" t="s">
        <v>2885</v>
      </c>
      <c r="L945" t="s">
        <v>48</v>
      </c>
      <c r="M945" t="s">
        <v>7939</v>
      </c>
    </row>
    <row r="946" spans="6:13" x14ac:dyDescent="0.25">
      <c r="F946" t="s">
        <v>4539</v>
      </c>
      <c r="G946" t="s">
        <v>3291</v>
      </c>
      <c r="I946" t="s">
        <v>5729</v>
      </c>
      <c r="J946" t="s">
        <v>5730</v>
      </c>
      <c r="L946" t="s">
        <v>49</v>
      </c>
      <c r="M946" t="s">
        <v>7153</v>
      </c>
    </row>
    <row r="947" spans="6:13" x14ac:dyDescent="0.25">
      <c r="F947" t="s">
        <v>309</v>
      </c>
      <c r="G947" t="s">
        <v>4915</v>
      </c>
      <c r="I947" t="s">
        <v>3861</v>
      </c>
      <c r="J947" t="s">
        <v>4032</v>
      </c>
      <c r="L947" t="s">
        <v>4437</v>
      </c>
      <c r="M947" t="s">
        <v>6942</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7223</v>
      </c>
    </row>
    <row r="950" spans="6:13" x14ac:dyDescent="0.25">
      <c r="F950" t="s">
        <v>585</v>
      </c>
      <c r="G950" t="s">
        <v>3506</v>
      </c>
      <c r="I950" t="s">
        <v>6343</v>
      </c>
      <c r="J950" t="s">
        <v>6344</v>
      </c>
      <c r="L950" t="s">
        <v>7555</v>
      </c>
      <c r="M950" t="s">
        <v>2001</v>
      </c>
    </row>
    <row r="951" spans="6:13" x14ac:dyDescent="0.25">
      <c r="F951" t="s">
        <v>4913</v>
      </c>
      <c r="G951" t="s">
        <v>4914</v>
      </c>
      <c r="I951" t="s">
        <v>122</v>
      </c>
      <c r="J951" t="s">
        <v>1511</v>
      </c>
      <c r="L951" t="s">
        <v>122</v>
      </c>
      <c r="M951" t="s">
        <v>7194</v>
      </c>
    </row>
    <row r="952" spans="6:13" x14ac:dyDescent="0.25">
      <c r="F952" t="s">
        <v>2748</v>
      </c>
      <c r="G952" t="s">
        <v>3407</v>
      </c>
      <c r="I952" t="s">
        <v>5619</v>
      </c>
      <c r="J952" t="s">
        <v>5620</v>
      </c>
      <c r="L952" t="s">
        <v>6962</v>
      </c>
      <c r="M952" t="s">
        <v>6963</v>
      </c>
    </row>
    <row r="953" spans="6:13" x14ac:dyDescent="0.25">
      <c r="F953" t="s">
        <v>2774</v>
      </c>
      <c r="G953" t="s">
        <v>3781</v>
      </c>
      <c r="I953" t="s">
        <v>5442</v>
      </c>
      <c r="J953" t="s">
        <v>1191</v>
      </c>
      <c r="L953" t="s">
        <v>7224</v>
      </c>
      <c r="M953" t="s">
        <v>1934</v>
      </c>
    </row>
    <row r="954" spans="6:13" x14ac:dyDescent="0.25">
      <c r="F954" t="s">
        <v>2748</v>
      </c>
      <c r="G954" t="s">
        <v>3639</v>
      </c>
      <c r="I954" t="s">
        <v>6057</v>
      </c>
      <c r="J954" t="s">
        <v>2542</v>
      </c>
      <c r="L954" t="s">
        <v>7761</v>
      </c>
      <c r="M954" t="s">
        <v>7762</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7098</v>
      </c>
    </row>
    <row r="959" spans="6:13" x14ac:dyDescent="0.25">
      <c r="F959" t="s">
        <v>2748</v>
      </c>
      <c r="G959" t="s">
        <v>3469</v>
      </c>
      <c r="I959" t="s">
        <v>5826</v>
      </c>
      <c r="J959" t="s">
        <v>5827</v>
      </c>
      <c r="L959" t="s">
        <v>7224</v>
      </c>
      <c r="M959" t="s">
        <v>1737</v>
      </c>
    </row>
    <row r="960" spans="6:13" x14ac:dyDescent="0.25">
      <c r="F960" t="s">
        <v>2748</v>
      </c>
      <c r="G960" t="s">
        <v>3773</v>
      </c>
      <c r="I960" t="s">
        <v>5712</v>
      </c>
      <c r="J960" t="s">
        <v>1033</v>
      </c>
      <c r="L960" t="s">
        <v>37</v>
      </c>
      <c r="M960" t="s">
        <v>7109</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7144</v>
      </c>
      <c r="M962" t="s">
        <v>2090</v>
      </c>
    </row>
    <row r="963" spans="6:13" x14ac:dyDescent="0.25">
      <c r="F963" t="s">
        <v>419</v>
      </c>
      <c r="G963" t="s">
        <v>743</v>
      </c>
      <c r="I963" t="s">
        <v>5653</v>
      </c>
      <c r="J963" t="s">
        <v>2480</v>
      </c>
      <c r="L963" t="s">
        <v>356</v>
      </c>
      <c r="M963" t="s">
        <v>7433</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7969</v>
      </c>
    </row>
    <row r="967" spans="6:13" x14ac:dyDescent="0.25">
      <c r="F967" t="s">
        <v>4868</v>
      </c>
      <c r="G967" t="s">
        <v>4869</v>
      </c>
      <c r="I967" t="s">
        <v>401</v>
      </c>
      <c r="J967" t="s">
        <v>5358</v>
      </c>
      <c r="L967" t="s">
        <v>49</v>
      </c>
      <c r="M967" t="s">
        <v>7394</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7550</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6973</v>
      </c>
    </row>
    <row r="974" spans="6:13" x14ac:dyDescent="0.25">
      <c r="F974" t="s">
        <v>2748</v>
      </c>
      <c r="G974" t="s">
        <v>3389</v>
      </c>
      <c r="I974" t="s">
        <v>6435</v>
      </c>
      <c r="J974" t="s">
        <v>6436</v>
      </c>
      <c r="L974" t="s">
        <v>254</v>
      </c>
      <c r="M974" t="s">
        <v>7214</v>
      </c>
    </row>
    <row r="975" spans="6:13" x14ac:dyDescent="0.25">
      <c r="F975" t="s">
        <v>2748</v>
      </c>
      <c r="G975" t="s">
        <v>3705</v>
      </c>
      <c r="I975" t="s">
        <v>313</v>
      </c>
      <c r="J975" t="s">
        <v>1167</v>
      </c>
      <c r="L975" t="s">
        <v>313</v>
      </c>
      <c r="M975" t="s">
        <v>7279</v>
      </c>
    </row>
    <row r="976" spans="6:13" x14ac:dyDescent="0.25">
      <c r="F976" t="s">
        <v>2748</v>
      </c>
      <c r="G976" t="s">
        <v>3312</v>
      </c>
      <c r="I976" t="s">
        <v>6433</v>
      </c>
      <c r="J976" t="s">
        <v>6434</v>
      </c>
      <c r="L976" t="s">
        <v>397</v>
      </c>
      <c r="M976" t="s">
        <v>7290</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7031</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7754</v>
      </c>
    </row>
    <row r="981" spans="6:13" x14ac:dyDescent="0.25">
      <c r="F981" t="s">
        <v>4554</v>
      </c>
      <c r="G981" t="s">
        <v>4555</v>
      </c>
      <c r="I981" t="s">
        <v>6494</v>
      </c>
      <c r="J981" t="s">
        <v>6495</v>
      </c>
      <c r="L981" t="s">
        <v>551</v>
      </c>
      <c r="M981" t="s">
        <v>7225</v>
      </c>
    </row>
    <row r="982" spans="6:13" x14ac:dyDescent="0.25">
      <c r="F982" t="s">
        <v>4998</v>
      </c>
      <c r="G982" t="s">
        <v>4999</v>
      </c>
      <c r="I982" t="s">
        <v>394</v>
      </c>
      <c r="J982" t="s">
        <v>1120</v>
      </c>
      <c r="L982" t="s">
        <v>551</v>
      </c>
      <c r="M982" t="s">
        <v>7232</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7075</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7051</v>
      </c>
      <c r="M989" t="s">
        <v>7363</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7967</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7139</v>
      </c>
      <c r="M995" t="s">
        <v>2582</v>
      </c>
    </row>
    <row r="996" spans="6:13" x14ac:dyDescent="0.25">
      <c r="F996" t="s">
        <v>2748</v>
      </c>
      <c r="G996" t="s">
        <v>3326</v>
      </c>
      <c r="I996" t="s">
        <v>6658</v>
      </c>
      <c r="J996" t="s">
        <v>6810</v>
      </c>
      <c r="L996" t="s">
        <v>37</v>
      </c>
      <c r="M996" t="s">
        <v>7654</v>
      </c>
    </row>
    <row r="997" spans="6:13" x14ac:dyDescent="0.25">
      <c r="F997" t="s">
        <v>2748</v>
      </c>
      <c r="G997" t="s">
        <v>3715</v>
      </c>
      <c r="I997" t="s">
        <v>47</v>
      </c>
      <c r="J997" t="s">
        <v>5541</v>
      </c>
      <c r="L997" t="s">
        <v>37</v>
      </c>
      <c r="M997" t="s">
        <v>7083</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7384</v>
      </c>
      <c r="M1000" t="s">
        <v>2079</v>
      </c>
    </row>
    <row r="1001" spans="6:13" x14ac:dyDescent="0.25">
      <c r="F1001" t="s">
        <v>484</v>
      </c>
      <c r="G1001" t="s">
        <v>3303</v>
      </c>
      <c r="I1001" t="s">
        <v>5298</v>
      </c>
      <c r="J1001" t="s">
        <v>6691</v>
      </c>
      <c r="L1001" t="s">
        <v>7722</v>
      </c>
      <c r="M1001" t="s">
        <v>7723</v>
      </c>
    </row>
    <row r="1002" spans="6:13" x14ac:dyDescent="0.25">
      <c r="F1002" t="s">
        <v>5114</v>
      </c>
      <c r="G1002" t="s">
        <v>4708</v>
      </c>
      <c r="I1002" t="s">
        <v>92</v>
      </c>
      <c r="J1002" t="s">
        <v>5288</v>
      </c>
      <c r="L1002" t="s">
        <v>397</v>
      </c>
      <c r="M1002" t="s">
        <v>7945</v>
      </c>
    </row>
    <row r="1003" spans="6:13" x14ac:dyDescent="0.25">
      <c r="F1003" t="s">
        <v>5148</v>
      </c>
      <c r="G1003" t="s">
        <v>4708</v>
      </c>
      <c r="I1003" t="s">
        <v>3861</v>
      </c>
      <c r="J1003" t="s">
        <v>4073</v>
      </c>
      <c r="L1003" t="s">
        <v>7756</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7040</v>
      </c>
    </row>
    <row r="1006" spans="6:13" x14ac:dyDescent="0.25">
      <c r="F1006" t="s">
        <v>419</v>
      </c>
      <c r="G1006" t="s">
        <v>642</v>
      </c>
      <c r="I1006" t="s">
        <v>6503</v>
      </c>
      <c r="J1006" t="s">
        <v>6504</v>
      </c>
      <c r="L1006" t="s">
        <v>44</v>
      </c>
      <c r="M1006" t="s">
        <v>7490</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7398</v>
      </c>
    </row>
    <row r="1010" spans="6:13" x14ac:dyDescent="0.25">
      <c r="F1010" t="s">
        <v>2748</v>
      </c>
      <c r="G1010" t="s">
        <v>3654</v>
      </c>
      <c r="I1010" t="s">
        <v>5355</v>
      </c>
      <c r="J1010" t="s">
        <v>5356</v>
      </c>
      <c r="L1010" t="s">
        <v>6916</v>
      </c>
      <c r="M1010" t="s">
        <v>6917</v>
      </c>
    </row>
    <row r="1011" spans="6:13" x14ac:dyDescent="0.25">
      <c r="F1011" t="s">
        <v>2748</v>
      </c>
      <c r="G1011" t="s">
        <v>3677</v>
      </c>
      <c r="I1011" t="s">
        <v>3909</v>
      </c>
      <c r="J1011" t="s">
        <v>6409</v>
      </c>
      <c r="L1011" t="s">
        <v>315</v>
      </c>
      <c r="M1011" t="s">
        <v>6959</v>
      </c>
    </row>
    <row r="1012" spans="6:13" x14ac:dyDescent="0.25">
      <c r="F1012" t="s">
        <v>2748</v>
      </c>
      <c r="G1012" t="s">
        <v>3802</v>
      </c>
      <c r="I1012" t="s">
        <v>6462</v>
      </c>
      <c r="J1012" t="s">
        <v>1428</v>
      </c>
      <c r="L1012" t="s">
        <v>7905</v>
      </c>
      <c r="M1012" t="s">
        <v>7906</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7772</v>
      </c>
    </row>
    <row r="1018" spans="6:13" x14ac:dyDescent="0.25">
      <c r="F1018" t="s">
        <v>2748</v>
      </c>
      <c r="G1018" t="s">
        <v>3324</v>
      </c>
      <c r="I1018" t="s">
        <v>4633</v>
      </c>
      <c r="J1018" t="s">
        <v>6565</v>
      </c>
      <c r="L1018" t="s">
        <v>315</v>
      </c>
      <c r="M1018" t="s">
        <v>7765</v>
      </c>
    </row>
    <row r="1019" spans="6:13" x14ac:dyDescent="0.25">
      <c r="F1019" t="s">
        <v>2748</v>
      </c>
      <c r="G1019" t="s">
        <v>3350</v>
      </c>
      <c r="I1019" t="s">
        <v>45</v>
      </c>
      <c r="J1019" t="s">
        <v>5335</v>
      </c>
      <c r="L1019" t="s">
        <v>2727</v>
      </c>
      <c r="M1019" t="s">
        <v>7837</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7940</v>
      </c>
      <c r="M1021" t="s">
        <v>7941</v>
      </c>
    </row>
    <row r="1022" spans="6:13" x14ac:dyDescent="0.25">
      <c r="F1022" t="s">
        <v>583</v>
      </c>
      <c r="G1022" t="s">
        <v>3708</v>
      </c>
      <c r="I1022" t="s">
        <v>6173</v>
      </c>
      <c r="J1022" t="s">
        <v>6174</v>
      </c>
      <c r="L1022" t="s">
        <v>7510</v>
      </c>
      <c r="M1022" t="s">
        <v>7511</v>
      </c>
    </row>
    <row r="1023" spans="6:13" x14ac:dyDescent="0.25">
      <c r="F1023" t="s">
        <v>4153</v>
      </c>
      <c r="G1023" t="s">
        <v>4428</v>
      </c>
      <c r="I1023" t="s">
        <v>6044</v>
      </c>
      <c r="J1023" t="s">
        <v>6045</v>
      </c>
      <c r="L1023" t="s">
        <v>6916</v>
      </c>
      <c r="M1023" t="s">
        <v>2292</v>
      </c>
    </row>
    <row r="1024" spans="6:13" x14ac:dyDescent="0.25">
      <c r="F1024" t="s">
        <v>313</v>
      </c>
      <c r="G1024" t="s">
        <v>4919</v>
      </c>
      <c r="I1024" t="s">
        <v>401</v>
      </c>
      <c r="J1024" t="s">
        <v>1266</v>
      </c>
      <c r="L1024" t="s">
        <v>21</v>
      </c>
      <c r="M1024" t="s">
        <v>7406</v>
      </c>
    </row>
    <row r="1025" spans="6:13" x14ac:dyDescent="0.25">
      <c r="F1025" t="s">
        <v>4621</v>
      </c>
      <c r="G1025" t="s">
        <v>4622</v>
      </c>
      <c r="I1025" t="s">
        <v>5626</v>
      </c>
      <c r="J1025" t="s">
        <v>974</v>
      </c>
      <c r="L1025" t="s">
        <v>7907</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7351</v>
      </c>
      <c r="M1027" t="s">
        <v>1925</v>
      </c>
    </row>
    <row r="1028" spans="6:13" x14ac:dyDescent="0.25">
      <c r="F1028" t="s">
        <v>581</v>
      </c>
      <c r="G1028" t="s">
        <v>3666</v>
      </c>
      <c r="I1028" t="s">
        <v>39</v>
      </c>
      <c r="J1028" t="s">
        <v>4071</v>
      </c>
      <c r="L1028" t="s">
        <v>309</v>
      </c>
      <c r="M1028" t="s">
        <v>7339</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7401</v>
      </c>
      <c r="M1030" t="s">
        <v>7402</v>
      </c>
    </row>
    <row r="1031" spans="6:13" x14ac:dyDescent="0.25">
      <c r="F1031" t="s">
        <v>3861</v>
      </c>
      <c r="G1031" t="s">
        <v>4331</v>
      </c>
      <c r="I1031" t="s">
        <v>313</v>
      </c>
      <c r="J1031" t="s">
        <v>2454</v>
      </c>
      <c r="L1031" t="s">
        <v>7641</v>
      </c>
      <c r="M1031" t="s">
        <v>7642</v>
      </c>
    </row>
    <row r="1032" spans="6:13" x14ac:dyDescent="0.25">
      <c r="F1032" t="s">
        <v>4843</v>
      </c>
      <c r="G1032" t="s">
        <v>4844</v>
      </c>
      <c r="I1032" t="s">
        <v>5758</v>
      </c>
      <c r="J1032" t="s">
        <v>5759</v>
      </c>
      <c r="L1032" t="s">
        <v>3861</v>
      </c>
      <c r="M1032" t="s">
        <v>7240</v>
      </c>
    </row>
    <row r="1033" spans="6:13" x14ac:dyDescent="0.25">
      <c r="F1033" t="s">
        <v>2675</v>
      </c>
      <c r="G1033" t="s">
        <v>3329</v>
      </c>
      <c r="I1033" t="s">
        <v>6641</v>
      </c>
      <c r="J1033" t="s">
        <v>6642</v>
      </c>
      <c r="L1033" t="s">
        <v>7805</v>
      </c>
      <c r="M1033" t="s">
        <v>7806</v>
      </c>
    </row>
    <row r="1034" spans="6:13" x14ac:dyDescent="0.25">
      <c r="F1034" t="s">
        <v>39</v>
      </c>
      <c r="G1034" t="s">
        <v>4561</v>
      </c>
      <c r="I1034" t="s">
        <v>5592</v>
      </c>
      <c r="J1034" t="s">
        <v>6030</v>
      </c>
      <c r="L1034" t="s">
        <v>6937</v>
      </c>
      <c r="M1034" t="s">
        <v>6938</v>
      </c>
    </row>
    <row r="1035" spans="6:13" x14ac:dyDescent="0.25">
      <c r="F1035" t="s">
        <v>4833</v>
      </c>
      <c r="G1035" t="s">
        <v>4834</v>
      </c>
      <c r="I1035" t="s">
        <v>5467</v>
      </c>
      <c r="J1035" t="s">
        <v>5468</v>
      </c>
      <c r="L1035" t="s">
        <v>2727</v>
      </c>
      <c r="M1035" t="s">
        <v>7365</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6957</v>
      </c>
    </row>
    <row r="1039" spans="6:13" x14ac:dyDescent="0.25">
      <c r="F1039" t="s">
        <v>46</v>
      </c>
      <c r="G1039" t="s">
        <v>3338</v>
      </c>
      <c r="I1039" t="s">
        <v>311</v>
      </c>
      <c r="J1039" t="s">
        <v>1177</v>
      </c>
      <c r="L1039" t="s">
        <v>7465</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6965</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7710</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7166</v>
      </c>
    </row>
    <row r="1050" spans="6:13" x14ac:dyDescent="0.25">
      <c r="F1050" t="s">
        <v>2733</v>
      </c>
      <c r="G1050" t="s">
        <v>3403</v>
      </c>
      <c r="I1050" t="s">
        <v>254</v>
      </c>
      <c r="J1050" t="s">
        <v>1196</v>
      </c>
      <c r="L1050" t="s">
        <v>37</v>
      </c>
      <c r="M1050" t="s">
        <v>7440</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7589</v>
      </c>
    </row>
    <row r="1053" spans="6:13" x14ac:dyDescent="0.25">
      <c r="F1053" t="s">
        <v>4515</v>
      </c>
      <c r="G1053" t="s">
        <v>721</v>
      </c>
      <c r="I1053" t="s">
        <v>4551</v>
      </c>
      <c r="J1053" t="s">
        <v>6021</v>
      </c>
      <c r="L1053" t="s">
        <v>548</v>
      </c>
      <c r="M1053" t="s">
        <v>6894</v>
      </c>
    </row>
    <row r="1054" spans="6:13" x14ac:dyDescent="0.25">
      <c r="F1054" t="s">
        <v>95</v>
      </c>
      <c r="G1054" t="s">
        <v>2366</v>
      </c>
      <c r="I1054" t="s">
        <v>6799</v>
      </c>
      <c r="J1054" t="s">
        <v>6800</v>
      </c>
      <c r="L1054" t="s">
        <v>7297</v>
      </c>
      <c r="M1054" t="s">
        <v>7298</v>
      </c>
    </row>
    <row r="1055" spans="6:13" x14ac:dyDescent="0.25">
      <c r="F1055" t="s">
        <v>484</v>
      </c>
      <c r="G1055" t="s">
        <v>5137</v>
      </c>
      <c r="I1055" t="s">
        <v>6533</v>
      </c>
      <c r="J1055" t="s">
        <v>1476</v>
      </c>
      <c r="L1055" t="s">
        <v>6877</v>
      </c>
      <c r="M1055" t="s">
        <v>6979</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7219</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7968</v>
      </c>
    </row>
    <row r="1060" spans="6:13" x14ac:dyDescent="0.25">
      <c r="F1060" t="s">
        <v>37</v>
      </c>
      <c r="G1060" t="s">
        <v>5190</v>
      </c>
      <c r="I1060" t="s">
        <v>4515</v>
      </c>
      <c r="J1060" t="s">
        <v>5831</v>
      </c>
      <c r="L1060" t="s">
        <v>315</v>
      </c>
      <c r="M1060" t="s">
        <v>6964</v>
      </c>
    </row>
    <row r="1061" spans="6:13" x14ac:dyDescent="0.25">
      <c r="F1061" t="s">
        <v>95</v>
      </c>
      <c r="G1061" t="s">
        <v>707</v>
      </c>
      <c r="I1061" t="s">
        <v>6630</v>
      </c>
      <c r="J1061" t="s">
        <v>6631</v>
      </c>
      <c r="L1061" t="s">
        <v>7311</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7463</v>
      </c>
    </row>
    <row r="1067" spans="6:13" x14ac:dyDescent="0.25">
      <c r="F1067" t="s">
        <v>2669</v>
      </c>
      <c r="G1067" t="s">
        <v>3791</v>
      </c>
      <c r="I1067" t="s">
        <v>5277</v>
      </c>
      <c r="J1067" t="s">
        <v>5278</v>
      </c>
      <c r="L1067" t="s">
        <v>313</v>
      </c>
      <c r="M1067" t="s">
        <v>7573</v>
      </c>
    </row>
    <row r="1068" spans="6:13" x14ac:dyDescent="0.25">
      <c r="F1068" t="s">
        <v>2674</v>
      </c>
      <c r="G1068" t="s">
        <v>3424</v>
      </c>
      <c r="I1068" t="s">
        <v>313</v>
      </c>
      <c r="J1068" t="s">
        <v>1401</v>
      </c>
      <c r="L1068" t="s">
        <v>253</v>
      </c>
      <c r="M1068" t="s">
        <v>7579</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7101</v>
      </c>
    </row>
    <row r="1071" spans="6:13" x14ac:dyDescent="0.25">
      <c r="F1071" t="s">
        <v>551</v>
      </c>
      <c r="G1071" t="s">
        <v>3290</v>
      </c>
      <c r="I1071" t="s">
        <v>5663</v>
      </c>
      <c r="J1071" t="s">
        <v>6597</v>
      </c>
      <c r="L1071" t="s">
        <v>7495</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7296</v>
      </c>
    </row>
    <row r="1074" spans="6:13" x14ac:dyDescent="0.25">
      <c r="F1074" t="s">
        <v>3861</v>
      </c>
      <c r="G1074" t="s">
        <v>4370</v>
      </c>
      <c r="I1074" t="s">
        <v>5656</v>
      </c>
      <c r="J1074" t="s">
        <v>5657</v>
      </c>
      <c r="L1074" t="s">
        <v>253</v>
      </c>
      <c r="M1074" t="s">
        <v>7725</v>
      </c>
    </row>
    <row r="1075" spans="6:13" x14ac:dyDescent="0.25">
      <c r="F1075" t="s">
        <v>548</v>
      </c>
      <c r="G1075" t="s">
        <v>4801</v>
      </c>
      <c r="I1075" t="s">
        <v>6114</v>
      </c>
      <c r="J1075" t="s">
        <v>2500</v>
      </c>
      <c r="L1075" t="s">
        <v>7672</v>
      </c>
      <c r="M1075" t="s">
        <v>1936</v>
      </c>
    </row>
    <row r="1076" spans="6:13" x14ac:dyDescent="0.25">
      <c r="F1076" t="s">
        <v>4662</v>
      </c>
      <c r="G1076" t="s">
        <v>655</v>
      </c>
      <c r="I1076" t="s">
        <v>5741</v>
      </c>
      <c r="J1076" t="s">
        <v>1045</v>
      </c>
      <c r="L1076" t="s">
        <v>254</v>
      </c>
      <c r="M1076" t="s">
        <v>7633</v>
      </c>
    </row>
    <row r="1077" spans="6:13" x14ac:dyDescent="0.25">
      <c r="F1077" t="s">
        <v>585</v>
      </c>
      <c r="G1077" t="s">
        <v>3325</v>
      </c>
      <c r="I1077" t="s">
        <v>6513</v>
      </c>
      <c r="J1077" t="s">
        <v>1466</v>
      </c>
      <c r="L1077" t="s">
        <v>309</v>
      </c>
      <c r="M1077" t="s">
        <v>7655</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7013</v>
      </c>
    </row>
    <row r="1080" spans="6:13" x14ac:dyDescent="0.25">
      <c r="F1080" t="s">
        <v>4608</v>
      </c>
      <c r="G1080" t="s">
        <v>4609</v>
      </c>
      <c r="I1080" t="s">
        <v>254</v>
      </c>
      <c r="J1080" t="s">
        <v>6084</v>
      </c>
      <c r="L1080" t="s">
        <v>311</v>
      </c>
      <c r="M1080" t="s">
        <v>7065</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7671</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7745</v>
      </c>
    </row>
    <row r="1086" spans="6:13" x14ac:dyDescent="0.25">
      <c r="F1086" t="s">
        <v>46</v>
      </c>
      <c r="G1086" t="s">
        <v>672</v>
      </c>
      <c r="I1086" t="s">
        <v>5250</v>
      </c>
      <c r="J1086" t="s">
        <v>793</v>
      </c>
      <c r="L1086" t="s">
        <v>7914</v>
      </c>
      <c r="M1086" t="s">
        <v>7915</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7170</v>
      </c>
    </row>
    <row r="1089" spans="6:13" x14ac:dyDescent="0.25">
      <c r="F1089" t="s">
        <v>2681</v>
      </c>
      <c r="G1089" t="s">
        <v>5167</v>
      </c>
      <c r="I1089" t="s">
        <v>253</v>
      </c>
      <c r="J1089" t="s">
        <v>5292</v>
      </c>
      <c r="L1089" t="s">
        <v>253</v>
      </c>
      <c r="M1089" t="s">
        <v>7184</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7430</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7226</v>
      </c>
    </row>
    <row r="1096" spans="6:13" x14ac:dyDescent="0.25">
      <c r="F1096" t="s">
        <v>399</v>
      </c>
      <c r="G1096" t="s">
        <v>737</v>
      </c>
      <c r="I1096" t="s">
        <v>289</v>
      </c>
      <c r="J1096" t="s">
        <v>2808</v>
      </c>
      <c r="L1096" t="s">
        <v>313</v>
      </c>
      <c r="M1096" t="s">
        <v>7226</v>
      </c>
    </row>
    <row r="1097" spans="6:13" x14ac:dyDescent="0.25">
      <c r="F1097" t="s">
        <v>2680</v>
      </c>
      <c r="G1097" t="s">
        <v>3602</v>
      </c>
      <c r="I1097" t="s">
        <v>2745</v>
      </c>
      <c r="J1097" t="s">
        <v>2973</v>
      </c>
      <c r="L1097" t="s">
        <v>356</v>
      </c>
      <c r="M1097" t="s">
        <v>7847</v>
      </c>
    </row>
    <row r="1098" spans="6:13" x14ac:dyDescent="0.25">
      <c r="F1098" t="s">
        <v>2682</v>
      </c>
      <c r="G1098" t="s">
        <v>3599</v>
      </c>
      <c r="I1098" t="s">
        <v>3895</v>
      </c>
      <c r="J1098" t="s">
        <v>4088</v>
      </c>
      <c r="L1098" t="s">
        <v>462</v>
      </c>
      <c r="M1098" t="s">
        <v>6975</v>
      </c>
    </row>
    <row r="1099" spans="6:13" x14ac:dyDescent="0.25">
      <c r="F1099" t="s">
        <v>2774</v>
      </c>
      <c r="G1099" t="s">
        <v>3461</v>
      </c>
      <c r="I1099" t="s">
        <v>356</v>
      </c>
      <c r="J1099" t="s">
        <v>4054</v>
      </c>
      <c r="L1099" t="s">
        <v>6899</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7783</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7488</v>
      </c>
      <c r="M1106" t="s">
        <v>7489</v>
      </c>
    </row>
    <row r="1107" spans="6:13" x14ac:dyDescent="0.25">
      <c r="F1107" t="s">
        <v>5123</v>
      </c>
      <c r="G1107" t="s">
        <v>3501</v>
      </c>
      <c r="I1107" t="s">
        <v>5624</v>
      </c>
      <c r="J1107" t="s">
        <v>5625</v>
      </c>
      <c r="L1107" t="s">
        <v>289</v>
      </c>
      <c r="M1107" t="s">
        <v>7646</v>
      </c>
    </row>
    <row r="1108" spans="6:13" x14ac:dyDescent="0.25">
      <c r="F1108" t="s">
        <v>2774</v>
      </c>
      <c r="G1108" t="s">
        <v>3437</v>
      </c>
      <c r="I1108" t="s">
        <v>3861</v>
      </c>
      <c r="J1108" t="s">
        <v>3959</v>
      </c>
      <c r="L1108" t="s">
        <v>48</v>
      </c>
      <c r="M1108" t="s">
        <v>7342</v>
      </c>
    </row>
    <row r="1109" spans="6:13" x14ac:dyDescent="0.25">
      <c r="F1109" t="s">
        <v>37</v>
      </c>
      <c r="G1109" t="s">
        <v>5144</v>
      </c>
      <c r="I1109" t="s">
        <v>5741</v>
      </c>
      <c r="J1109" t="s">
        <v>1366</v>
      </c>
      <c r="L1109" t="s">
        <v>46</v>
      </c>
      <c r="M1109" t="s">
        <v>7962</v>
      </c>
    </row>
    <row r="1110" spans="6:13" x14ac:dyDescent="0.25">
      <c r="F1110" t="s">
        <v>37</v>
      </c>
      <c r="G1110" t="s">
        <v>5189</v>
      </c>
      <c r="I1110" t="s">
        <v>5860</v>
      </c>
      <c r="J1110" t="s">
        <v>5861</v>
      </c>
      <c r="L1110" t="s">
        <v>122</v>
      </c>
      <c r="M1110" t="s">
        <v>7878</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7861</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7985</v>
      </c>
      <c r="L1114" t="s">
        <v>459</v>
      </c>
      <c r="M1114" t="s">
        <v>7703</v>
      </c>
    </row>
    <row r="1115" spans="6:13" x14ac:dyDescent="0.25">
      <c r="F1115" t="s">
        <v>4519</v>
      </c>
      <c r="G1115" t="s">
        <v>4701</v>
      </c>
      <c r="I1115" t="s">
        <v>254</v>
      </c>
      <c r="J1115" t="s">
        <v>1522</v>
      </c>
      <c r="L1115" t="s">
        <v>7238</v>
      </c>
      <c r="M1115" t="s">
        <v>7239</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7898</v>
      </c>
    </row>
    <row r="1119" spans="6:13" x14ac:dyDescent="0.25">
      <c r="F1119" t="s">
        <v>2774</v>
      </c>
      <c r="G1119" t="s">
        <v>3306</v>
      </c>
      <c r="I1119" t="s">
        <v>95</v>
      </c>
      <c r="J1119" t="s">
        <v>5608</v>
      </c>
      <c r="L1119" t="s">
        <v>300</v>
      </c>
      <c r="M1119" t="s">
        <v>7165</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7821</v>
      </c>
    </row>
    <row r="1123" spans="6:13" x14ac:dyDescent="0.25">
      <c r="F1123" t="s">
        <v>4435</v>
      </c>
      <c r="G1123" t="s">
        <v>4532</v>
      </c>
      <c r="I1123" t="s">
        <v>5420</v>
      </c>
      <c r="J1123" t="s">
        <v>880</v>
      </c>
      <c r="L1123" t="s">
        <v>313</v>
      </c>
      <c r="M1123" t="s">
        <v>7000</v>
      </c>
    </row>
    <row r="1124" spans="6:13" x14ac:dyDescent="0.25">
      <c r="F1124" t="s">
        <v>4515</v>
      </c>
      <c r="G1124" t="s">
        <v>713</v>
      </c>
      <c r="I1124" t="s">
        <v>2359</v>
      </c>
      <c r="J1124" t="s">
        <v>6518</v>
      </c>
      <c r="L1124" t="s">
        <v>313</v>
      </c>
      <c r="M1124" t="s">
        <v>7000</v>
      </c>
    </row>
    <row r="1125" spans="6:13" x14ac:dyDescent="0.25">
      <c r="F1125" t="s">
        <v>2774</v>
      </c>
      <c r="G1125" t="s">
        <v>3646</v>
      </c>
      <c r="I1125" t="s">
        <v>63</v>
      </c>
      <c r="J1125" t="s">
        <v>3981</v>
      </c>
      <c r="L1125" t="s">
        <v>36</v>
      </c>
      <c r="M1125" t="s">
        <v>7666</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7256</v>
      </c>
    </row>
    <row r="1129" spans="6:13" x14ac:dyDescent="0.25">
      <c r="F1129" t="s">
        <v>4519</v>
      </c>
      <c r="G1129" t="s">
        <v>4851</v>
      </c>
      <c r="I1129" t="s">
        <v>394</v>
      </c>
      <c r="J1129" t="s">
        <v>6038</v>
      </c>
      <c r="L1129" t="s">
        <v>2727</v>
      </c>
      <c r="M1129" t="s">
        <v>7271</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6921</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7652</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6877</v>
      </c>
      <c r="M1136" t="s">
        <v>6878</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7896</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6936</v>
      </c>
    </row>
    <row r="1141" spans="6:13" x14ac:dyDescent="0.25">
      <c r="F1141" t="s">
        <v>2674</v>
      </c>
      <c r="G1141" t="s">
        <v>3470</v>
      </c>
      <c r="I1141" t="s">
        <v>123</v>
      </c>
      <c r="J1141" t="s">
        <v>6157</v>
      </c>
      <c r="L1141" t="s">
        <v>37</v>
      </c>
      <c r="M1141" t="s">
        <v>7800</v>
      </c>
    </row>
    <row r="1142" spans="6:13" x14ac:dyDescent="0.25">
      <c r="F1142" t="s">
        <v>4904</v>
      </c>
      <c r="G1142" t="s">
        <v>4905</v>
      </c>
      <c r="I1142" t="s">
        <v>6559</v>
      </c>
      <c r="J1142" t="s">
        <v>1492</v>
      </c>
      <c r="L1142" t="s">
        <v>2727</v>
      </c>
      <c r="M1142" t="s">
        <v>7884</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6922</v>
      </c>
      <c r="M1144" t="s">
        <v>6923</v>
      </c>
    </row>
    <row r="1145" spans="6:13" x14ac:dyDescent="0.25">
      <c r="F1145" t="s">
        <v>2677</v>
      </c>
      <c r="G1145" t="s">
        <v>3317</v>
      </c>
      <c r="I1145" t="s">
        <v>6012</v>
      </c>
      <c r="J1145" t="s">
        <v>6013</v>
      </c>
      <c r="L1145" t="s">
        <v>7796</v>
      </c>
      <c r="M1145" t="s">
        <v>7797</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7269</v>
      </c>
    </row>
    <row r="1148" spans="6:13" x14ac:dyDescent="0.25">
      <c r="F1148" t="s">
        <v>5159</v>
      </c>
      <c r="G1148" t="s">
        <v>729</v>
      </c>
      <c r="I1148" t="s">
        <v>6325</v>
      </c>
      <c r="J1148" t="s">
        <v>1361</v>
      </c>
      <c r="L1148" t="s">
        <v>548</v>
      </c>
      <c r="M1148" t="s">
        <v>7274</v>
      </c>
    </row>
    <row r="1149" spans="6:13" x14ac:dyDescent="0.25">
      <c r="F1149" t="s">
        <v>5180</v>
      </c>
      <c r="G1149" t="s">
        <v>729</v>
      </c>
      <c r="I1149" t="s">
        <v>95</v>
      </c>
      <c r="J1149" t="s">
        <v>6169</v>
      </c>
      <c r="L1149" t="s">
        <v>36</v>
      </c>
      <c r="M1149" t="s">
        <v>7577</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7467</v>
      </c>
    </row>
    <row r="1152" spans="6:13" x14ac:dyDescent="0.25">
      <c r="F1152" t="s">
        <v>548</v>
      </c>
      <c r="G1152" t="s">
        <v>4835</v>
      </c>
      <c r="I1152" t="s">
        <v>254</v>
      </c>
      <c r="J1152" t="s">
        <v>3912</v>
      </c>
      <c r="L1152" t="s">
        <v>2727</v>
      </c>
      <c r="M1152" t="s">
        <v>7096</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7626</v>
      </c>
    </row>
    <row r="1155" spans="6:13" x14ac:dyDescent="0.25">
      <c r="F1155" t="s">
        <v>2669</v>
      </c>
      <c r="G1155" t="s">
        <v>3279</v>
      </c>
      <c r="I1155" t="s">
        <v>2748</v>
      </c>
      <c r="J1155" t="s">
        <v>2789</v>
      </c>
      <c r="L1155" t="s">
        <v>37</v>
      </c>
      <c r="M1155" t="s">
        <v>7637</v>
      </c>
    </row>
    <row r="1156" spans="6:13" x14ac:dyDescent="0.25">
      <c r="F1156" t="s">
        <v>4687</v>
      </c>
      <c r="G1156" t="s">
        <v>4688</v>
      </c>
      <c r="I1156" t="s">
        <v>2748</v>
      </c>
      <c r="J1156" t="s">
        <v>7977</v>
      </c>
      <c r="L1156" t="s">
        <v>548</v>
      </c>
      <c r="M1156" t="s">
        <v>7650</v>
      </c>
    </row>
    <row r="1157" spans="6:13" x14ac:dyDescent="0.25">
      <c r="F1157" t="s">
        <v>2677</v>
      </c>
      <c r="G1157" t="s">
        <v>3378</v>
      </c>
      <c r="I1157" t="s">
        <v>4437</v>
      </c>
      <c r="J1157" t="s">
        <v>5955</v>
      </c>
      <c r="L1157" t="s">
        <v>393</v>
      </c>
      <c r="M1157" t="s">
        <v>7556</v>
      </c>
    </row>
    <row r="1158" spans="6:13" x14ac:dyDescent="0.25">
      <c r="F1158" t="s">
        <v>401</v>
      </c>
      <c r="G1158" t="s">
        <v>686</v>
      </c>
      <c r="I1158" t="s">
        <v>3861</v>
      </c>
      <c r="J1158" t="s">
        <v>4116</v>
      </c>
      <c r="L1158" t="s">
        <v>37</v>
      </c>
      <c r="M1158" t="s">
        <v>6943</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7388</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6891</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7097</v>
      </c>
    </row>
    <row r="1170" spans="6:13" x14ac:dyDescent="0.25">
      <c r="F1170" t="s">
        <v>4558</v>
      </c>
      <c r="G1170" t="s">
        <v>614</v>
      </c>
      <c r="I1170" t="s">
        <v>47</v>
      </c>
      <c r="J1170" t="s">
        <v>810</v>
      </c>
      <c r="L1170" t="s">
        <v>37</v>
      </c>
      <c r="M1170" t="s">
        <v>7935</v>
      </c>
    </row>
    <row r="1171" spans="6:13" x14ac:dyDescent="0.25">
      <c r="F1171" t="s">
        <v>2748</v>
      </c>
      <c r="G1171" t="s">
        <v>3361</v>
      </c>
      <c r="I1171" t="s">
        <v>39</v>
      </c>
      <c r="J1171" t="s">
        <v>5917</v>
      </c>
      <c r="L1171" t="s">
        <v>7062</v>
      </c>
      <c r="M1171" t="s">
        <v>3113</v>
      </c>
    </row>
    <row r="1172" spans="6:13" x14ac:dyDescent="0.25">
      <c r="F1172" t="s">
        <v>2774</v>
      </c>
      <c r="G1172" t="s">
        <v>3692</v>
      </c>
      <c r="I1172" t="s">
        <v>5284</v>
      </c>
      <c r="J1172" t="s">
        <v>5720</v>
      </c>
      <c r="L1172" t="s">
        <v>280</v>
      </c>
      <c r="M1172" t="s">
        <v>7458</v>
      </c>
    </row>
    <row r="1173" spans="6:13" x14ac:dyDescent="0.25">
      <c r="F1173" t="s">
        <v>5161</v>
      </c>
      <c r="G1173" t="s">
        <v>3603</v>
      </c>
      <c r="I1173" t="s">
        <v>6081</v>
      </c>
      <c r="J1173" t="s">
        <v>1216</v>
      </c>
      <c r="L1173" t="s">
        <v>7341</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7198</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7087</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7763</v>
      </c>
      <c r="M1181" t="s">
        <v>7764</v>
      </c>
    </row>
    <row r="1182" spans="6:13" x14ac:dyDescent="0.25">
      <c r="F1182" t="s">
        <v>2677</v>
      </c>
      <c r="G1182" t="s">
        <v>3428</v>
      </c>
      <c r="I1182" t="s">
        <v>6437</v>
      </c>
      <c r="J1182" t="s">
        <v>1413</v>
      </c>
      <c r="L1182" t="s">
        <v>36</v>
      </c>
      <c r="M1182" t="s">
        <v>7277</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7668</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7331</v>
      </c>
      <c r="M1187" t="s">
        <v>7332</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7932</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7177</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7581</v>
      </c>
    </row>
    <row r="1194" spans="6:13" x14ac:dyDescent="0.25">
      <c r="F1194" t="s">
        <v>4519</v>
      </c>
      <c r="G1194" t="s">
        <v>4832</v>
      </c>
      <c r="I1194" t="s">
        <v>548</v>
      </c>
      <c r="J1194" t="s">
        <v>2821</v>
      </c>
      <c r="L1194" t="s">
        <v>2359</v>
      </c>
      <c r="M1194" t="s">
        <v>7215</v>
      </c>
    </row>
    <row r="1195" spans="6:13" x14ac:dyDescent="0.25">
      <c r="F1195" t="s">
        <v>37</v>
      </c>
      <c r="G1195" t="s">
        <v>5035</v>
      </c>
      <c r="I1195" t="s">
        <v>95</v>
      </c>
      <c r="J1195" t="s">
        <v>5235</v>
      </c>
      <c r="L1195" t="s">
        <v>293</v>
      </c>
      <c r="M1195" t="s">
        <v>7404</v>
      </c>
    </row>
    <row r="1196" spans="6:13" x14ac:dyDescent="0.25">
      <c r="F1196" t="s">
        <v>5111</v>
      </c>
      <c r="G1196" t="s">
        <v>4700</v>
      </c>
      <c r="I1196" t="s">
        <v>397</v>
      </c>
      <c r="J1196" t="s">
        <v>1223</v>
      </c>
      <c r="L1196" t="s">
        <v>7833</v>
      </c>
      <c r="M1196" t="s">
        <v>7834</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7823</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7547</v>
      </c>
      <c r="M1200" t="s">
        <v>7548</v>
      </c>
    </row>
    <row r="1201" spans="6:13" x14ac:dyDescent="0.25">
      <c r="F1201" t="s">
        <v>39</v>
      </c>
      <c r="G1201" t="s">
        <v>4893</v>
      </c>
      <c r="I1201" t="s">
        <v>6547</v>
      </c>
      <c r="J1201" t="s">
        <v>6548</v>
      </c>
      <c r="L1201" t="s">
        <v>49</v>
      </c>
      <c r="M1201" t="s">
        <v>7708</v>
      </c>
    </row>
    <row r="1202" spans="6:13" x14ac:dyDescent="0.25">
      <c r="F1202" t="s">
        <v>2674</v>
      </c>
      <c r="G1202" t="s">
        <v>3630</v>
      </c>
      <c r="I1202" t="s">
        <v>551</v>
      </c>
      <c r="J1202" t="s">
        <v>1496</v>
      </c>
      <c r="L1202" t="s">
        <v>551</v>
      </c>
      <c r="M1202" t="s">
        <v>7889</v>
      </c>
    </row>
    <row r="1203" spans="6:13" x14ac:dyDescent="0.25">
      <c r="F1203" t="s">
        <v>4317</v>
      </c>
      <c r="G1203" t="s">
        <v>4380</v>
      </c>
      <c r="I1203" t="s">
        <v>551</v>
      </c>
      <c r="J1203" t="s">
        <v>7987</v>
      </c>
      <c r="L1203" t="s">
        <v>551</v>
      </c>
      <c r="M1203" t="s">
        <v>7889</v>
      </c>
    </row>
    <row r="1204" spans="6:13" x14ac:dyDescent="0.25">
      <c r="F1204" t="s">
        <v>548</v>
      </c>
      <c r="G1204" t="s">
        <v>4771</v>
      </c>
      <c r="I1204" t="s">
        <v>3861</v>
      </c>
      <c r="J1204" t="s">
        <v>4130</v>
      </c>
      <c r="L1204" t="s">
        <v>7851</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7174</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7669</v>
      </c>
    </row>
    <row r="1212" spans="6:13" x14ac:dyDescent="0.25">
      <c r="F1212" t="s">
        <v>4754</v>
      </c>
      <c r="G1212" t="s">
        <v>3527</v>
      </c>
      <c r="I1212" t="s">
        <v>3861</v>
      </c>
      <c r="J1212" t="s">
        <v>3984</v>
      </c>
      <c r="L1212" t="s">
        <v>280</v>
      </c>
      <c r="M1212" t="s">
        <v>7931</v>
      </c>
    </row>
    <row r="1213" spans="6:13" x14ac:dyDescent="0.25">
      <c r="F1213" t="s">
        <v>37</v>
      </c>
      <c r="G1213" t="s">
        <v>5163</v>
      </c>
      <c r="I1213" t="s">
        <v>313</v>
      </c>
      <c r="J1213" t="s">
        <v>783</v>
      </c>
      <c r="L1213" t="s">
        <v>7530</v>
      </c>
      <c r="M1213" t="s">
        <v>2051</v>
      </c>
    </row>
    <row r="1214" spans="6:13" x14ac:dyDescent="0.25">
      <c r="F1214" t="s">
        <v>37</v>
      </c>
      <c r="G1214" t="s">
        <v>678</v>
      </c>
      <c r="I1214" t="s">
        <v>5303</v>
      </c>
      <c r="J1214" t="s">
        <v>1367</v>
      </c>
      <c r="L1214" t="s">
        <v>47</v>
      </c>
      <c r="M1214" t="s">
        <v>7381</v>
      </c>
    </row>
    <row r="1215" spans="6:13" x14ac:dyDescent="0.25">
      <c r="F1215" t="s">
        <v>37</v>
      </c>
      <c r="G1215" t="s">
        <v>5098</v>
      </c>
      <c r="I1215" t="s">
        <v>123</v>
      </c>
      <c r="J1215" t="s">
        <v>6472</v>
      </c>
      <c r="L1215" t="s">
        <v>7379</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7027</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7434</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7070</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7173</v>
      </c>
    </row>
    <row r="1229" spans="6:13" x14ac:dyDescent="0.25">
      <c r="F1229" t="s">
        <v>2752</v>
      </c>
      <c r="G1229" t="s">
        <v>4695</v>
      </c>
      <c r="I1229" t="s">
        <v>2743</v>
      </c>
      <c r="J1229" t="s">
        <v>2869</v>
      </c>
      <c r="L1229" t="s">
        <v>551</v>
      </c>
      <c r="M1229" t="s">
        <v>7173</v>
      </c>
    </row>
    <row r="1230" spans="6:13" x14ac:dyDescent="0.25">
      <c r="F1230" t="s">
        <v>2733</v>
      </c>
      <c r="G1230" t="s">
        <v>3573</v>
      </c>
      <c r="I1230" t="s">
        <v>2730</v>
      </c>
      <c r="J1230" t="s">
        <v>2831</v>
      </c>
      <c r="L1230" t="s">
        <v>95</v>
      </c>
      <c r="M1230" t="s">
        <v>7786</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7572</v>
      </c>
    </row>
    <row r="1236" spans="6:13" x14ac:dyDescent="0.25">
      <c r="F1236" t="s">
        <v>46</v>
      </c>
      <c r="G1236" t="s">
        <v>3309</v>
      </c>
      <c r="I1236" t="s">
        <v>122</v>
      </c>
      <c r="J1236" t="s">
        <v>2538</v>
      </c>
      <c r="L1236" t="s">
        <v>2727</v>
      </c>
      <c r="M1236" t="s">
        <v>7082</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7811</v>
      </c>
    </row>
    <row r="1239" spans="6:13" x14ac:dyDescent="0.25">
      <c r="F1239" t="s">
        <v>4435</v>
      </c>
      <c r="G1239" t="s">
        <v>4767</v>
      </c>
      <c r="I1239" t="s">
        <v>123</v>
      </c>
      <c r="J1239" t="s">
        <v>6606</v>
      </c>
      <c r="L1239" t="s">
        <v>7769</v>
      </c>
      <c r="M1239" t="s">
        <v>7770</v>
      </c>
    </row>
    <row r="1240" spans="6:13" x14ac:dyDescent="0.25">
      <c r="F1240" t="s">
        <v>4718</v>
      </c>
      <c r="G1240" t="s">
        <v>679</v>
      </c>
      <c r="I1240" t="s">
        <v>5721</v>
      </c>
      <c r="J1240" t="s">
        <v>1036</v>
      </c>
      <c r="L1240" t="s">
        <v>122</v>
      </c>
      <c r="M1240" t="s">
        <v>6874</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7610</v>
      </c>
    </row>
    <row r="1243" spans="6:13" x14ac:dyDescent="0.25">
      <c r="F1243" t="s">
        <v>2730</v>
      </c>
      <c r="G1243" t="s">
        <v>3697</v>
      </c>
      <c r="I1243" t="s">
        <v>95</v>
      </c>
      <c r="J1243" t="s">
        <v>2988</v>
      </c>
      <c r="L1243" t="s">
        <v>2727</v>
      </c>
      <c r="M1243" t="s">
        <v>7498</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7275</v>
      </c>
    </row>
    <row r="1246" spans="6:13" x14ac:dyDescent="0.25">
      <c r="F1246" t="s">
        <v>3861</v>
      </c>
      <c r="G1246" t="s">
        <v>4324</v>
      </c>
      <c r="I1246" t="s">
        <v>4868</v>
      </c>
      <c r="J1246" t="s">
        <v>6347</v>
      </c>
      <c r="L1246" t="s">
        <v>2359</v>
      </c>
      <c r="M1246" t="s">
        <v>7345</v>
      </c>
    </row>
    <row r="1247" spans="6:13" x14ac:dyDescent="0.25">
      <c r="F1247" t="s">
        <v>2677</v>
      </c>
      <c r="G1247" t="s">
        <v>3296</v>
      </c>
      <c r="I1247" t="s">
        <v>254</v>
      </c>
      <c r="J1247" t="s">
        <v>6570</v>
      </c>
      <c r="L1247" t="s">
        <v>7034</v>
      </c>
      <c r="M1247" t="s">
        <v>7255</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7127</v>
      </c>
      <c r="M1251" t="s">
        <v>7500</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7557</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6999</v>
      </c>
    </row>
    <row r="1256" spans="6:13" x14ac:dyDescent="0.25">
      <c r="F1256" t="s">
        <v>256</v>
      </c>
      <c r="G1256" t="s">
        <v>4965</v>
      </c>
      <c r="I1256" t="s">
        <v>95</v>
      </c>
      <c r="J1256" t="s">
        <v>5649</v>
      </c>
      <c r="L1256" t="s">
        <v>137</v>
      </c>
      <c r="M1256" t="s">
        <v>7899</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7138</v>
      </c>
    </row>
    <row r="1259" spans="6:13" x14ac:dyDescent="0.25">
      <c r="F1259" t="s">
        <v>4886</v>
      </c>
      <c r="G1259" t="s">
        <v>4887</v>
      </c>
      <c r="I1259" t="s">
        <v>122</v>
      </c>
      <c r="J1259" t="s">
        <v>2535</v>
      </c>
      <c r="L1259" t="s">
        <v>7124</v>
      </c>
      <c r="M1259" t="s">
        <v>2180</v>
      </c>
    </row>
    <row r="1260" spans="6:13" x14ac:dyDescent="0.25">
      <c r="F1260" t="s">
        <v>2677</v>
      </c>
      <c r="G1260" t="s">
        <v>3543</v>
      </c>
      <c r="I1260" t="s">
        <v>4</v>
      </c>
      <c r="J1260" t="s">
        <v>1449</v>
      </c>
      <c r="L1260" t="s">
        <v>7743</v>
      </c>
      <c r="M1260" t="s">
        <v>7744</v>
      </c>
    </row>
    <row r="1261" spans="6:13" x14ac:dyDescent="0.25">
      <c r="F1261" t="s">
        <v>4519</v>
      </c>
      <c r="G1261" t="s">
        <v>4906</v>
      </c>
      <c r="I1261" t="s">
        <v>5561</v>
      </c>
      <c r="J1261" t="s">
        <v>5562</v>
      </c>
      <c r="L1261" t="s">
        <v>401</v>
      </c>
      <c r="M1261" t="s">
        <v>7936</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7024</v>
      </c>
      <c r="M1263" t="s">
        <v>7025</v>
      </c>
    </row>
    <row r="1264" spans="6:13" x14ac:dyDescent="0.25">
      <c r="F1264" t="s">
        <v>49</v>
      </c>
      <c r="G1264" t="s">
        <v>4640</v>
      </c>
      <c r="I1264" t="s">
        <v>90</v>
      </c>
      <c r="J1264" t="s">
        <v>1016</v>
      </c>
      <c r="L1264" t="s">
        <v>7856</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7453</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7541</v>
      </c>
    </row>
    <row r="1272" spans="6:13" x14ac:dyDescent="0.25">
      <c r="F1272" t="s">
        <v>4519</v>
      </c>
      <c r="G1272" t="s">
        <v>4911</v>
      </c>
      <c r="I1272" t="s">
        <v>5375</v>
      </c>
      <c r="J1272" t="s">
        <v>858</v>
      </c>
      <c r="L1272" t="s">
        <v>7405</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7338</v>
      </c>
    </row>
    <row r="1278" spans="6:13" x14ac:dyDescent="0.25">
      <c r="F1278" t="s">
        <v>4824</v>
      </c>
      <c r="G1278" t="s">
        <v>4825</v>
      </c>
      <c r="I1278" t="s">
        <v>5433</v>
      </c>
      <c r="J1278" t="s">
        <v>5434</v>
      </c>
      <c r="L1278" t="s">
        <v>4167</v>
      </c>
      <c r="M1278" t="s">
        <v>7638</v>
      </c>
    </row>
    <row r="1279" spans="6:13" x14ac:dyDescent="0.25">
      <c r="F1279" t="s">
        <v>2670</v>
      </c>
      <c r="G1279" t="s">
        <v>3546</v>
      </c>
      <c r="I1279" t="s">
        <v>360</v>
      </c>
      <c r="J1279" t="s">
        <v>4042</v>
      </c>
      <c r="L1279" t="s">
        <v>95</v>
      </c>
      <c r="M1279" t="s">
        <v>7653</v>
      </c>
    </row>
    <row r="1280" spans="6:13" x14ac:dyDescent="0.25">
      <c r="F1280" t="s">
        <v>2674</v>
      </c>
      <c r="G1280" t="s">
        <v>3625</v>
      </c>
      <c r="I1280" t="s">
        <v>6586</v>
      </c>
      <c r="J1280" t="s">
        <v>6587</v>
      </c>
      <c r="L1280" t="s">
        <v>399</v>
      </c>
      <c r="M1280" t="s">
        <v>7651</v>
      </c>
    </row>
    <row r="1281" spans="6:13" x14ac:dyDescent="0.25">
      <c r="F1281" t="s">
        <v>2669</v>
      </c>
      <c r="G1281" t="s">
        <v>3441</v>
      </c>
      <c r="I1281" t="s">
        <v>91</v>
      </c>
      <c r="J1281" t="s">
        <v>6736</v>
      </c>
      <c r="L1281" t="s">
        <v>7545</v>
      </c>
      <c r="M1281" t="s">
        <v>7546</v>
      </c>
    </row>
    <row r="1282" spans="6:13" x14ac:dyDescent="0.25">
      <c r="F1282" t="s">
        <v>548</v>
      </c>
      <c r="G1282" t="s">
        <v>3505</v>
      </c>
      <c r="I1282" t="s">
        <v>6745</v>
      </c>
      <c r="J1282" t="s">
        <v>6746</v>
      </c>
      <c r="L1282" t="s">
        <v>254</v>
      </c>
      <c r="M1282" t="s">
        <v>7598</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7448</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7522</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7020</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7620</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7158</v>
      </c>
    </row>
    <row r="1298" spans="6:13" x14ac:dyDescent="0.25">
      <c r="F1298" t="s">
        <v>48</v>
      </c>
      <c r="G1298" t="s">
        <v>4705</v>
      </c>
      <c r="I1298" t="s">
        <v>5542</v>
      </c>
      <c r="J1298" t="s">
        <v>5543</v>
      </c>
      <c r="L1298" t="s">
        <v>7469</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7307</v>
      </c>
    </row>
    <row r="1302" spans="6:13" x14ac:dyDescent="0.25">
      <c r="I1302" t="s">
        <v>5992</v>
      </c>
      <c r="J1302" t="s">
        <v>6848</v>
      </c>
      <c r="L1302" t="s">
        <v>2748</v>
      </c>
      <c r="M1302" t="s">
        <v>3254</v>
      </c>
    </row>
    <row r="1303" spans="6:13" x14ac:dyDescent="0.25">
      <c r="I1303" t="s">
        <v>5669</v>
      </c>
      <c r="J1303" t="s">
        <v>6498</v>
      </c>
      <c r="L1303" t="s">
        <v>37</v>
      </c>
      <c r="M1303" t="s">
        <v>7090</v>
      </c>
    </row>
    <row r="1304" spans="6:13" x14ac:dyDescent="0.25">
      <c r="I1304" t="s">
        <v>2730</v>
      </c>
      <c r="J1304" t="s">
        <v>2812</v>
      </c>
      <c r="L1304" t="s">
        <v>3861</v>
      </c>
      <c r="M1304" t="s">
        <v>4255</v>
      </c>
    </row>
    <row r="1305" spans="6:13" x14ac:dyDescent="0.25">
      <c r="I1305" t="s">
        <v>313</v>
      </c>
      <c r="J1305" t="s">
        <v>6783</v>
      </c>
      <c r="L1305" t="s">
        <v>286</v>
      </c>
      <c r="M1305" t="s">
        <v>7789</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7306</v>
      </c>
      <c r="M1308" t="s">
        <v>3155</v>
      </c>
    </row>
    <row r="1309" spans="6:13" x14ac:dyDescent="0.25">
      <c r="I1309" t="s">
        <v>90</v>
      </c>
      <c r="J1309" t="s">
        <v>1270</v>
      </c>
      <c r="L1309" t="s">
        <v>293</v>
      </c>
      <c r="M1309" t="s">
        <v>7588</v>
      </c>
    </row>
    <row r="1310" spans="6:13" x14ac:dyDescent="0.25">
      <c r="I1310" t="s">
        <v>37</v>
      </c>
      <c r="J1310" t="s">
        <v>1582</v>
      </c>
      <c r="L1310" t="s">
        <v>1</v>
      </c>
      <c r="M1310" t="s">
        <v>7853</v>
      </c>
    </row>
    <row r="1311" spans="6:13" x14ac:dyDescent="0.25">
      <c r="I1311" t="s">
        <v>6321</v>
      </c>
      <c r="J1311" t="s">
        <v>1360</v>
      </c>
      <c r="L1311" t="s">
        <v>4437</v>
      </c>
      <c r="M1311" t="s">
        <v>7574</v>
      </c>
    </row>
    <row r="1312" spans="6:13" x14ac:dyDescent="0.25">
      <c r="I1312" t="s">
        <v>17</v>
      </c>
      <c r="J1312" t="s">
        <v>5737</v>
      </c>
      <c r="L1312" t="s">
        <v>459</v>
      </c>
      <c r="M1312" t="s">
        <v>1775</v>
      </c>
    </row>
    <row r="1313" spans="9:13" x14ac:dyDescent="0.25">
      <c r="I1313" t="s">
        <v>5402</v>
      </c>
      <c r="J1313" t="s">
        <v>6339</v>
      </c>
      <c r="L1313" t="s">
        <v>6922</v>
      </c>
      <c r="M1313" t="s">
        <v>6958</v>
      </c>
    </row>
    <row r="1314" spans="9:13" x14ac:dyDescent="0.25">
      <c r="I1314" t="s">
        <v>278</v>
      </c>
      <c r="J1314" t="s">
        <v>1502</v>
      </c>
      <c r="L1314" t="s">
        <v>37</v>
      </c>
      <c r="M1314" t="s">
        <v>7621</v>
      </c>
    </row>
    <row r="1315" spans="9:13" x14ac:dyDescent="0.25">
      <c r="I1315" t="s">
        <v>5939</v>
      </c>
      <c r="J1315" t="s">
        <v>5940</v>
      </c>
      <c r="L1315" t="s">
        <v>7144</v>
      </c>
      <c r="M1315" t="s">
        <v>2136</v>
      </c>
    </row>
    <row r="1316" spans="9:13" x14ac:dyDescent="0.25">
      <c r="I1316" t="s">
        <v>5990</v>
      </c>
      <c r="J1316" t="s">
        <v>2494</v>
      </c>
      <c r="L1316" t="s">
        <v>289</v>
      </c>
      <c r="M1316" t="s">
        <v>7315</v>
      </c>
    </row>
    <row r="1317" spans="9:13" x14ac:dyDescent="0.25">
      <c r="I1317" t="s">
        <v>5835</v>
      </c>
      <c r="J1317" t="s">
        <v>5836</v>
      </c>
      <c r="L1317" t="s">
        <v>1</v>
      </c>
      <c r="M1317" t="s">
        <v>7919</v>
      </c>
    </row>
    <row r="1318" spans="9:13" x14ac:dyDescent="0.25">
      <c r="I1318" t="s">
        <v>313</v>
      </c>
      <c r="J1318" t="s">
        <v>1610</v>
      </c>
      <c r="L1318" t="s">
        <v>7683</v>
      </c>
      <c r="M1318" t="s">
        <v>1792</v>
      </c>
    </row>
    <row r="1319" spans="9:13" x14ac:dyDescent="0.25">
      <c r="I1319" t="s">
        <v>90</v>
      </c>
      <c r="J1319" t="s">
        <v>1086</v>
      </c>
      <c r="L1319" t="s">
        <v>286</v>
      </c>
      <c r="M1319" t="s">
        <v>7877</v>
      </c>
    </row>
    <row r="1320" spans="9:13" x14ac:dyDescent="0.25">
      <c r="I1320" t="s">
        <v>253</v>
      </c>
      <c r="J1320" t="s">
        <v>5582</v>
      </c>
      <c r="L1320" t="s">
        <v>286</v>
      </c>
      <c r="M1320" t="s">
        <v>7154</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6984</v>
      </c>
      <c r="M1323" t="s">
        <v>2259</v>
      </c>
    </row>
    <row r="1324" spans="9:13" x14ac:dyDescent="0.25">
      <c r="I1324" t="s">
        <v>254</v>
      </c>
      <c r="J1324" t="s">
        <v>6849</v>
      </c>
      <c r="L1324" t="s">
        <v>36</v>
      </c>
      <c r="M1324" t="s">
        <v>6906</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7562</v>
      </c>
    </row>
    <row r="1328" spans="9:13" x14ac:dyDescent="0.25">
      <c r="I1328" t="s">
        <v>392</v>
      </c>
      <c r="J1328" t="s">
        <v>2526</v>
      </c>
      <c r="L1328" t="s">
        <v>313</v>
      </c>
      <c r="M1328" t="s">
        <v>1712</v>
      </c>
    </row>
    <row r="1329" spans="9:13" x14ac:dyDescent="0.25">
      <c r="I1329" t="s">
        <v>289</v>
      </c>
      <c r="J1329" t="s">
        <v>6678</v>
      </c>
      <c r="L1329" t="s">
        <v>17</v>
      </c>
      <c r="M1329" t="s">
        <v>7639</v>
      </c>
    </row>
    <row r="1330" spans="9:13" x14ac:dyDescent="0.25">
      <c r="I1330" t="s">
        <v>336</v>
      </c>
      <c r="J1330" t="s">
        <v>1481</v>
      </c>
      <c r="L1330" t="s">
        <v>2745</v>
      </c>
      <c r="M1330" t="s">
        <v>3145</v>
      </c>
    </row>
    <row r="1331" spans="9:13" x14ac:dyDescent="0.25">
      <c r="I1331" t="s">
        <v>356</v>
      </c>
      <c r="J1331" t="s">
        <v>5539</v>
      </c>
      <c r="L1331" t="s">
        <v>37</v>
      </c>
      <c r="M1331" t="s">
        <v>7132</v>
      </c>
    </row>
    <row r="1332" spans="9:13" x14ac:dyDescent="0.25">
      <c r="I1332" t="s">
        <v>313</v>
      </c>
      <c r="J1332" t="s">
        <v>7991</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7301</v>
      </c>
      <c r="M1336" t="s">
        <v>1902</v>
      </c>
    </row>
    <row r="1337" spans="9:13" x14ac:dyDescent="0.25">
      <c r="I1337" t="s">
        <v>5517</v>
      </c>
      <c r="J1337" t="s">
        <v>5518</v>
      </c>
      <c r="L1337" t="s">
        <v>7435</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7575</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7693</v>
      </c>
    </row>
    <row r="1344" spans="9:13" x14ac:dyDescent="0.25">
      <c r="I1344" t="s">
        <v>5892</v>
      </c>
      <c r="J1344" t="s">
        <v>5893</v>
      </c>
      <c r="L1344" t="s">
        <v>7375</v>
      </c>
      <c r="M1344" t="s">
        <v>1692</v>
      </c>
    </row>
    <row r="1345" spans="9:13" x14ac:dyDescent="0.25">
      <c r="I1345" t="s">
        <v>313</v>
      </c>
      <c r="J1345" t="s">
        <v>989</v>
      </c>
      <c r="L1345" t="s">
        <v>254</v>
      </c>
      <c r="M1345" t="s">
        <v>2085</v>
      </c>
    </row>
    <row r="1346" spans="9:13" x14ac:dyDescent="0.25">
      <c r="I1346" t="s">
        <v>6116</v>
      </c>
      <c r="J1346" t="s">
        <v>6855</v>
      </c>
      <c r="L1346" t="s">
        <v>47</v>
      </c>
      <c r="M1346" t="s">
        <v>7273</v>
      </c>
    </row>
    <row r="1347" spans="9:13" x14ac:dyDescent="0.25">
      <c r="I1347" t="s">
        <v>63</v>
      </c>
      <c r="J1347" t="s">
        <v>2541</v>
      </c>
      <c r="L1347" t="s">
        <v>286</v>
      </c>
      <c r="M1347" t="s">
        <v>7038</v>
      </c>
    </row>
    <row r="1348" spans="9:13" x14ac:dyDescent="0.25">
      <c r="I1348" t="s">
        <v>46</v>
      </c>
      <c r="J1348" t="s">
        <v>5952</v>
      </c>
      <c r="L1348" t="s">
        <v>286</v>
      </c>
      <c r="M1348" t="s">
        <v>7058</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7328</v>
      </c>
    </row>
    <row r="1352" spans="9:13" x14ac:dyDescent="0.25">
      <c r="I1352" t="s">
        <v>276</v>
      </c>
      <c r="J1352" t="s">
        <v>1228</v>
      </c>
      <c r="L1352" t="s">
        <v>3861</v>
      </c>
      <c r="M1352" t="s">
        <v>4180</v>
      </c>
    </row>
    <row r="1353" spans="9:13" x14ac:dyDescent="0.25">
      <c r="I1353" t="s">
        <v>254</v>
      </c>
      <c r="J1353" t="s">
        <v>1597</v>
      </c>
      <c r="L1353" t="s">
        <v>7502</v>
      </c>
      <c r="M1353" t="s">
        <v>2040</v>
      </c>
    </row>
    <row r="1354" spans="9:13" x14ac:dyDescent="0.25">
      <c r="I1354" t="s">
        <v>5303</v>
      </c>
      <c r="J1354" t="s">
        <v>1495</v>
      </c>
      <c r="L1354" t="s">
        <v>5816</v>
      </c>
      <c r="M1354" t="s">
        <v>7081</v>
      </c>
    </row>
    <row r="1355" spans="9:13" x14ac:dyDescent="0.25">
      <c r="I1355" t="s">
        <v>3861</v>
      </c>
      <c r="J1355" t="s">
        <v>4081</v>
      </c>
      <c r="L1355" t="s">
        <v>254</v>
      </c>
      <c r="M1355" t="s">
        <v>7008</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7133</v>
      </c>
    </row>
    <row r="1359" spans="9:13" x14ac:dyDescent="0.25">
      <c r="I1359" t="s">
        <v>3861</v>
      </c>
      <c r="J1359" t="s">
        <v>3933</v>
      </c>
      <c r="L1359" t="s">
        <v>313</v>
      </c>
      <c r="M1359" t="s">
        <v>2100</v>
      </c>
    </row>
    <row r="1360" spans="9:13" x14ac:dyDescent="0.25">
      <c r="I1360" t="s">
        <v>63</v>
      </c>
      <c r="J1360" t="s">
        <v>4133</v>
      </c>
      <c r="L1360" t="s">
        <v>2724</v>
      </c>
      <c r="M1360" t="s">
        <v>7908</v>
      </c>
    </row>
    <row r="1361" spans="9:13" x14ac:dyDescent="0.25">
      <c r="I1361" t="s">
        <v>3895</v>
      </c>
      <c r="J1361" t="s">
        <v>3896</v>
      </c>
      <c r="L1361" t="s">
        <v>7340</v>
      </c>
      <c r="M1361" t="s">
        <v>3216</v>
      </c>
    </row>
    <row r="1362" spans="9:13" x14ac:dyDescent="0.25">
      <c r="I1362" t="s">
        <v>2748</v>
      </c>
      <c r="J1362" t="s">
        <v>6585</v>
      </c>
      <c r="L1362" t="s">
        <v>459</v>
      </c>
      <c r="M1362" t="s">
        <v>2091</v>
      </c>
    </row>
    <row r="1363" spans="9:13" x14ac:dyDescent="0.25">
      <c r="I1363" t="s">
        <v>286</v>
      </c>
      <c r="J1363" t="s">
        <v>920</v>
      </c>
      <c r="L1363" t="s">
        <v>37</v>
      </c>
      <c r="M1363" t="s">
        <v>7370</v>
      </c>
    </row>
    <row r="1364" spans="9:13" x14ac:dyDescent="0.25">
      <c r="I1364" t="s">
        <v>17</v>
      </c>
      <c r="J1364" t="s">
        <v>1637</v>
      </c>
      <c r="L1364" t="s">
        <v>254</v>
      </c>
      <c r="M1364" t="s">
        <v>1729</v>
      </c>
    </row>
    <row r="1365" spans="9:13" x14ac:dyDescent="0.25">
      <c r="I1365" t="s">
        <v>318</v>
      </c>
      <c r="J1365" t="s">
        <v>5560</v>
      </c>
      <c r="L1365" t="s">
        <v>7261</v>
      </c>
      <c r="M1365" t="s">
        <v>7262</v>
      </c>
    </row>
    <row r="1366" spans="9:13" x14ac:dyDescent="0.25">
      <c r="I1366" t="s">
        <v>2748</v>
      </c>
      <c r="J1366" t="s">
        <v>6033</v>
      </c>
      <c r="L1366" t="s">
        <v>401</v>
      </c>
      <c r="M1366" t="s">
        <v>7156</v>
      </c>
    </row>
    <row r="1367" spans="9:13" x14ac:dyDescent="0.25">
      <c r="I1367" t="s">
        <v>2748</v>
      </c>
      <c r="J1367" t="s">
        <v>6352</v>
      </c>
      <c r="L1367" t="s">
        <v>313</v>
      </c>
      <c r="M1367" t="s">
        <v>1656</v>
      </c>
    </row>
    <row r="1368" spans="9:13" x14ac:dyDescent="0.25">
      <c r="I1368" t="s">
        <v>5604</v>
      </c>
      <c r="J1368" t="s">
        <v>6841</v>
      </c>
      <c r="L1368" t="s">
        <v>254</v>
      </c>
      <c r="M1368" t="s">
        <v>7085</v>
      </c>
    </row>
    <row r="1369" spans="9:13" x14ac:dyDescent="0.25">
      <c r="I1369" t="s">
        <v>289</v>
      </c>
      <c r="J1369" t="s">
        <v>5704</v>
      </c>
      <c r="L1369" t="s">
        <v>401</v>
      </c>
      <c r="M1369" t="s">
        <v>7310</v>
      </c>
    </row>
    <row r="1370" spans="9:13" x14ac:dyDescent="0.25">
      <c r="I1370" t="s">
        <v>356</v>
      </c>
      <c r="J1370" t="s">
        <v>6390</v>
      </c>
      <c r="L1370" t="s">
        <v>7056</v>
      </c>
      <c r="M1370" t="s">
        <v>1760</v>
      </c>
    </row>
    <row r="1371" spans="9:13" x14ac:dyDescent="0.25">
      <c r="I1371" t="s">
        <v>91</v>
      </c>
      <c r="J1371" t="s">
        <v>887</v>
      </c>
      <c r="L1371" t="s">
        <v>286</v>
      </c>
      <c r="M1371" t="s">
        <v>7680</v>
      </c>
    </row>
    <row r="1372" spans="9:13" x14ac:dyDescent="0.25">
      <c r="I1372" t="s">
        <v>289</v>
      </c>
      <c r="J1372" t="s">
        <v>5805</v>
      </c>
      <c r="L1372" t="s">
        <v>462</v>
      </c>
      <c r="M1372" t="s">
        <v>2351</v>
      </c>
    </row>
    <row r="1373" spans="9:13" x14ac:dyDescent="0.25">
      <c r="I1373" t="s">
        <v>5479</v>
      </c>
      <c r="J1373" t="s">
        <v>6134</v>
      </c>
      <c r="L1373" t="s">
        <v>401</v>
      </c>
      <c r="M1373" t="s">
        <v>7213</v>
      </c>
    </row>
    <row r="1374" spans="9:13" x14ac:dyDescent="0.25">
      <c r="I1374" t="s">
        <v>6568</v>
      </c>
      <c r="J1374" t="s">
        <v>1498</v>
      </c>
      <c r="L1374" t="s">
        <v>7560</v>
      </c>
      <c r="M1374" t="s">
        <v>7561</v>
      </c>
    </row>
    <row r="1375" spans="9:13" x14ac:dyDescent="0.25">
      <c r="I1375" t="s">
        <v>5389</v>
      </c>
      <c r="J1375" t="s">
        <v>2461</v>
      </c>
      <c r="L1375" t="s">
        <v>5905</v>
      </c>
      <c r="M1375" t="s">
        <v>1788</v>
      </c>
    </row>
    <row r="1376" spans="9:13" x14ac:dyDescent="0.25">
      <c r="I1376" t="s">
        <v>49</v>
      </c>
      <c r="J1376" t="s">
        <v>5991</v>
      </c>
      <c r="L1376" t="s">
        <v>254</v>
      </c>
      <c r="M1376" t="s">
        <v>6932</v>
      </c>
    </row>
    <row r="1377" spans="9:13" x14ac:dyDescent="0.25">
      <c r="I1377" t="s">
        <v>5381</v>
      </c>
      <c r="J1377" t="s">
        <v>863</v>
      </c>
      <c r="L1377" t="s">
        <v>7502</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7390</v>
      </c>
      <c r="M1380" t="s">
        <v>1839</v>
      </c>
    </row>
    <row r="1381" spans="9:13" x14ac:dyDescent="0.25">
      <c r="I1381" t="s">
        <v>4341</v>
      </c>
      <c r="J1381" t="s">
        <v>5696</v>
      </c>
      <c r="L1381" t="s">
        <v>47</v>
      </c>
      <c r="M1381" t="s">
        <v>7841</v>
      </c>
    </row>
    <row r="1382" spans="9:13" x14ac:dyDescent="0.25">
      <c r="I1382" t="s">
        <v>5738</v>
      </c>
      <c r="J1382" t="s">
        <v>5739</v>
      </c>
      <c r="L1382" t="s">
        <v>280</v>
      </c>
      <c r="M1382" t="s">
        <v>7284</v>
      </c>
    </row>
    <row r="1383" spans="9:13" x14ac:dyDescent="0.25">
      <c r="I1383" t="s">
        <v>346</v>
      </c>
      <c r="J1383" t="s">
        <v>1460</v>
      </c>
      <c r="L1383" t="s">
        <v>123</v>
      </c>
      <c r="M1383" t="s">
        <v>7479</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7003</v>
      </c>
      <c r="M1386" t="s">
        <v>7004</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7628</v>
      </c>
      <c r="M1389" t="s">
        <v>3105</v>
      </c>
    </row>
    <row r="1390" spans="9:13" x14ac:dyDescent="0.25">
      <c r="I1390" t="s">
        <v>2748</v>
      </c>
      <c r="J1390" t="s">
        <v>5771</v>
      </c>
      <c r="L1390" t="s">
        <v>289</v>
      </c>
      <c r="M1390" t="s">
        <v>2630</v>
      </c>
    </row>
    <row r="1391" spans="9:13" x14ac:dyDescent="0.25">
      <c r="I1391" t="s">
        <v>2748</v>
      </c>
      <c r="J1391" t="s">
        <v>5926</v>
      </c>
      <c r="L1391" t="s">
        <v>122</v>
      </c>
      <c r="M1391" t="s">
        <v>7775</v>
      </c>
    </row>
    <row r="1392" spans="9:13" x14ac:dyDescent="0.25">
      <c r="I1392" t="s">
        <v>2745</v>
      </c>
      <c r="J1392" t="s">
        <v>2976</v>
      </c>
      <c r="L1392" t="s">
        <v>399</v>
      </c>
      <c r="M1392" t="s">
        <v>7525</v>
      </c>
    </row>
    <row r="1393" spans="9:13" x14ac:dyDescent="0.25">
      <c r="I1393" t="s">
        <v>2748</v>
      </c>
      <c r="J1393" t="s">
        <v>2817</v>
      </c>
      <c r="L1393" t="s">
        <v>7068</v>
      </c>
      <c r="M1393" t="s">
        <v>7714</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7894</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6978</v>
      </c>
    </row>
    <row r="1403" spans="9:13" x14ac:dyDescent="0.25">
      <c r="I1403" t="s">
        <v>278</v>
      </c>
      <c r="J1403" t="s">
        <v>809</v>
      </c>
      <c r="L1403" t="s">
        <v>401</v>
      </c>
      <c r="M1403" t="s">
        <v>2102</v>
      </c>
    </row>
    <row r="1404" spans="9:13" x14ac:dyDescent="0.25">
      <c r="I1404" t="s">
        <v>393</v>
      </c>
      <c r="J1404" t="s">
        <v>6062</v>
      </c>
      <c r="L1404" t="s">
        <v>7409</v>
      </c>
      <c r="M1404" t="s">
        <v>2115</v>
      </c>
    </row>
    <row r="1405" spans="9:13" x14ac:dyDescent="0.25">
      <c r="I1405" t="s">
        <v>338</v>
      </c>
      <c r="J1405" t="s">
        <v>2901</v>
      </c>
      <c r="L1405" t="s">
        <v>7592</v>
      </c>
      <c r="M1405" t="s">
        <v>2096</v>
      </c>
    </row>
    <row r="1406" spans="9:13" x14ac:dyDescent="0.25">
      <c r="I1406" t="s">
        <v>45</v>
      </c>
      <c r="J1406" t="s">
        <v>6222</v>
      </c>
      <c r="L1406" t="s">
        <v>7520</v>
      </c>
      <c r="M1406" t="s">
        <v>7521</v>
      </c>
    </row>
    <row r="1407" spans="9:13" x14ac:dyDescent="0.25">
      <c r="I1407" t="s">
        <v>254</v>
      </c>
      <c r="J1407" t="s">
        <v>6037</v>
      </c>
      <c r="L1407" t="s">
        <v>7295</v>
      </c>
      <c r="M1407" t="s">
        <v>3132</v>
      </c>
    </row>
    <row r="1408" spans="9:13" x14ac:dyDescent="0.25">
      <c r="I1408" t="s">
        <v>6858</v>
      </c>
      <c r="J1408" t="s">
        <v>1642</v>
      </c>
      <c r="L1408" t="s">
        <v>286</v>
      </c>
      <c r="M1408" t="s">
        <v>7953</v>
      </c>
    </row>
    <row r="1409" spans="9:13" x14ac:dyDescent="0.25">
      <c r="I1409" t="s">
        <v>313</v>
      </c>
      <c r="J1409" t="s">
        <v>7993</v>
      </c>
      <c r="L1409" t="s">
        <v>459</v>
      </c>
      <c r="M1409" t="s">
        <v>2315</v>
      </c>
    </row>
    <row r="1410" spans="9:13" x14ac:dyDescent="0.25">
      <c r="I1410" t="s">
        <v>254</v>
      </c>
      <c r="J1410" t="s">
        <v>3879</v>
      </c>
      <c r="L1410" t="s">
        <v>2727</v>
      </c>
      <c r="M1410" t="s">
        <v>7616</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7003</v>
      </c>
      <c r="M1418" t="s">
        <v>7230</v>
      </c>
    </row>
    <row r="1419" spans="9:13" x14ac:dyDescent="0.25">
      <c r="I1419" t="s">
        <v>2748</v>
      </c>
      <c r="J1419" t="s">
        <v>5809</v>
      </c>
      <c r="L1419" t="s">
        <v>7415</v>
      </c>
      <c r="M1419" t="s">
        <v>1995</v>
      </c>
    </row>
    <row r="1420" spans="9:13" x14ac:dyDescent="0.25">
      <c r="I1420" t="s">
        <v>2748</v>
      </c>
      <c r="J1420" t="s">
        <v>6261</v>
      </c>
      <c r="L1420" t="s">
        <v>419</v>
      </c>
      <c r="M1420" t="s">
        <v>7885</v>
      </c>
    </row>
    <row r="1421" spans="9:13" x14ac:dyDescent="0.25">
      <c r="I1421" t="s">
        <v>6070</v>
      </c>
      <c r="J1421" t="s">
        <v>1207</v>
      </c>
      <c r="L1421" t="s">
        <v>1</v>
      </c>
      <c r="M1421" t="s">
        <v>6982</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6930</v>
      </c>
      <c r="M1429" t="s">
        <v>1660</v>
      </c>
    </row>
    <row r="1430" spans="9:13" x14ac:dyDescent="0.25">
      <c r="I1430" t="s">
        <v>417</v>
      </c>
      <c r="J1430" t="s">
        <v>2920</v>
      </c>
      <c r="L1430" t="s">
        <v>313</v>
      </c>
      <c r="M1430" t="s">
        <v>2173</v>
      </c>
    </row>
    <row r="1431" spans="9:13" x14ac:dyDescent="0.25">
      <c r="I1431" t="s">
        <v>313</v>
      </c>
      <c r="J1431" t="s">
        <v>6027</v>
      </c>
      <c r="L1431" t="s">
        <v>7537</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7963</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6893</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7144</v>
      </c>
      <c r="M1445" t="s">
        <v>2111</v>
      </c>
    </row>
    <row r="1446" spans="9:13" x14ac:dyDescent="0.25">
      <c r="I1446" t="s">
        <v>95</v>
      </c>
      <c r="J1446" t="s">
        <v>6740</v>
      </c>
      <c r="L1446" t="s">
        <v>122</v>
      </c>
      <c r="M1446" t="s">
        <v>7687</v>
      </c>
    </row>
    <row r="1447" spans="9:13" x14ac:dyDescent="0.25">
      <c r="I1447" t="s">
        <v>5928</v>
      </c>
      <c r="J1447" t="s">
        <v>1624</v>
      </c>
      <c r="L1447" t="s">
        <v>461</v>
      </c>
      <c r="M1447" t="s">
        <v>6995</v>
      </c>
    </row>
    <row r="1448" spans="9:13" x14ac:dyDescent="0.25">
      <c r="I1448" t="s">
        <v>2733</v>
      </c>
      <c r="J1448" t="s">
        <v>2944</v>
      </c>
      <c r="L1448" t="s">
        <v>289</v>
      </c>
      <c r="M1448" t="s">
        <v>2624</v>
      </c>
    </row>
    <row r="1449" spans="9:13" x14ac:dyDescent="0.25">
      <c r="I1449" t="s">
        <v>5402</v>
      </c>
      <c r="J1449" t="s">
        <v>5902</v>
      </c>
      <c r="L1449" t="s">
        <v>95</v>
      </c>
      <c r="M1449" t="s">
        <v>7169</v>
      </c>
    </row>
    <row r="1450" spans="9:13" x14ac:dyDescent="0.25">
      <c r="I1450" t="s">
        <v>92</v>
      </c>
      <c r="J1450" t="s">
        <v>1326</v>
      </c>
      <c r="L1450" t="s">
        <v>123</v>
      </c>
      <c r="M1450" t="s">
        <v>6934</v>
      </c>
    </row>
    <row r="1451" spans="9:13" x14ac:dyDescent="0.25">
      <c r="I1451" t="s">
        <v>359</v>
      </c>
      <c r="J1451" t="s">
        <v>7980</v>
      </c>
      <c r="L1451" t="s">
        <v>289</v>
      </c>
      <c r="M1451" t="s">
        <v>2154</v>
      </c>
    </row>
    <row r="1452" spans="9:13" x14ac:dyDescent="0.25">
      <c r="I1452" t="s">
        <v>394</v>
      </c>
      <c r="J1452" t="s">
        <v>5273</v>
      </c>
      <c r="L1452" t="s">
        <v>7608</v>
      </c>
      <c r="M1452" t="s">
        <v>2576</v>
      </c>
    </row>
    <row r="1453" spans="9:13" x14ac:dyDescent="0.25">
      <c r="I1453" t="s">
        <v>6218</v>
      </c>
      <c r="J1453" t="s">
        <v>1294</v>
      </c>
      <c r="L1453" t="s">
        <v>419</v>
      </c>
      <c r="M1453" t="s">
        <v>7516</v>
      </c>
    </row>
    <row r="1454" spans="9:13" x14ac:dyDescent="0.25">
      <c r="I1454" t="s">
        <v>95</v>
      </c>
      <c r="J1454" t="s">
        <v>1517</v>
      </c>
      <c r="L1454" t="s">
        <v>7819</v>
      </c>
      <c r="M1454" t="s">
        <v>7820</v>
      </c>
    </row>
    <row r="1455" spans="9:13" x14ac:dyDescent="0.25">
      <c r="I1455" t="s">
        <v>93</v>
      </c>
      <c r="J1455" t="s">
        <v>1061</v>
      </c>
      <c r="L1455" t="s">
        <v>289</v>
      </c>
      <c r="M1455" t="s">
        <v>2610</v>
      </c>
    </row>
    <row r="1456" spans="9:13" x14ac:dyDescent="0.25">
      <c r="I1456" t="s">
        <v>6516</v>
      </c>
      <c r="J1456" t="s">
        <v>6517</v>
      </c>
      <c r="L1456" t="s">
        <v>280</v>
      </c>
      <c r="M1456" t="s">
        <v>7362</v>
      </c>
    </row>
    <row r="1457" spans="9:13" x14ac:dyDescent="0.25">
      <c r="I1457" t="s">
        <v>6760</v>
      </c>
      <c r="J1457" t="s">
        <v>6761</v>
      </c>
      <c r="L1457" t="s">
        <v>7377</v>
      </c>
      <c r="M1457" t="s">
        <v>1945</v>
      </c>
    </row>
    <row r="1458" spans="9:13" x14ac:dyDescent="0.25">
      <c r="I1458" t="s">
        <v>46</v>
      </c>
      <c r="J1458" t="s">
        <v>1170</v>
      </c>
      <c r="L1458" t="s">
        <v>95</v>
      </c>
      <c r="M1458" t="s">
        <v>7231</v>
      </c>
    </row>
    <row r="1459" spans="9:13" x14ac:dyDescent="0.25">
      <c r="I1459" t="s">
        <v>90</v>
      </c>
      <c r="J1459" t="s">
        <v>5415</v>
      </c>
      <c r="L1459" t="s">
        <v>7127</v>
      </c>
      <c r="M1459" t="s">
        <v>7128</v>
      </c>
    </row>
    <row r="1460" spans="9:13" x14ac:dyDescent="0.25">
      <c r="I1460" t="s">
        <v>5402</v>
      </c>
      <c r="J1460" t="s">
        <v>6130</v>
      </c>
      <c r="L1460" t="s">
        <v>286</v>
      </c>
      <c r="M1460" t="s">
        <v>7757</v>
      </c>
    </row>
    <row r="1461" spans="9:13" x14ac:dyDescent="0.25">
      <c r="I1461" t="s">
        <v>6131</v>
      </c>
      <c r="J1461" t="s">
        <v>6674</v>
      </c>
      <c r="L1461" t="s">
        <v>37</v>
      </c>
      <c r="M1461" t="s">
        <v>7266</v>
      </c>
    </row>
    <row r="1462" spans="9:13" x14ac:dyDescent="0.25">
      <c r="I1462" t="s">
        <v>394</v>
      </c>
      <c r="J1462" t="s">
        <v>6075</v>
      </c>
      <c r="L1462" t="s">
        <v>11</v>
      </c>
      <c r="M1462" t="s">
        <v>7227</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7093</v>
      </c>
      <c r="M1466" t="s">
        <v>1981</v>
      </c>
    </row>
    <row r="1467" spans="9:13" x14ac:dyDescent="0.25">
      <c r="I1467" t="s">
        <v>6509</v>
      </c>
      <c r="J1467" t="s">
        <v>6510</v>
      </c>
      <c r="L1467" t="s">
        <v>4167</v>
      </c>
      <c r="M1467" t="s">
        <v>7647</v>
      </c>
    </row>
    <row r="1468" spans="9:13" x14ac:dyDescent="0.25">
      <c r="I1468" t="s">
        <v>313</v>
      </c>
      <c r="J1468" t="s">
        <v>5272</v>
      </c>
      <c r="L1468" t="s">
        <v>459</v>
      </c>
      <c r="M1468" t="s">
        <v>2153</v>
      </c>
    </row>
    <row r="1469" spans="9:13" x14ac:dyDescent="0.25">
      <c r="I1469" t="s">
        <v>39</v>
      </c>
      <c r="J1469" t="s">
        <v>928</v>
      </c>
      <c r="L1469" t="s">
        <v>7042</v>
      </c>
      <c r="M1469" t="s">
        <v>1652</v>
      </c>
    </row>
    <row r="1470" spans="9:13" x14ac:dyDescent="0.25">
      <c r="I1470" t="s">
        <v>2748</v>
      </c>
      <c r="J1470" t="s">
        <v>5308</v>
      </c>
      <c r="L1470" t="s">
        <v>7419</v>
      </c>
      <c r="M1470" t="s">
        <v>2299</v>
      </c>
    </row>
    <row r="1471" spans="9:13" x14ac:dyDescent="0.25">
      <c r="I1471" t="s">
        <v>313</v>
      </c>
      <c r="J1471" t="s">
        <v>1605</v>
      </c>
      <c r="L1471" t="s">
        <v>7343</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7951</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7417</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7432</v>
      </c>
    </row>
    <row r="1484" spans="9:13" x14ac:dyDescent="0.25">
      <c r="I1484" t="s">
        <v>318</v>
      </c>
      <c r="J1484" t="s">
        <v>6867</v>
      </c>
      <c r="L1484" t="s">
        <v>313</v>
      </c>
      <c r="M1484" t="s">
        <v>2193</v>
      </c>
    </row>
    <row r="1485" spans="9:13" x14ac:dyDescent="0.25">
      <c r="I1485" t="s">
        <v>3861</v>
      </c>
      <c r="J1485" t="s">
        <v>4125</v>
      </c>
      <c r="L1485" t="s">
        <v>62</v>
      </c>
      <c r="M1485" t="s">
        <v>7677</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7615</v>
      </c>
    </row>
    <row r="1489" spans="9:13" x14ac:dyDescent="0.25">
      <c r="I1489" t="s">
        <v>6111</v>
      </c>
      <c r="J1489" t="s">
        <v>6112</v>
      </c>
      <c r="L1489" t="s">
        <v>37</v>
      </c>
      <c r="M1489" t="s">
        <v>2279</v>
      </c>
    </row>
    <row r="1490" spans="9:13" x14ac:dyDescent="0.25">
      <c r="I1490" t="s">
        <v>5402</v>
      </c>
      <c r="J1490" t="s">
        <v>6481</v>
      </c>
      <c r="L1490" t="s">
        <v>459</v>
      </c>
      <c r="M1490" t="s">
        <v>6901</v>
      </c>
    </row>
    <row r="1491" spans="9:13" x14ac:dyDescent="0.25">
      <c r="I1491" t="s">
        <v>5402</v>
      </c>
      <c r="J1491" t="s">
        <v>5403</v>
      </c>
      <c r="L1491" t="s">
        <v>309</v>
      </c>
      <c r="M1491" t="s">
        <v>2223</v>
      </c>
    </row>
    <row r="1492" spans="9:13" x14ac:dyDescent="0.25">
      <c r="I1492" t="s">
        <v>551</v>
      </c>
      <c r="J1492" t="s">
        <v>1229</v>
      </c>
      <c r="L1492" t="s">
        <v>254</v>
      </c>
      <c r="M1492" t="s">
        <v>7241</v>
      </c>
    </row>
    <row r="1493" spans="9:13" x14ac:dyDescent="0.25">
      <c r="I1493" t="s">
        <v>39</v>
      </c>
      <c r="J1493" t="s">
        <v>1483</v>
      </c>
      <c r="L1493" t="s">
        <v>462</v>
      </c>
      <c r="M1493" t="s">
        <v>1785</v>
      </c>
    </row>
    <row r="1494" spans="9:13" x14ac:dyDescent="0.25">
      <c r="I1494" t="s">
        <v>254</v>
      </c>
      <c r="J1494" t="s">
        <v>1111</v>
      </c>
      <c r="L1494" t="s">
        <v>7024</v>
      </c>
      <c r="M1494" t="s">
        <v>7686</v>
      </c>
    </row>
    <row r="1495" spans="9:13" x14ac:dyDescent="0.25">
      <c r="I1495" t="s">
        <v>6464</v>
      </c>
      <c r="J1495" t="s">
        <v>6465</v>
      </c>
      <c r="L1495" t="s">
        <v>123</v>
      </c>
      <c r="M1495" t="s">
        <v>7944</v>
      </c>
    </row>
    <row r="1496" spans="9:13" x14ac:dyDescent="0.25">
      <c r="I1496" t="s">
        <v>318</v>
      </c>
      <c r="J1496" t="s">
        <v>5390</v>
      </c>
      <c r="L1496" t="s">
        <v>283</v>
      </c>
      <c r="M1496" t="s">
        <v>3080</v>
      </c>
    </row>
    <row r="1497" spans="9:13" x14ac:dyDescent="0.25">
      <c r="I1497" t="s">
        <v>5663</v>
      </c>
      <c r="J1497" t="s">
        <v>5664</v>
      </c>
      <c r="L1497" t="s">
        <v>122</v>
      </c>
      <c r="M1497" t="s">
        <v>7418</v>
      </c>
    </row>
    <row r="1498" spans="9:13" x14ac:dyDescent="0.25">
      <c r="I1498" t="s">
        <v>6106</v>
      </c>
      <c r="J1498" t="s">
        <v>6107</v>
      </c>
      <c r="L1498" t="s">
        <v>313</v>
      </c>
      <c r="M1498" t="s">
        <v>2184</v>
      </c>
    </row>
    <row r="1499" spans="9:13" x14ac:dyDescent="0.25">
      <c r="I1499" t="s">
        <v>254</v>
      </c>
      <c r="J1499" t="s">
        <v>1089</v>
      </c>
      <c r="L1499" t="s">
        <v>4867</v>
      </c>
      <c r="M1499" t="s">
        <v>7565</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7602</v>
      </c>
    </row>
    <row r="1504" spans="9:13" x14ac:dyDescent="0.25">
      <c r="I1504" t="s">
        <v>407</v>
      </c>
      <c r="J1504" t="s">
        <v>6226</v>
      </c>
      <c r="L1504" t="s">
        <v>3915</v>
      </c>
      <c r="M1504" t="s">
        <v>6888</v>
      </c>
    </row>
    <row r="1505" spans="9:13" x14ac:dyDescent="0.25">
      <c r="I1505" t="s">
        <v>6163</v>
      </c>
      <c r="J1505" t="s">
        <v>6164</v>
      </c>
      <c r="L1505" t="s">
        <v>123</v>
      </c>
      <c r="M1505" t="s">
        <v>7879</v>
      </c>
    </row>
    <row r="1506" spans="9:13" x14ac:dyDescent="0.25">
      <c r="I1506" t="s">
        <v>5548</v>
      </c>
      <c r="J1506" t="s">
        <v>5549</v>
      </c>
      <c r="L1506" t="s">
        <v>4838</v>
      </c>
      <c r="M1506" t="s">
        <v>3255</v>
      </c>
    </row>
    <row r="1507" spans="9:13" x14ac:dyDescent="0.25">
      <c r="I1507" t="s">
        <v>5402</v>
      </c>
      <c r="J1507" t="s">
        <v>5688</v>
      </c>
      <c r="L1507" t="s">
        <v>123</v>
      </c>
      <c r="M1507" t="s">
        <v>7289</v>
      </c>
    </row>
    <row r="1508" spans="9:13" x14ac:dyDescent="0.25">
      <c r="I1508" t="s">
        <v>123</v>
      </c>
      <c r="J1508" t="s">
        <v>5882</v>
      </c>
      <c r="L1508" t="s">
        <v>286</v>
      </c>
      <c r="M1508" t="s">
        <v>7130</v>
      </c>
    </row>
    <row r="1509" spans="9:13" x14ac:dyDescent="0.25">
      <c r="I1509" t="s">
        <v>313</v>
      </c>
      <c r="J1509" t="s">
        <v>1258</v>
      </c>
      <c r="L1509" t="s">
        <v>7564</v>
      </c>
      <c r="M1509" t="s">
        <v>1977</v>
      </c>
    </row>
    <row r="1510" spans="9:13" x14ac:dyDescent="0.25">
      <c r="I1510" t="s">
        <v>6131</v>
      </c>
      <c r="J1510" t="s">
        <v>6776</v>
      </c>
      <c r="L1510" t="s">
        <v>313</v>
      </c>
      <c r="M1510" t="s">
        <v>1895</v>
      </c>
    </row>
    <row r="1511" spans="9:13" x14ac:dyDescent="0.25">
      <c r="I1511" t="s">
        <v>6751</v>
      </c>
      <c r="J1511" t="s">
        <v>6752</v>
      </c>
      <c r="L1511" t="s">
        <v>278</v>
      </c>
      <c r="M1511" t="s">
        <v>7486</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6931</v>
      </c>
    </row>
    <row r="1515" spans="9:13" x14ac:dyDescent="0.25">
      <c r="I1515" t="s">
        <v>548</v>
      </c>
      <c r="J1515" t="s">
        <v>2823</v>
      </c>
      <c r="L1515" t="s">
        <v>6008</v>
      </c>
      <c r="M1515" t="s">
        <v>2167</v>
      </c>
    </row>
    <row r="1516" spans="9:13" x14ac:dyDescent="0.25">
      <c r="I1516" t="s">
        <v>254</v>
      </c>
      <c r="J1516" t="s">
        <v>1586</v>
      </c>
      <c r="L1516" t="s">
        <v>7286</v>
      </c>
      <c r="M1516" t="s">
        <v>2084</v>
      </c>
    </row>
    <row r="1517" spans="9:13" x14ac:dyDescent="0.25">
      <c r="I1517" t="s">
        <v>122</v>
      </c>
      <c r="J1517" t="s">
        <v>1055</v>
      </c>
      <c r="L1517" t="s">
        <v>7329</v>
      </c>
      <c r="M1517" t="s">
        <v>7330</v>
      </c>
    </row>
    <row r="1518" spans="9:13" x14ac:dyDescent="0.25">
      <c r="I1518" t="s">
        <v>6473</v>
      </c>
      <c r="J1518" t="s">
        <v>1436</v>
      </c>
      <c r="L1518" t="s">
        <v>459</v>
      </c>
      <c r="M1518" t="s">
        <v>7663</v>
      </c>
    </row>
    <row r="1519" spans="9:13" x14ac:dyDescent="0.25">
      <c r="I1519" t="s">
        <v>5753</v>
      </c>
      <c r="J1519" t="s">
        <v>1145</v>
      </c>
      <c r="L1519" t="s">
        <v>7063</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7041</v>
      </c>
    </row>
    <row r="1524" spans="9:13" x14ac:dyDescent="0.25">
      <c r="I1524" t="s">
        <v>5428</v>
      </c>
      <c r="J1524" t="s">
        <v>885</v>
      </c>
      <c r="L1524" t="s">
        <v>7348</v>
      </c>
      <c r="M1524" t="s">
        <v>7749</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7218</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7869</v>
      </c>
    </row>
    <row r="1537" spans="9:13" x14ac:dyDescent="0.25">
      <c r="I1537" t="s">
        <v>548</v>
      </c>
      <c r="J1537" t="s">
        <v>2948</v>
      </c>
      <c r="L1537" t="s">
        <v>280</v>
      </c>
      <c r="M1537" t="s">
        <v>3196</v>
      </c>
    </row>
    <row r="1538" spans="9:13" x14ac:dyDescent="0.25">
      <c r="I1538" t="s">
        <v>39</v>
      </c>
      <c r="J1538" t="s">
        <v>1336</v>
      </c>
      <c r="L1538" t="s">
        <v>399</v>
      </c>
      <c r="M1538" t="s">
        <v>7946</v>
      </c>
    </row>
    <row r="1539" spans="9:13" x14ac:dyDescent="0.25">
      <c r="I1539" t="s">
        <v>5663</v>
      </c>
      <c r="J1539" t="s">
        <v>6569</v>
      </c>
      <c r="L1539" t="s">
        <v>7003</v>
      </c>
      <c r="M1539" t="s">
        <v>7716</v>
      </c>
    </row>
    <row r="1540" spans="9:13" x14ac:dyDescent="0.25">
      <c r="I1540" t="s">
        <v>39</v>
      </c>
      <c r="J1540" t="s">
        <v>799</v>
      </c>
      <c r="L1540" t="s">
        <v>7036</v>
      </c>
      <c r="M1540" t="s">
        <v>3180</v>
      </c>
    </row>
    <row r="1541" spans="9:13" x14ac:dyDescent="0.25">
      <c r="I1541" t="s">
        <v>548</v>
      </c>
      <c r="J1541" t="s">
        <v>2780</v>
      </c>
      <c r="L1541" t="s">
        <v>95</v>
      </c>
      <c r="M1541" t="s">
        <v>7961</v>
      </c>
    </row>
    <row r="1542" spans="9:13" x14ac:dyDescent="0.25">
      <c r="I1542" t="s">
        <v>5520</v>
      </c>
      <c r="J1542" t="s">
        <v>1342</v>
      </c>
      <c r="L1542" t="s">
        <v>315</v>
      </c>
      <c r="M1542" t="s">
        <v>3131</v>
      </c>
    </row>
    <row r="1543" spans="9:13" x14ac:dyDescent="0.25">
      <c r="I1543" t="s">
        <v>63</v>
      </c>
      <c r="J1543" t="s">
        <v>2499</v>
      </c>
      <c r="L1543" t="s">
        <v>7257</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6954</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6920</v>
      </c>
    </row>
    <row r="1556" spans="9:13" x14ac:dyDescent="0.25">
      <c r="I1556" t="s">
        <v>5753</v>
      </c>
      <c r="J1556" t="s">
        <v>6550</v>
      </c>
      <c r="L1556" t="s">
        <v>36</v>
      </c>
      <c r="M1556" t="s">
        <v>7317</v>
      </c>
    </row>
    <row r="1557" spans="9:13" x14ac:dyDescent="0.25">
      <c r="I1557" t="s">
        <v>21</v>
      </c>
      <c r="J1557" t="s">
        <v>1292</v>
      </c>
      <c r="L1557" t="s">
        <v>278</v>
      </c>
      <c r="M1557" t="s">
        <v>7912</v>
      </c>
    </row>
    <row r="1558" spans="9:13" x14ac:dyDescent="0.25">
      <c r="I1558" t="s">
        <v>394</v>
      </c>
      <c r="J1558" t="s">
        <v>960</v>
      </c>
      <c r="L1558" t="s">
        <v>551</v>
      </c>
      <c r="M1558" t="s">
        <v>7554</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7981</v>
      </c>
      <c r="L1561" t="s">
        <v>286</v>
      </c>
      <c r="M1561" t="s">
        <v>7064</v>
      </c>
    </row>
    <row r="1562" spans="9:13" x14ac:dyDescent="0.25">
      <c r="I1562" t="s">
        <v>551</v>
      </c>
      <c r="J1562" t="s">
        <v>5766</v>
      </c>
      <c r="L1562" t="s">
        <v>37</v>
      </c>
      <c r="M1562" t="s">
        <v>6924</v>
      </c>
    </row>
    <row r="1563" spans="9:13" x14ac:dyDescent="0.25">
      <c r="I1563" t="s">
        <v>318</v>
      </c>
      <c r="J1563" t="s">
        <v>2798</v>
      </c>
      <c r="L1563" t="s">
        <v>47</v>
      </c>
      <c r="M1563" t="s">
        <v>7176</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7690</v>
      </c>
    </row>
    <row r="1568" spans="9:13" x14ac:dyDescent="0.25">
      <c r="I1568" t="s">
        <v>95</v>
      </c>
      <c r="J1568" t="s">
        <v>1384</v>
      </c>
      <c r="L1568" t="s">
        <v>254</v>
      </c>
      <c r="M1568" t="s">
        <v>1703</v>
      </c>
    </row>
    <row r="1569" spans="9:13" x14ac:dyDescent="0.25">
      <c r="I1569" t="s">
        <v>548</v>
      </c>
      <c r="J1569" t="s">
        <v>5772</v>
      </c>
      <c r="L1569" t="s">
        <v>7185</v>
      </c>
      <c r="M1569" t="s">
        <v>1849</v>
      </c>
    </row>
    <row r="1570" spans="9:13" x14ac:dyDescent="0.25">
      <c r="I1570" t="s">
        <v>2773</v>
      </c>
      <c r="J1570" t="s">
        <v>2842</v>
      </c>
      <c r="L1570" t="s">
        <v>311</v>
      </c>
      <c r="M1570" t="s">
        <v>1653</v>
      </c>
    </row>
    <row r="1571" spans="9:13" x14ac:dyDescent="0.25">
      <c r="I1571" t="s">
        <v>39</v>
      </c>
      <c r="J1571" t="s">
        <v>834</v>
      </c>
      <c r="L1571" t="s">
        <v>7348</v>
      </c>
      <c r="M1571" t="s">
        <v>7349</v>
      </c>
    </row>
    <row r="1572" spans="9:13" x14ac:dyDescent="0.25">
      <c r="I1572" t="s">
        <v>122</v>
      </c>
      <c r="J1572" t="s">
        <v>917</v>
      </c>
      <c r="L1572" t="s">
        <v>313</v>
      </c>
      <c r="M1572" t="s">
        <v>1831</v>
      </c>
    </row>
    <row r="1573" spans="9:13" x14ac:dyDescent="0.25">
      <c r="I1573" t="s">
        <v>394</v>
      </c>
      <c r="J1573" t="s">
        <v>1634</v>
      </c>
      <c r="L1573" t="s">
        <v>7159</v>
      </c>
      <c r="M1573" t="s">
        <v>7160</v>
      </c>
    </row>
    <row r="1574" spans="9:13" x14ac:dyDescent="0.25">
      <c r="I1574" t="s">
        <v>39</v>
      </c>
      <c r="J1574" t="s">
        <v>1621</v>
      </c>
      <c r="L1574" t="s">
        <v>7827</v>
      </c>
      <c r="M1574" t="s">
        <v>7828</v>
      </c>
    </row>
    <row r="1575" spans="9:13" x14ac:dyDescent="0.25">
      <c r="I1575" t="s">
        <v>6263</v>
      </c>
      <c r="J1575" t="s">
        <v>1324</v>
      </c>
      <c r="L1575" t="s">
        <v>286</v>
      </c>
      <c r="M1575" t="s">
        <v>7422</v>
      </c>
    </row>
    <row r="1576" spans="9:13" x14ac:dyDescent="0.25">
      <c r="I1576" t="s">
        <v>392</v>
      </c>
      <c r="J1576" t="s">
        <v>3910</v>
      </c>
      <c r="L1576" t="s">
        <v>7091</v>
      </c>
      <c r="M1576" t="s">
        <v>1787</v>
      </c>
    </row>
    <row r="1577" spans="9:13" x14ac:dyDescent="0.25">
      <c r="I1577" t="s">
        <v>313</v>
      </c>
      <c r="J1577" t="s">
        <v>1106</v>
      </c>
      <c r="L1577" t="s">
        <v>401</v>
      </c>
      <c r="M1577" t="s">
        <v>7134</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7030</v>
      </c>
      <c r="M1580" t="s">
        <v>2030</v>
      </c>
    </row>
    <row r="1581" spans="9:13" x14ac:dyDescent="0.25">
      <c r="I1581" t="s">
        <v>254</v>
      </c>
      <c r="J1581" t="s">
        <v>6454</v>
      </c>
      <c r="L1581" t="s">
        <v>122</v>
      </c>
      <c r="M1581" t="s">
        <v>7825</v>
      </c>
    </row>
    <row r="1582" spans="9:13" x14ac:dyDescent="0.25">
      <c r="I1582" t="s">
        <v>313</v>
      </c>
      <c r="J1582" t="s">
        <v>6010</v>
      </c>
      <c r="L1582" t="s">
        <v>462</v>
      </c>
      <c r="M1582" t="s">
        <v>2250</v>
      </c>
    </row>
    <row r="1583" spans="9:13" x14ac:dyDescent="0.25">
      <c r="I1583" t="s">
        <v>6654</v>
      </c>
      <c r="J1583" t="s">
        <v>2545</v>
      </c>
      <c r="L1583" t="s">
        <v>37</v>
      </c>
      <c r="M1583" t="s">
        <v>7505</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7423</v>
      </c>
    </row>
    <row r="1587" spans="9:13" x14ac:dyDescent="0.25">
      <c r="I1587" t="s">
        <v>5753</v>
      </c>
      <c r="J1587" t="s">
        <v>1052</v>
      </c>
      <c r="L1587" t="s">
        <v>7377</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7142</v>
      </c>
      <c r="M1595" t="s">
        <v>7143</v>
      </c>
    </row>
    <row r="1596" spans="9:13" x14ac:dyDescent="0.25">
      <c r="I1596" t="s">
        <v>394</v>
      </c>
      <c r="J1596" t="s">
        <v>915</v>
      </c>
      <c r="L1596" t="s">
        <v>7495</v>
      </c>
      <c r="M1596" t="s">
        <v>1701</v>
      </c>
    </row>
    <row r="1597" spans="9:13" x14ac:dyDescent="0.25">
      <c r="I1597" t="s">
        <v>394</v>
      </c>
      <c r="J1597" t="s">
        <v>5267</v>
      </c>
      <c r="L1597" t="s">
        <v>253</v>
      </c>
      <c r="M1597" t="s">
        <v>2047</v>
      </c>
    </row>
    <row r="1598" spans="9:13" x14ac:dyDescent="0.25">
      <c r="I1598" t="s">
        <v>306</v>
      </c>
      <c r="J1598" t="s">
        <v>1182</v>
      </c>
      <c r="L1598" t="s">
        <v>7880</v>
      </c>
      <c r="M1598" t="s">
        <v>7881</v>
      </c>
    </row>
    <row r="1599" spans="9:13" x14ac:dyDescent="0.25">
      <c r="I1599" t="s">
        <v>63</v>
      </c>
      <c r="J1599" t="s">
        <v>3997</v>
      </c>
      <c r="L1599" t="s">
        <v>95</v>
      </c>
      <c r="M1599" t="s">
        <v>7597</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7006</v>
      </c>
    </row>
    <row r="1605" spans="9:13" x14ac:dyDescent="0.25">
      <c r="I1605" t="s">
        <v>394</v>
      </c>
      <c r="J1605" t="s">
        <v>984</v>
      </c>
      <c r="L1605" t="s">
        <v>548</v>
      </c>
      <c r="M1605" t="s">
        <v>7715</v>
      </c>
    </row>
    <row r="1606" spans="9:13" x14ac:dyDescent="0.25">
      <c r="I1606" t="s">
        <v>253</v>
      </c>
      <c r="J1606" t="s">
        <v>5686</v>
      </c>
      <c r="L1606" t="s">
        <v>37</v>
      </c>
      <c r="M1606" t="s">
        <v>2031</v>
      </c>
    </row>
    <row r="1607" spans="9:13" x14ac:dyDescent="0.25">
      <c r="I1607" t="s">
        <v>423</v>
      </c>
      <c r="J1607" t="s">
        <v>5799</v>
      </c>
      <c r="L1607" t="s">
        <v>461</v>
      </c>
      <c r="M1607" t="s">
        <v>7836</v>
      </c>
    </row>
    <row r="1608" spans="9:13" x14ac:dyDescent="0.25">
      <c r="I1608" t="s">
        <v>6127</v>
      </c>
      <c r="J1608" t="s">
        <v>1245</v>
      </c>
      <c r="L1608" t="s">
        <v>46</v>
      </c>
      <c r="M1608" t="s">
        <v>7492</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7793</v>
      </c>
    </row>
    <row r="1612" spans="9:13" x14ac:dyDescent="0.25">
      <c r="I1612" t="s">
        <v>6028</v>
      </c>
      <c r="J1612" t="s">
        <v>6029</v>
      </c>
      <c r="L1612" t="s">
        <v>311</v>
      </c>
      <c r="M1612" t="s">
        <v>1943</v>
      </c>
    </row>
    <row r="1613" spans="9:13" x14ac:dyDescent="0.25">
      <c r="I1613" t="s">
        <v>6571</v>
      </c>
      <c r="J1613" t="s">
        <v>7996</v>
      </c>
      <c r="L1613" t="s">
        <v>37</v>
      </c>
      <c r="M1613" t="s">
        <v>2348</v>
      </c>
    </row>
    <row r="1614" spans="9:13" x14ac:dyDescent="0.25">
      <c r="I1614" t="s">
        <v>5844</v>
      </c>
      <c r="J1614" t="s">
        <v>1478</v>
      </c>
      <c r="L1614" t="s">
        <v>7480</v>
      </c>
      <c r="M1614" t="s">
        <v>7481</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7578</v>
      </c>
    </row>
    <row r="1620" spans="9:13" x14ac:dyDescent="0.25">
      <c r="I1620" t="s">
        <v>5992</v>
      </c>
      <c r="J1620" t="s">
        <v>5993</v>
      </c>
      <c r="L1620" t="s">
        <v>254</v>
      </c>
      <c r="M1620" t="s">
        <v>2238</v>
      </c>
    </row>
    <row r="1621" spans="9:13" x14ac:dyDescent="0.25">
      <c r="I1621" t="s">
        <v>2733</v>
      </c>
      <c r="J1621" t="s">
        <v>2846</v>
      </c>
      <c r="L1621" t="s">
        <v>37</v>
      </c>
      <c r="M1621" t="s">
        <v>7778</v>
      </c>
    </row>
    <row r="1622" spans="9:13" x14ac:dyDescent="0.25">
      <c r="I1622" t="s">
        <v>95</v>
      </c>
      <c r="J1622" t="s">
        <v>6308</v>
      </c>
      <c r="L1622" t="s">
        <v>2359</v>
      </c>
      <c r="M1622" t="s">
        <v>7285</v>
      </c>
    </row>
    <row r="1623" spans="9:13" x14ac:dyDescent="0.25">
      <c r="I1623" t="s">
        <v>276</v>
      </c>
      <c r="J1623" t="s">
        <v>925</v>
      </c>
      <c r="L1623" t="s">
        <v>7736</v>
      </c>
      <c r="M1623" t="s">
        <v>7737</v>
      </c>
    </row>
    <row r="1624" spans="9:13" x14ac:dyDescent="0.25">
      <c r="I1624" t="s">
        <v>95</v>
      </c>
      <c r="J1624" t="s">
        <v>2381</v>
      </c>
      <c r="L1624" t="s">
        <v>401</v>
      </c>
      <c r="M1624" t="s">
        <v>7471</v>
      </c>
    </row>
    <row r="1625" spans="9:13" x14ac:dyDescent="0.25">
      <c r="I1625" t="s">
        <v>306</v>
      </c>
      <c r="J1625" t="s">
        <v>1469</v>
      </c>
      <c r="L1625" t="s">
        <v>2730</v>
      </c>
      <c r="M1625" t="s">
        <v>3089</v>
      </c>
    </row>
    <row r="1626" spans="9:13" x14ac:dyDescent="0.25">
      <c r="I1626" t="s">
        <v>313</v>
      </c>
      <c r="J1626" t="s">
        <v>6608</v>
      </c>
      <c r="L1626" t="s">
        <v>548</v>
      </c>
      <c r="M1626" t="s">
        <v>7595</v>
      </c>
    </row>
    <row r="1627" spans="9:13" x14ac:dyDescent="0.25">
      <c r="I1627" t="s">
        <v>313</v>
      </c>
      <c r="J1627" t="s">
        <v>1180</v>
      </c>
      <c r="L1627" t="s">
        <v>3861</v>
      </c>
      <c r="M1627" t="s">
        <v>4294</v>
      </c>
    </row>
    <row r="1628" spans="9:13" x14ac:dyDescent="0.25">
      <c r="I1628" t="s">
        <v>356</v>
      </c>
      <c r="J1628" t="s">
        <v>5655</v>
      </c>
      <c r="L1628" t="s">
        <v>7624</v>
      </c>
      <c r="M1628" t="s">
        <v>7625</v>
      </c>
    </row>
    <row r="1629" spans="9:13" x14ac:dyDescent="0.25">
      <c r="I1629" t="s">
        <v>3861</v>
      </c>
      <c r="J1629" t="s">
        <v>3970</v>
      </c>
      <c r="L1629" t="s">
        <v>7003</v>
      </c>
      <c r="M1629" t="s">
        <v>7538</v>
      </c>
    </row>
    <row r="1630" spans="9:13" x14ac:dyDescent="0.25">
      <c r="I1630" t="s">
        <v>254</v>
      </c>
      <c r="J1630" t="s">
        <v>1532</v>
      </c>
      <c r="L1630" t="s">
        <v>459</v>
      </c>
      <c r="M1630" t="s">
        <v>1879</v>
      </c>
    </row>
    <row r="1631" spans="9:13" x14ac:dyDescent="0.25">
      <c r="I1631" t="s">
        <v>6494</v>
      </c>
      <c r="J1631" t="s">
        <v>6629</v>
      </c>
      <c r="L1631" t="s">
        <v>7676</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6918</v>
      </c>
    </row>
    <row r="1635" spans="9:13" x14ac:dyDescent="0.25">
      <c r="I1635" t="s">
        <v>254</v>
      </c>
      <c r="J1635" t="s">
        <v>1455</v>
      </c>
      <c r="L1635" t="s">
        <v>548</v>
      </c>
      <c r="M1635" t="s">
        <v>7801</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7859</v>
      </c>
    </row>
    <row r="1640" spans="9:13" x14ac:dyDescent="0.25">
      <c r="I1640" t="s">
        <v>6325</v>
      </c>
      <c r="J1640" t="s">
        <v>1519</v>
      </c>
      <c r="L1640" t="s">
        <v>253</v>
      </c>
      <c r="M1640" t="s">
        <v>1726</v>
      </c>
    </row>
    <row r="1641" spans="9:13" x14ac:dyDescent="0.25">
      <c r="I1641" t="s">
        <v>4860</v>
      </c>
      <c r="J1641" t="s">
        <v>937</v>
      </c>
      <c r="L1641" t="s">
        <v>95</v>
      </c>
      <c r="M1641" t="s">
        <v>7711</v>
      </c>
    </row>
    <row r="1642" spans="9:13" x14ac:dyDescent="0.25">
      <c r="I1642" t="s">
        <v>404</v>
      </c>
      <c r="J1642" t="s">
        <v>838</v>
      </c>
      <c r="L1642" t="s">
        <v>7076</v>
      </c>
      <c r="M1642" t="s">
        <v>7077</v>
      </c>
    </row>
    <row r="1643" spans="9:13" x14ac:dyDescent="0.25">
      <c r="I1643" t="s">
        <v>313</v>
      </c>
      <c r="J1643" t="s">
        <v>6619</v>
      </c>
      <c r="L1643" t="s">
        <v>7942</v>
      </c>
      <c r="M1643" t="s">
        <v>7943</v>
      </c>
    </row>
    <row r="1644" spans="9:13" x14ac:dyDescent="0.25">
      <c r="I1644" t="s">
        <v>22</v>
      </c>
      <c r="J1644" t="s">
        <v>1548</v>
      </c>
      <c r="L1644" t="s">
        <v>7425</v>
      </c>
      <c r="M1644" t="s">
        <v>7426</v>
      </c>
    </row>
    <row r="1645" spans="9:13" x14ac:dyDescent="0.25">
      <c r="I1645" t="s">
        <v>5839</v>
      </c>
      <c r="J1645" t="s">
        <v>1091</v>
      </c>
      <c r="L1645" t="s">
        <v>254</v>
      </c>
      <c r="M1645" t="s">
        <v>7612</v>
      </c>
    </row>
    <row r="1646" spans="9:13" x14ac:dyDescent="0.25">
      <c r="I1646" t="s">
        <v>5324</v>
      </c>
      <c r="J1646" t="s">
        <v>6076</v>
      </c>
      <c r="L1646" t="s">
        <v>313</v>
      </c>
      <c r="M1646" t="s">
        <v>7918</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7734</v>
      </c>
    </row>
    <row r="1651" spans="9:13" x14ac:dyDescent="0.25">
      <c r="I1651" t="s">
        <v>91</v>
      </c>
      <c r="J1651" t="s">
        <v>6572</v>
      </c>
      <c r="L1651" t="s">
        <v>21</v>
      </c>
      <c r="M1651" t="s">
        <v>7773</v>
      </c>
    </row>
    <row r="1652" spans="9:13" x14ac:dyDescent="0.25">
      <c r="I1652" t="s">
        <v>313</v>
      </c>
      <c r="J1652" t="s">
        <v>6561</v>
      </c>
      <c r="L1652" t="s">
        <v>7249</v>
      </c>
      <c r="M1652" t="s">
        <v>1689</v>
      </c>
    </row>
    <row r="1653" spans="9:13" x14ac:dyDescent="0.25">
      <c r="I1653" t="s">
        <v>254</v>
      </c>
      <c r="J1653" t="s">
        <v>1026</v>
      </c>
      <c r="L1653" t="s">
        <v>7360</v>
      </c>
      <c r="M1653" t="s">
        <v>7361</v>
      </c>
    </row>
    <row r="1654" spans="9:13" x14ac:dyDescent="0.25">
      <c r="I1654" t="s">
        <v>276</v>
      </c>
      <c r="J1654" t="s">
        <v>977</v>
      </c>
      <c r="L1654" t="s">
        <v>2359</v>
      </c>
      <c r="M1654" t="s">
        <v>7483</v>
      </c>
    </row>
    <row r="1655" spans="9:13" x14ac:dyDescent="0.25">
      <c r="I1655" t="s">
        <v>5407</v>
      </c>
      <c r="J1655" t="s">
        <v>877</v>
      </c>
      <c r="L1655" t="s">
        <v>7641</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7758</v>
      </c>
    </row>
    <row r="1661" spans="9:13" x14ac:dyDescent="0.25">
      <c r="I1661" t="s">
        <v>394</v>
      </c>
      <c r="J1661" t="s">
        <v>851</v>
      </c>
      <c r="L1661" t="s">
        <v>122</v>
      </c>
      <c r="M1661" t="s">
        <v>7373</v>
      </c>
    </row>
    <row r="1662" spans="9:13" x14ac:dyDescent="0.25">
      <c r="I1662" t="s">
        <v>253</v>
      </c>
      <c r="J1662" t="s">
        <v>1197</v>
      </c>
      <c r="L1662" t="s">
        <v>548</v>
      </c>
      <c r="M1662" t="s">
        <v>6908</v>
      </c>
    </row>
    <row r="1663" spans="9:13" x14ac:dyDescent="0.25">
      <c r="I1663" t="s">
        <v>2733</v>
      </c>
      <c r="J1663" t="s">
        <v>2853</v>
      </c>
      <c r="L1663" t="s">
        <v>7454</v>
      </c>
      <c r="M1663" t="s">
        <v>4227</v>
      </c>
    </row>
    <row r="1664" spans="9:13" x14ac:dyDescent="0.25">
      <c r="I1664" t="s">
        <v>394</v>
      </c>
      <c r="J1664" t="s">
        <v>1147</v>
      </c>
      <c r="L1664" t="s">
        <v>7116</v>
      </c>
      <c r="M1664" t="s">
        <v>1806</v>
      </c>
    </row>
    <row r="1665" spans="9:13" x14ac:dyDescent="0.25">
      <c r="I1665" t="s">
        <v>95</v>
      </c>
      <c r="J1665" t="s">
        <v>5613</v>
      </c>
      <c r="L1665" t="s">
        <v>304</v>
      </c>
      <c r="M1665" t="s">
        <v>2597</v>
      </c>
    </row>
    <row r="1666" spans="9:13" x14ac:dyDescent="0.25">
      <c r="I1666" t="s">
        <v>394</v>
      </c>
      <c r="J1666" t="s">
        <v>1513</v>
      </c>
      <c r="L1666" t="s">
        <v>548</v>
      </c>
      <c r="M1666" t="s">
        <v>7288</v>
      </c>
    </row>
    <row r="1667" spans="9:13" x14ac:dyDescent="0.25">
      <c r="I1667" t="s">
        <v>3861</v>
      </c>
      <c r="J1667" t="s">
        <v>4144</v>
      </c>
      <c r="L1667" t="s">
        <v>6947</v>
      </c>
      <c r="M1667" t="s">
        <v>6948</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7068</v>
      </c>
      <c r="M1671" t="s">
        <v>7069</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7043</v>
      </c>
      <c r="M1675" t="s">
        <v>7044</v>
      </c>
    </row>
    <row r="1676" spans="9:13" x14ac:dyDescent="0.25">
      <c r="I1676" t="s">
        <v>313</v>
      </c>
      <c r="J1676" t="s">
        <v>6523</v>
      </c>
      <c r="L1676" t="s">
        <v>459</v>
      </c>
      <c r="M1676" t="s">
        <v>2062</v>
      </c>
    </row>
    <row r="1677" spans="9:13" x14ac:dyDescent="0.25">
      <c r="I1677" t="s">
        <v>256</v>
      </c>
      <c r="J1677" t="s">
        <v>1579</v>
      </c>
      <c r="L1677" t="s">
        <v>548</v>
      </c>
      <c r="M1677" t="s">
        <v>7776</v>
      </c>
    </row>
    <row r="1678" spans="9:13" x14ac:dyDescent="0.25">
      <c r="I1678" t="s">
        <v>313</v>
      </c>
      <c r="J1678" t="s">
        <v>6539</v>
      </c>
      <c r="L1678" t="s">
        <v>7113</v>
      </c>
      <c r="M1678" t="s">
        <v>7114</v>
      </c>
    </row>
    <row r="1679" spans="9:13" x14ac:dyDescent="0.25">
      <c r="I1679" t="s">
        <v>6423</v>
      </c>
      <c r="J1679" t="s">
        <v>2922</v>
      </c>
      <c r="L1679" t="s">
        <v>306</v>
      </c>
      <c r="M1679" t="s">
        <v>2026</v>
      </c>
    </row>
    <row r="1680" spans="9:13" x14ac:dyDescent="0.25">
      <c r="I1680" t="s">
        <v>7986</v>
      </c>
      <c r="J1680" t="s">
        <v>1204</v>
      </c>
      <c r="L1680" t="s">
        <v>401</v>
      </c>
      <c r="M1680" t="s">
        <v>2075</v>
      </c>
    </row>
    <row r="1681" spans="9:13" x14ac:dyDescent="0.25">
      <c r="I1681" t="s">
        <v>548</v>
      </c>
      <c r="J1681" t="s">
        <v>6837</v>
      </c>
      <c r="L1681" t="s">
        <v>7407</v>
      </c>
      <c r="M1681" t="s">
        <v>7494</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7862</v>
      </c>
      <c r="M1687" t="s">
        <v>7863</v>
      </c>
    </row>
    <row r="1688" spans="9:13" x14ac:dyDescent="0.25">
      <c r="I1688" t="s">
        <v>313</v>
      </c>
      <c r="J1688" t="s">
        <v>888</v>
      </c>
      <c r="L1688" t="s">
        <v>7468</v>
      </c>
      <c r="M1688" t="s">
        <v>2357</v>
      </c>
    </row>
    <row r="1689" spans="9:13" x14ac:dyDescent="0.25">
      <c r="I1689" t="s">
        <v>6750</v>
      </c>
      <c r="J1689" t="s">
        <v>1584</v>
      </c>
      <c r="L1689" t="s">
        <v>2745</v>
      </c>
      <c r="M1689" t="s">
        <v>3219</v>
      </c>
    </row>
    <row r="1690" spans="9:13" x14ac:dyDescent="0.25">
      <c r="I1690" t="s">
        <v>286</v>
      </c>
      <c r="J1690" t="s">
        <v>6620</v>
      </c>
      <c r="L1690" t="s">
        <v>7445</v>
      </c>
      <c r="M1690" t="s">
        <v>1987</v>
      </c>
    </row>
    <row r="1691" spans="9:13" x14ac:dyDescent="0.25">
      <c r="I1691" t="s">
        <v>394</v>
      </c>
      <c r="J1691" t="s">
        <v>1377</v>
      </c>
      <c r="L1691" t="s">
        <v>7449</v>
      </c>
      <c r="M1691" t="s">
        <v>1994</v>
      </c>
    </row>
    <row r="1692" spans="9:13" x14ac:dyDescent="0.25">
      <c r="I1692" t="s">
        <v>313</v>
      </c>
      <c r="J1692" t="s">
        <v>1594</v>
      </c>
      <c r="L1692" t="s">
        <v>459</v>
      </c>
      <c r="M1692" t="s">
        <v>7636</v>
      </c>
    </row>
    <row r="1693" spans="9:13" x14ac:dyDescent="0.25">
      <c r="I1693" t="s">
        <v>122</v>
      </c>
      <c r="J1693" t="s">
        <v>908</v>
      </c>
      <c r="L1693" t="s">
        <v>2359</v>
      </c>
      <c r="M1693" t="s">
        <v>7746</v>
      </c>
    </row>
    <row r="1694" spans="9:13" x14ac:dyDescent="0.25">
      <c r="I1694" t="s">
        <v>315</v>
      </c>
      <c r="J1694" t="s">
        <v>1510</v>
      </c>
      <c r="L1694" t="s">
        <v>46</v>
      </c>
      <c r="M1694" t="s">
        <v>2287</v>
      </c>
    </row>
    <row r="1695" spans="9:13" x14ac:dyDescent="0.25">
      <c r="I1695" t="s">
        <v>311</v>
      </c>
      <c r="J1695" t="s">
        <v>829</v>
      </c>
      <c r="L1695" t="s">
        <v>51</v>
      </c>
      <c r="M1695" t="s">
        <v>7352</v>
      </c>
    </row>
    <row r="1696" spans="9:13" x14ac:dyDescent="0.25">
      <c r="I1696" t="s">
        <v>95</v>
      </c>
      <c r="J1696" t="s">
        <v>6310</v>
      </c>
      <c r="L1696" t="s">
        <v>7477</v>
      </c>
      <c r="M1696" t="s">
        <v>2628</v>
      </c>
    </row>
    <row r="1697" spans="9:13" x14ac:dyDescent="0.25">
      <c r="I1697" t="s">
        <v>254</v>
      </c>
      <c r="J1697" t="s">
        <v>5558</v>
      </c>
      <c r="L1697" t="s">
        <v>7407</v>
      </c>
      <c r="M1697" t="s">
        <v>7408</v>
      </c>
    </row>
    <row r="1698" spans="9:13" x14ac:dyDescent="0.25">
      <c r="I1698" t="s">
        <v>315</v>
      </c>
      <c r="J1698" t="s">
        <v>2900</v>
      </c>
      <c r="L1698" t="s">
        <v>2727</v>
      </c>
      <c r="M1698" t="s">
        <v>7462</v>
      </c>
    </row>
    <row r="1699" spans="9:13" x14ac:dyDescent="0.25">
      <c r="I1699" t="s">
        <v>551</v>
      </c>
      <c r="J1699" t="s">
        <v>5559</v>
      </c>
      <c r="L1699" t="s">
        <v>7956</v>
      </c>
      <c r="M1699" t="s">
        <v>7957</v>
      </c>
    </row>
    <row r="1700" spans="9:13" x14ac:dyDescent="0.25">
      <c r="I1700" t="s">
        <v>5789</v>
      </c>
      <c r="J1700" t="s">
        <v>5790</v>
      </c>
      <c r="L1700" t="s">
        <v>7849</v>
      </c>
      <c r="M1700" t="s">
        <v>7850</v>
      </c>
    </row>
    <row r="1701" spans="9:13" x14ac:dyDescent="0.25">
      <c r="I1701" t="s">
        <v>394</v>
      </c>
      <c r="J1701" t="s">
        <v>1029</v>
      </c>
      <c r="L1701" t="s">
        <v>253</v>
      </c>
      <c r="M1701" t="s">
        <v>2235</v>
      </c>
    </row>
    <row r="1702" spans="9:13" x14ac:dyDescent="0.25">
      <c r="I1702" t="s">
        <v>5677</v>
      </c>
      <c r="J1702" t="s">
        <v>1008</v>
      </c>
      <c r="L1702" t="s">
        <v>9</v>
      </c>
      <c r="M1702" t="s">
        <v>7088</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7566</v>
      </c>
      <c r="M1705" t="s">
        <v>1705</v>
      </c>
    </row>
    <row r="1706" spans="9:13" x14ac:dyDescent="0.25">
      <c r="I1706" t="s">
        <v>394</v>
      </c>
      <c r="J1706" t="s">
        <v>1537</v>
      </c>
      <c r="L1706" t="s">
        <v>459</v>
      </c>
      <c r="M1706" t="s">
        <v>2213</v>
      </c>
    </row>
    <row r="1707" spans="9:13" x14ac:dyDescent="0.25">
      <c r="I1707" t="s">
        <v>315</v>
      </c>
      <c r="J1707" t="s">
        <v>1616</v>
      </c>
      <c r="L1707" t="s">
        <v>7407</v>
      </c>
      <c r="M1707" t="s">
        <v>7832</v>
      </c>
    </row>
    <row r="1708" spans="9:13" x14ac:dyDescent="0.25">
      <c r="I1708" t="s">
        <v>5471</v>
      </c>
      <c r="J1708" t="s">
        <v>5472</v>
      </c>
      <c r="L1708" t="s">
        <v>7582</v>
      </c>
      <c r="M1708" t="s">
        <v>7583</v>
      </c>
    </row>
    <row r="1709" spans="9:13" x14ac:dyDescent="0.25">
      <c r="I1709" t="s">
        <v>286</v>
      </c>
      <c r="J1709" t="s">
        <v>6490</v>
      </c>
      <c r="L1709" t="s">
        <v>6945</v>
      </c>
      <c r="M1709" t="s">
        <v>6946</v>
      </c>
    </row>
    <row r="1710" spans="9:13" x14ac:dyDescent="0.25">
      <c r="I1710" t="s">
        <v>5641</v>
      </c>
      <c r="J1710" t="s">
        <v>1291</v>
      </c>
      <c r="L1710" t="s">
        <v>2359</v>
      </c>
      <c r="M1710" t="s">
        <v>7199</v>
      </c>
    </row>
    <row r="1711" spans="9:13" x14ac:dyDescent="0.25">
      <c r="I1711" t="s">
        <v>401</v>
      </c>
      <c r="J1711" t="s">
        <v>1231</v>
      </c>
      <c r="L1711" t="s">
        <v>459</v>
      </c>
      <c r="M1711" t="s">
        <v>1842</v>
      </c>
    </row>
    <row r="1712" spans="9:13" x14ac:dyDescent="0.25">
      <c r="I1712" t="s">
        <v>39</v>
      </c>
      <c r="J1712" t="s">
        <v>5757</v>
      </c>
      <c r="L1712" t="s">
        <v>2727</v>
      </c>
      <c r="M1712" t="s">
        <v>7930</v>
      </c>
    </row>
    <row r="1713" spans="9:13" x14ac:dyDescent="0.25">
      <c r="I1713" t="s">
        <v>95</v>
      </c>
      <c r="J1713" t="s">
        <v>5444</v>
      </c>
      <c r="L1713" t="s">
        <v>459</v>
      </c>
      <c r="M1713" t="s">
        <v>2145</v>
      </c>
    </row>
    <row r="1714" spans="9:13" x14ac:dyDescent="0.25">
      <c r="I1714" t="s">
        <v>5935</v>
      </c>
      <c r="J1714" t="s">
        <v>1467</v>
      </c>
      <c r="L1714" t="s">
        <v>7391</v>
      </c>
      <c r="M1714" t="s">
        <v>2074</v>
      </c>
    </row>
    <row r="1715" spans="9:13" x14ac:dyDescent="0.25">
      <c r="I1715" t="s">
        <v>356</v>
      </c>
      <c r="J1715" t="s">
        <v>4029</v>
      </c>
      <c r="L1715" t="s">
        <v>36</v>
      </c>
      <c r="M1715" t="s">
        <v>7084</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7682</v>
      </c>
      <c r="M1719" t="s">
        <v>2627</v>
      </c>
    </row>
    <row r="1720" spans="9:13" x14ac:dyDescent="0.25">
      <c r="I1720" t="s">
        <v>276</v>
      </c>
      <c r="J1720" t="s">
        <v>855</v>
      </c>
      <c r="L1720" t="s">
        <v>548</v>
      </c>
      <c r="M1720" t="s">
        <v>6898</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7730</v>
      </c>
    </row>
    <row r="1725" spans="9:13" x14ac:dyDescent="0.25">
      <c r="I1725" t="s">
        <v>257</v>
      </c>
      <c r="J1725" t="s">
        <v>5266</v>
      </c>
      <c r="L1725" t="s">
        <v>7603</v>
      </c>
      <c r="M1725" t="s">
        <v>1982</v>
      </c>
    </row>
    <row r="1726" spans="9:13" x14ac:dyDescent="0.25">
      <c r="I1726" t="s">
        <v>5960</v>
      </c>
      <c r="J1726" t="s">
        <v>5961</v>
      </c>
      <c r="L1726" t="s">
        <v>6875</v>
      </c>
      <c r="M1726" t="s">
        <v>1752</v>
      </c>
    </row>
    <row r="1727" spans="9:13" x14ac:dyDescent="0.25">
      <c r="I1727" t="s">
        <v>394</v>
      </c>
      <c r="J1727" t="s">
        <v>1184</v>
      </c>
      <c r="L1727" t="s">
        <v>37</v>
      </c>
      <c r="M1727" t="s">
        <v>7484</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7582</v>
      </c>
      <c r="M1730" t="s">
        <v>7791</v>
      </c>
    </row>
    <row r="1731" spans="9:13" x14ac:dyDescent="0.25">
      <c r="I1731" t="s">
        <v>356</v>
      </c>
      <c r="J1731" t="s">
        <v>4128</v>
      </c>
      <c r="L1731" t="s">
        <v>7391</v>
      </c>
      <c r="M1731" t="s">
        <v>1952</v>
      </c>
    </row>
    <row r="1732" spans="9:13" x14ac:dyDescent="0.25">
      <c r="I1732" t="s">
        <v>5355</v>
      </c>
      <c r="J1732" t="s">
        <v>6524</v>
      </c>
      <c r="L1732" t="s">
        <v>7566</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7857</v>
      </c>
    </row>
    <row r="1739" spans="9:13" x14ac:dyDescent="0.25">
      <c r="I1739" t="s">
        <v>289</v>
      </c>
      <c r="J1739" t="s">
        <v>5382</v>
      </c>
      <c r="L1739" t="s">
        <v>459</v>
      </c>
      <c r="M1739" t="s">
        <v>2333</v>
      </c>
    </row>
    <row r="1740" spans="9:13" x14ac:dyDescent="0.25">
      <c r="I1740" t="s">
        <v>254</v>
      </c>
      <c r="J1740" t="s">
        <v>1239</v>
      </c>
      <c r="L1740" t="s">
        <v>397</v>
      </c>
      <c r="M1740" t="s">
        <v>7632</v>
      </c>
    </row>
    <row r="1741" spans="9:13" x14ac:dyDescent="0.25">
      <c r="I1741" t="s">
        <v>254</v>
      </c>
      <c r="J1741" t="s">
        <v>5501</v>
      </c>
      <c r="L1741" t="s">
        <v>7890</v>
      </c>
      <c r="M1741" t="s">
        <v>7891</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7865</v>
      </c>
    </row>
    <row r="1747" spans="9:13" x14ac:dyDescent="0.25">
      <c r="I1747" t="s">
        <v>5718</v>
      </c>
      <c r="J1747" t="s">
        <v>1034</v>
      </c>
      <c r="L1747" t="s">
        <v>37</v>
      </c>
      <c r="M1747" t="s">
        <v>6883</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7366</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7460</v>
      </c>
    </row>
    <row r="1754" spans="9:13" x14ac:dyDescent="0.25">
      <c r="I1754" t="s">
        <v>338</v>
      </c>
      <c r="J1754" t="s">
        <v>2899</v>
      </c>
      <c r="L1754" t="s">
        <v>37</v>
      </c>
      <c r="M1754" t="s">
        <v>2309</v>
      </c>
    </row>
    <row r="1755" spans="9:13" x14ac:dyDescent="0.25">
      <c r="I1755" t="s">
        <v>6669</v>
      </c>
      <c r="J1755" t="s">
        <v>1544</v>
      </c>
      <c r="L1755" t="s">
        <v>7420</v>
      </c>
      <c r="M1755" t="s">
        <v>7421</v>
      </c>
    </row>
    <row r="1756" spans="9:13" x14ac:dyDescent="0.25">
      <c r="I1756" t="s">
        <v>90</v>
      </c>
      <c r="J1756" t="s">
        <v>5871</v>
      </c>
      <c r="L1756" t="s">
        <v>253</v>
      </c>
      <c r="M1756" t="s">
        <v>2191</v>
      </c>
    </row>
    <row r="1757" spans="9:13" x14ac:dyDescent="0.25">
      <c r="I1757" t="s">
        <v>137</v>
      </c>
      <c r="J1757" t="s">
        <v>5616</v>
      </c>
      <c r="L1757" t="s">
        <v>551</v>
      </c>
      <c r="M1757" t="s">
        <v>7057</v>
      </c>
    </row>
    <row r="1758" spans="9:13" x14ac:dyDescent="0.25">
      <c r="I1758" t="s">
        <v>313</v>
      </c>
      <c r="J1758" t="s">
        <v>1600</v>
      </c>
      <c r="L1758" t="s">
        <v>7009</v>
      </c>
      <c r="M1758" t="s">
        <v>1732</v>
      </c>
    </row>
    <row r="1759" spans="9:13" x14ac:dyDescent="0.25">
      <c r="I1759" t="s">
        <v>254</v>
      </c>
      <c r="J1759" t="s">
        <v>5711</v>
      </c>
      <c r="L1759" t="s">
        <v>2727</v>
      </c>
      <c r="M1759" t="s">
        <v>7050</v>
      </c>
    </row>
    <row r="1760" spans="9:13" x14ac:dyDescent="0.25">
      <c r="I1760" t="s">
        <v>2748</v>
      </c>
      <c r="J1760" t="s">
        <v>2776</v>
      </c>
      <c r="L1760" t="s">
        <v>7364</v>
      </c>
      <c r="M1760" t="s">
        <v>2179</v>
      </c>
    </row>
    <row r="1761" spans="9:13" x14ac:dyDescent="0.25">
      <c r="I1761" t="s">
        <v>2748</v>
      </c>
      <c r="J1761" t="s">
        <v>2806</v>
      </c>
      <c r="L1761" t="s">
        <v>6884</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7909</v>
      </c>
    </row>
    <row r="1773" spans="9:13" x14ac:dyDescent="0.25">
      <c r="I1773" t="s">
        <v>356</v>
      </c>
      <c r="J1773" t="s">
        <v>4099</v>
      </c>
      <c r="L1773" t="s">
        <v>6984</v>
      </c>
      <c r="M1773" t="s">
        <v>6985</v>
      </c>
    </row>
    <row r="1774" spans="9:13" x14ac:dyDescent="0.25">
      <c r="I1774" t="s">
        <v>548</v>
      </c>
      <c r="J1774" t="s">
        <v>2961</v>
      </c>
      <c r="L1774" t="s">
        <v>3861</v>
      </c>
      <c r="M1774" t="s">
        <v>4276</v>
      </c>
    </row>
    <row r="1775" spans="9:13" x14ac:dyDescent="0.25">
      <c r="I1775" t="s">
        <v>289</v>
      </c>
      <c r="J1775" t="s">
        <v>1514</v>
      </c>
      <c r="L1775" t="s">
        <v>6919</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7444</v>
      </c>
    </row>
    <row r="1779" spans="9:13" x14ac:dyDescent="0.25">
      <c r="I1779" t="s">
        <v>21</v>
      </c>
      <c r="J1779" t="s">
        <v>971</v>
      </c>
      <c r="L1779" t="s">
        <v>22</v>
      </c>
      <c r="M1779" t="s">
        <v>7923</v>
      </c>
    </row>
    <row r="1780" spans="9:13" x14ac:dyDescent="0.25">
      <c r="I1780" t="s">
        <v>21</v>
      </c>
      <c r="J1780" t="s">
        <v>828</v>
      </c>
      <c r="L1780" t="s">
        <v>7016</v>
      </c>
      <c r="M1780" t="s">
        <v>4241</v>
      </c>
    </row>
    <row r="1781" spans="9:13" x14ac:dyDescent="0.25">
      <c r="I1781" t="s">
        <v>2748</v>
      </c>
      <c r="J1781" t="s">
        <v>2928</v>
      </c>
      <c r="L1781" t="s">
        <v>7016</v>
      </c>
      <c r="M1781" t="s">
        <v>7584</v>
      </c>
    </row>
    <row r="1782" spans="9:13" x14ac:dyDescent="0.25">
      <c r="I1782" t="s">
        <v>2748</v>
      </c>
      <c r="J1782" t="s">
        <v>2848</v>
      </c>
      <c r="L1782" t="s">
        <v>404</v>
      </c>
      <c r="M1782" t="s">
        <v>6969</v>
      </c>
    </row>
    <row r="1783" spans="9:13" x14ac:dyDescent="0.25">
      <c r="I1783" t="s">
        <v>2748</v>
      </c>
      <c r="J1783" t="s">
        <v>2971</v>
      </c>
      <c r="L1783" t="s">
        <v>397</v>
      </c>
      <c r="M1783" t="s">
        <v>7253</v>
      </c>
    </row>
    <row r="1784" spans="9:13" x14ac:dyDescent="0.25">
      <c r="I1784" t="s">
        <v>311</v>
      </c>
      <c r="J1784" t="s">
        <v>864</v>
      </c>
      <c r="L1784" t="s">
        <v>5360</v>
      </c>
      <c r="M1784" t="s">
        <v>4286</v>
      </c>
    </row>
    <row r="1785" spans="9:13" x14ac:dyDescent="0.25">
      <c r="I1785" t="s">
        <v>404</v>
      </c>
      <c r="J1785" t="s">
        <v>899</v>
      </c>
      <c r="L1785" t="s">
        <v>7016</v>
      </c>
      <c r="M1785" t="s">
        <v>7910</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7016</v>
      </c>
      <c r="M1788" t="s">
        <v>7017</v>
      </c>
    </row>
    <row r="1789" spans="9:13" x14ac:dyDescent="0.25">
      <c r="I1789" t="s">
        <v>394</v>
      </c>
      <c r="J1789" t="s">
        <v>6254</v>
      </c>
      <c r="L1789" t="s">
        <v>404</v>
      </c>
      <c r="M1789" t="s">
        <v>7393</v>
      </c>
    </row>
    <row r="1790" spans="9:13" x14ac:dyDescent="0.25">
      <c r="I1790" t="s">
        <v>357</v>
      </c>
      <c r="J1790" t="s">
        <v>3993</v>
      </c>
      <c r="L1790" t="s">
        <v>404</v>
      </c>
      <c r="M1790" t="s">
        <v>7112</v>
      </c>
    </row>
    <row r="1791" spans="9:13" x14ac:dyDescent="0.25">
      <c r="I1791" t="s">
        <v>5317</v>
      </c>
      <c r="J1791" t="s">
        <v>826</v>
      </c>
      <c r="L1791" t="s">
        <v>37</v>
      </c>
      <c r="M1791" t="s">
        <v>7826</v>
      </c>
    </row>
    <row r="1792" spans="9:13" x14ac:dyDescent="0.25">
      <c r="I1792" t="s">
        <v>548</v>
      </c>
      <c r="J1792" t="s">
        <v>2952</v>
      </c>
      <c r="L1792" t="s">
        <v>5360</v>
      </c>
      <c r="M1792" t="s">
        <v>7892</v>
      </c>
    </row>
    <row r="1793" spans="9:13" x14ac:dyDescent="0.25">
      <c r="I1793" t="s">
        <v>5592</v>
      </c>
      <c r="J1793" t="s">
        <v>1643</v>
      </c>
      <c r="L1793" t="s">
        <v>356</v>
      </c>
      <c r="M1793" t="s">
        <v>7874</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7854</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6972</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7235</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7740</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7424</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7263</v>
      </c>
    </row>
    <row r="1816" spans="9:13" x14ac:dyDescent="0.25">
      <c r="I1816" t="s">
        <v>7989</v>
      </c>
      <c r="J1816" t="s">
        <v>1309</v>
      </c>
      <c r="L1816" t="s">
        <v>7368</v>
      </c>
      <c r="M1816" t="s">
        <v>2056</v>
      </c>
    </row>
    <row r="1817" spans="9:13" x14ac:dyDescent="0.25">
      <c r="I1817" t="s">
        <v>313</v>
      </c>
      <c r="J1817" t="s">
        <v>6835</v>
      </c>
      <c r="L1817" t="s">
        <v>7306</v>
      </c>
      <c r="M1817" t="s">
        <v>7691</v>
      </c>
    </row>
    <row r="1818" spans="9:13" x14ac:dyDescent="0.25">
      <c r="I1818" t="s">
        <v>313</v>
      </c>
      <c r="J1818" t="s">
        <v>5498</v>
      </c>
      <c r="L1818" t="s">
        <v>2733</v>
      </c>
      <c r="M1818" t="s">
        <v>3252</v>
      </c>
    </row>
    <row r="1819" spans="9:13" x14ac:dyDescent="0.25">
      <c r="I1819" t="s">
        <v>5341</v>
      </c>
      <c r="J1819" t="s">
        <v>5342</v>
      </c>
      <c r="L1819" t="s">
        <v>4437</v>
      </c>
      <c r="M1819" t="s">
        <v>7835</v>
      </c>
    </row>
    <row r="1820" spans="9:13" x14ac:dyDescent="0.25">
      <c r="I1820" t="s">
        <v>36</v>
      </c>
      <c r="J1820" t="s">
        <v>1417</v>
      </c>
      <c r="L1820" t="s">
        <v>37</v>
      </c>
      <c r="M1820" t="s">
        <v>7248</v>
      </c>
    </row>
    <row r="1821" spans="9:13" x14ac:dyDescent="0.25">
      <c r="I1821" t="s">
        <v>2748</v>
      </c>
      <c r="J1821" t="s">
        <v>2859</v>
      </c>
      <c r="L1821" t="s">
        <v>2724</v>
      </c>
      <c r="M1821" t="s">
        <v>7459</v>
      </c>
    </row>
    <row r="1822" spans="9:13" x14ac:dyDescent="0.25">
      <c r="I1822" t="s">
        <v>2748</v>
      </c>
      <c r="J1822" t="s">
        <v>2926</v>
      </c>
      <c r="L1822" t="s">
        <v>7216</v>
      </c>
      <c r="M1822" t="s">
        <v>7473</v>
      </c>
    </row>
    <row r="1823" spans="9:13" x14ac:dyDescent="0.25">
      <c r="I1823" t="s">
        <v>253</v>
      </c>
      <c r="J1823" t="s">
        <v>1617</v>
      </c>
      <c r="L1823" t="s">
        <v>2724</v>
      </c>
      <c r="M1823" t="s">
        <v>7733</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6947</v>
      </c>
      <c r="M1827" t="s">
        <v>2120</v>
      </c>
    </row>
    <row r="1828" spans="9:13" x14ac:dyDescent="0.25">
      <c r="I1828" t="s">
        <v>3861</v>
      </c>
      <c r="J1828" t="s">
        <v>3873</v>
      </c>
      <c r="L1828" t="s">
        <v>2724</v>
      </c>
      <c r="M1828" t="s">
        <v>6902</v>
      </c>
    </row>
    <row r="1829" spans="9:13" x14ac:dyDescent="0.25">
      <c r="I1829" t="s">
        <v>338</v>
      </c>
      <c r="J1829" t="s">
        <v>2915</v>
      </c>
      <c r="L1829" t="s">
        <v>7368</v>
      </c>
      <c r="M1829" t="s">
        <v>1937</v>
      </c>
    </row>
    <row r="1830" spans="9:13" x14ac:dyDescent="0.25">
      <c r="I1830" t="s">
        <v>90</v>
      </c>
      <c r="J1830" t="s">
        <v>6211</v>
      </c>
      <c r="L1830" t="s">
        <v>7207</v>
      </c>
      <c r="M1830" t="s">
        <v>2014</v>
      </c>
    </row>
    <row r="1831" spans="9:13" x14ac:dyDescent="0.25">
      <c r="I1831" t="s">
        <v>137</v>
      </c>
      <c r="J1831" t="s">
        <v>2387</v>
      </c>
      <c r="L1831" t="s">
        <v>7292</v>
      </c>
      <c r="M1831" t="s">
        <v>7293</v>
      </c>
    </row>
    <row r="1832" spans="9:13" x14ac:dyDescent="0.25">
      <c r="I1832" t="s">
        <v>313</v>
      </c>
      <c r="J1832" t="s">
        <v>844</v>
      </c>
      <c r="L1832" t="s">
        <v>593</v>
      </c>
      <c r="M1832" t="s">
        <v>4315</v>
      </c>
    </row>
    <row r="1833" spans="9:13" x14ac:dyDescent="0.25">
      <c r="I1833" t="s">
        <v>551</v>
      </c>
      <c r="J1833" t="s">
        <v>6786</v>
      </c>
      <c r="L1833" t="s">
        <v>4822</v>
      </c>
      <c r="M1833" t="s">
        <v>7206</v>
      </c>
    </row>
    <row r="1834" spans="9:13" x14ac:dyDescent="0.25">
      <c r="I1834" t="s">
        <v>254</v>
      </c>
      <c r="J1834" t="s">
        <v>5678</v>
      </c>
      <c r="L1834" t="s">
        <v>7016</v>
      </c>
      <c r="M1834" t="s">
        <v>7529</v>
      </c>
    </row>
    <row r="1835" spans="9:13" x14ac:dyDescent="0.25">
      <c r="I1835" t="s">
        <v>286</v>
      </c>
      <c r="J1835" t="s">
        <v>6532</v>
      </c>
      <c r="L1835" t="s">
        <v>2727</v>
      </c>
      <c r="M1835" t="s">
        <v>7032</v>
      </c>
    </row>
    <row r="1836" spans="9:13" x14ac:dyDescent="0.25">
      <c r="I1836" t="s">
        <v>2748</v>
      </c>
      <c r="J1836" t="s">
        <v>2996</v>
      </c>
      <c r="L1836" t="s">
        <v>2727</v>
      </c>
      <c r="M1836" t="s">
        <v>6903</v>
      </c>
    </row>
    <row r="1837" spans="9:13" x14ac:dyDescent="0.25">
      <c r="I1837" t="s">
        <v>311</v>
      </c>
      <c r="J1837" t="s">
        <v>794</v>
      </c>
      <c r="L1837" t="s">
        <v>593</v>
      </c>
      <c r="M1837" t="s">
        <v>4160</v>
      </c>
    </row>
    <row r="1838" spans="9:13" x14ac:dyDescent="0.25">
      <c r="I1838" t="s">
        <v>253</v>
      </c>
      <c r="J1838" t="s">
        <v>1025</v>
      </c>
      <c r="L1838" t="s">
        <v>37</v>
      </c>
      <c r="M1838" t="s">
        <v>7542</v>
      </c>
    </row>
    <row r="1839" spans="9:13" x14ac:dyDescent="0.25">
      <c r="I1839" t="s">
        <v>394</v>
      </c>
      <c r="J1839" t="s">
        <v>1064</v>
      </c>
      <c r="L1839" t="s">
        <v>4822</v>
      </c>
      <c r="M1839" t="s">
        <v>7694</v>
      </c>
    </row>
    <row r="1840" spans="9:13" x14ac:dyDescent="0.25">
      <c r="I1840" t="s">
        <v>397</v>
      </c>
      <c r="J1840" t="s">
        <v>5363</v>
      </c>
      <c r="L1840" t="s">
        <v>7071</v>
      </c>
      <c r="M1840" t="s">
        <v>1939</v>
      </c>
    </row>
    <row r="1841" spans="9:13" x14ac:dyDescent="0.25">
      <c r="I1841" t="s">
        <v>401</v>
      </c>
      <c r="J1841" t="s">
        <v>5842</v>
      </c>
      <c r="L1841" t="s">
        <v>37</v>
      </c>
      <c r="M1841" t="s">
        <v>7161</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7780</v>
      </c>
      <c r="M1844" t="s">
        <v>2243</v>
      </c>
    </row>
    <row r="1845" spans="9:13" x14ac:dyDescent="0.25">
      <c r="I1845" t="s">
        <v>3861</v>
      </c>
      <c r="J1845" t="s">
        <v>3958</v>
      </c>
      <c r="L1845" t="s">
        <v>3861</v>
      </c>
      <c r="M1845" t="s">
        <v>4260</v>
      </c>
    </row>
    <row r="1846" spans="9:13" x14ac:dyDescent="0.25">
      <c r="I1846" t="s">
        <v>37</v>
      </c>
      <c r="J1846" t="s">
        <v>1505</v>
      </c>
      <c r="L1846" t="s">
        <v>37</v>
      </c>
      <c r="M1846" t="s">
        <v>7121</v>
      </c>
    </row>
    <row r="1847" spans="9:13" x14ac:dyDescent="0.25">
      <c r="I1847" t="s">
        <v>5238</v>
      </c>
      <c r="J1847" t="s">
        <v>3913</v>
      </c>
      <c r="L1847" t="s">
        <v>397</v>
      </c>
      <c r="M1847" t="s">
        <v>7571</v>
      </c>
    </row>
    <row r="1848" spans="9:13" x14ac:dyDescent="0.25">
      <c r="I1848" t="s">
        <v>313</v>
      </c>
      <c r="J1848" t="s">
        <v>896</v>
      </c>
      <c r="L1848" t="s">
        <v>2727</v>
      </c>
      <c r="M1848" t="s">
        <v>1740</v>
      </c>
    </row>
    <row r="1849" spans="9:13" x14ac:dyDescent="0.25">
      <c r="I1849" t="s">
        <v>2745</v>
      </c>
      <c r="J1849" t="s">
        <v>2999</v>
      </c>
      <c r="L1849" t="s">
        <v>7792</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6976</v>
      </c>
      <c r="M1853" t="s">
        <v>6977</v>
      </c>
    </row>
    <row r="1854" spans="9:13" x14ac:dyDescent="0.25">
      <c r="I1854" t="s">
        <v>394</v>
      </c>
      <c r="J1854" t="s">
        <v>1269</v>
      </c>
      <c r="L1854" t="s">
        <v>6913</v>
      </c>
      <c r="M1854" t="s">
        <v>1680</v>
      </c>
    </row>
    <row r="1855" spans="9:13" x14ac:dyDescent="0.25">
      <c r="I1855" t="s">
        <v>91</v>
      </c>
      <c r="J1855" t="s">
        <v>5775</v>
      </c>
      <c r="L1855" t="s">
        <v>2724</v>
      </c>
      <c r="M1855" t="s">
        <v>7852</v>
      </c>
    </row>
    <row r="1856" spans="9:13" x14ac:dyDescent="0.25">
      <c r="I1856" t="s">
        <v>318</v>
      </c>
      <c r="J1856" t="s">
        <v>6754</v>
      </c>
      <c r="L1856" t="s">
        <v>37</v>
      </c>
      <c r="M1856" t="s">
        <v>7883</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7216</v>
      </c>
      <c r="M1860" t="s">
        <v>3140</v>
      </c>
    </row>
    <row r="1861" spans="9:13" x14ac:dyDescent="0.25">
      <c r="I1861" t="s">
        <v>3999</v>
      </c>
      <c r="J1861" t="s">
        <v>6007</v>
      </c>
      <c r="L1861" t="s">
        <v>306</v>
      </c>
      <c r="M1861" t="s">
        <v>2334</v>
      </c>
    </row>
    <row r="1862" spans="9:13" x14ac:dyDescent="0.25">
      <c r="I1862" t="s">
        <v>318</v>
      </c>
      <c r="J1862" t="s">
        <v>2836</v>
      </c>
      <c r="L1862" t="s">
        <v>2727</v>
      </c>
      <c r="M1862" t="s">
        <v>7812</v>
      </c>
    </row>
    <row r="1863" spans="9:13" x14ac:dyDescent="0.25">
      <c r="I1863" t="s">
        <v>397</v>
      </c>
      <c r="J1863" t="s">
        <v>1388</v>
      </c>
      <c r="L1863" t="s">
        <v>37</v>
      </c>
      <c r="M1863" t="s">
        <v>7157</v>
      </c>
    </row>
    <row r="1864" spans="9:13" x14ac:dyDescent="0.25">
      <c r="I1864" t="s">
        <v>39</v>
      </c>
      <c r="J1864" t="s">
        <v>6309</v>
      </c>
      <c r="L1864" t="s">
        <v>37</v>
      </c>
      <c r="M1864" t="s">
        <v>6925</v>
      </c>
    </row>
    <row r="1865" spans="9:13" x14ac:dyDescent="0.25">
      <c r="I1865" t="s">
        <v>95</v>
      </c>
      <c r="J1865" t="s">
        <v>1012</v>
      </c>
      <c r="L1865" t="s">
        <v>7244</v>
      </c>
      <c r="M1865" t="s">
        <v>1878</v>
      </c>
    </row>
    <row r="1866" spans="9:13" x14ac:dyDescent="0.25">
      <c r="I1866" t="s">
        <v>137</v>
      </c>
      <c r="J1866" t="s">
        <v>1445</v>
      </c>
      <c r="L1866" t="s">
        <v>37</v>
      </c>
      <c r="M1866" t="s">
        <v>7933</v>
      </c>
    </row>
    <row r="1867" spans="9:13" x14ac:dyDescent="0.25">
      <c r="I1867" t="s">
        <v>394</v>
      </c>
      <c r="J1867" t="s">
        <v>6803</v>
      </c>
      <c r="L1867" t="s">
        <v>37</v>
      </c>
      <c r="M1867" t="s">
        <v>7952</v>
      </c>
    </row>
    <row r="1868" spans="9:13" x14ac:dyDescent="0.25">
      <c r="I1868" t="s">
        <v>39</v>
      </c>
      <c r="J1868" t="s">
        <v>6307</v>
      </c>
      <c r="L1868" t="s">
        <v>36</v>
      </c>
      <c r="M1868" t="s">
        <v>6892</v>
      </c>
    </row>
    <row r="1869" spans="9:13" x14ac:dyDescent="0.25">
      <c r="I1869" t="s">
        <v>4939</v>
      </c>
      <c r="J1869" t="s">
        <v>963</v>
      </c>
      <c r="L1869" t="s">
        <v>593</v>
      </c>
      <c r="M1869" t="s">
        <v>4223</v>
      </c>
    </row>
    <row r="1870" spans="9:13" x14ac:dyDescent="0.25">
      <c r="I1870" t="s">
        <v>394</v>
      </c>
      <c r="J1870" t="s">
        <v>6790</v>
      </c>
      <c r="L1870" t="s">
        <v>2727</v>
      </c>
      <c r="M1870" t="s">
        <v>7272</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7086</v>
      </c>
      <c r="M1875" t="s">
        <v>1784</v>
      </c>
    </row>
    <row r="1876" spans="9:13" x14ac:dyDescent="0.25">
      <c r="I1876" t="s">
        <v>394</v>
      </c>
      <c r="J1876" t="s">
        <v>6194</v>
      </c>
      <c r="L1876" t="s">
        <v>2727</v>
      </c>
      <c r="M1876" t="s">
        <v>7867</v>
      </c>
    </row>
    <row r="1877" spans="9:13" x14ac:dyDescent="0.25">
      <c r="I1877" t="s">
        <v>2748</v>
      </c>
      <c r="J1877" t="s">
        <v>2946</v>
      </c>
      <c r="L1877" t="s">
        <v>22</v>
      </c>
      <c r="M1877" t="s">
        <v>1951</v>
      </c>
    </row>
    <row r="1878" spans="9:13" x14ac:dyDescent="0.25">
      <c r="I1878" t="s">
        <v>2748</v>
      </c>
      <c r="J1878" t="s">
        <v>2840</v>
      </c>
      <c r="L1878" t="s">
        <v>7071</v>
      </c>
      <c r="M1878" t="s">
        <v>7072</v>
      </c>
    </row>
    <row r="1879" spans="9:13" x14ac:dyDescent="0.25">
      <c r="I1879" t="s">
        <v>2748</v>
      </c>
      <c r="J1879" t="s">
        <v>2987</v>
      </c>
      <c r="L1879" t="s">
        <v>4553</v>
      </c>
      <c r="M1879" t="s">
        <v>1748</v>
      </c>
    </row>
    <row r="1880" spans="9:13" x14ac:dyDescent="0.25">
      <c r="I1880" t="s">
        <v>394</v>
      </c>
      <c r="J1880" t="s">
        <v>5404</v>
      </c>
      <c r="L1880" t="s">
        <v>37</v>
      </c>
      <c r="M1880" t="s">
        <v>7643</v>
      </c>
    </row>
    <row r="1881" spans="9:13" x14ac:dyDescent="0.25">
      <c r="I1881" t="s">
        <v>311</v>
      </c>
      <c r="J1881" t="s">
        <v>1010</v>
      </c>
      <c r="L1881" t="s">
        <v>397</v>
      </c>
      <c r="M1881" t="s">
        <v>7688</v>
      </c>
    </row>
    <row r="1882" spans="9:13" x14ac:dyDescent="0.25">
      <c r="I1882" t="s">
        <v>306</v>
      </c>
      <c r="J1882" t="s">
        <v>1301</v>
      </c>
      <c r="L1882" t="s">
        <v>37</v>
      </c>
      <c r="M1882" t="s">
        <v>7015</v>
      </c>
    </row>
    <row r="1883" spans="9:13" x14ac:dyDescent="0.25">
      <c r="I1883" t="s">
        <v>306</v>
      </c>
      <c r="J1883" t="s">
        <v>1603</v>
      </c>
      <c r="L1883" t="s">
        <v>36</v>
      </c>
      <c r="M1883" t="s">
        <v>7649</v>
      </c>
    </row>
    <row r="1884" spans="9:13" x14ac:dyDescent="0.25">
      <c r="I1884" t="s">
        <v>289</v>
      </c>
      <c r="J1884" t="s">
        <v>992</v>
      </c>
      <c r="L1884" t="s">
        <v>7454</v>
      </c>
      <c r="M1884" t="s">
        <v>7532</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7071</v>
      </c>
      <c r="M1887" t="s">
        <v>7795</v>
      </c>
    </row>
    <row r="1888" spans="9:13" x14ac:dyDescent="0.25">
      <c r="I1888" t="s">
        <v>394</v>
      </c>
      <c r="J1888" t="s">
        <v>5432</v>
      </c>
      <c r="L1888" t="s">
        <v>7207</v>
      </c>
      <c r="M1888" t="s">
        <v>7950</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6981</v>
      </c>
    </row>
    <row r="1892" spans="9:13" x14ac:dyDescent="0.25">
      <c r="I1892" t="s">
        <v>313</v>
      </c>
      <c r="J1892" t="s">
        <v>1523</v>
      </c>
      <c r="L1892" t="s">
        <v>593</v>
      </c>
      <c r="M1892" t="s">
        <v>4293</v>
      </c>
    </row>
    <row r="1893" spans="9:13" x14ac:dyDescent="0.25">
      <c r="I1893" t="s">
        <v>3923</v>
      </c>
      <c r="J1893" t="s">
        <v>4003</v>
      </c>
      <c r="L1893" t="s">
        <v>7341</v>
      </c>
      <c r="M1893" t="s">
        <v>1918</v>
      </c>
    </row>
    <row r="1894" spans="9:13" x14ac:dyDescent="0.25">
      <c r="I1894" t="s">
        <v>5947</v>
      </c>
      <c r="J1894" t="s">
        <v>5948</v>
      </c>
      <c r="L1894" t="s">
        <v>37</v>
      </c>
      <c r="M1894" t="s">
        <v>7106</v>
      </c>
    </row>
    <row r="1895" spans="9:13" x14ac:dyDescent="0.25">
      <c r="I1895" t="s">
        <v>280</v>
      </c>
      <c r="J1895" t="s">
        <v>5435</v>
      </c>
      <c r="L1895" t="s">
        <v>37</v>
      </c>
      <c r="M1895" t="s">
        <v>3174</v>
      </c>
    </row>
    <row r="1896" spans="9:13" x14ac:dyDescent="0.25">
      <c r="I1896" t="s">
        <v>5901</v>
      </c>
      <c r="J1896" t="s">
        <v>2843</v>
      </c>
      <c r="L1896" t="s">
        <v>397</v>
      </c>
      <c r="M1896" t="s">
        <v>7807</v>
      </c>
    </row>
    <row r="1897" spans="9:13" x14ac:dyDescent="0.25">
      <c r="I1897" t="s">
        <v>356</v>
      </c>
      <c r="J1897" t="s">
        <v>4023</v>
      </c>
      <c r="L1897" t="s">
        <v>3861</v>
      </c>
      <c r="M1897" t="s">
        <v>4259</v>
      </c>
    </row>
    <row r="1898" spans="9:13" x14ac:dyDescent="0.25">
      <c r="I1898" t="s">
        <v>394</v>
      </c>
      <c r="J1898" t="s">
        <v>978</v>
      </c>
      <c r="L1898" t="s">
        <v>4822</v>
      </c>
      <c r="M1898" t="s">
        <v>7033</v>
      </c>
    </row>
    <row r="1899" spans="9:13" x14ac:dyDescent="0.25">
      <c r="I1899" t="s">
        <v>2748</v>
      </c>
      <c r="J1899" t="s">
        <v>2990</v>
      </c>
      <c r="L1899" t="s">
        <v>593</v>
      </c>
      <c r="M1899" t="s">
        <v>4247</v>
      </c>
    </row>
    <row r="1900" spans="9:13" x14ac:dyDescent="0.25">
      <c r="I1900" t="s">
        <v>2748</v>
      </c>
      <c r="J1900" t="s">
        <v>2979</v>
      </c>
      <c r="L1900" t="s">
        <v>7207</v>
      </c>
      <c r="M1900" t="s">
        <v>7679</v>
      </c>
    </row>
    <row r="1901" spans="9:13" x14ac:dyDescent="0.25">
      <c r="I1901" t="s">
        <v>276</v>
      </c>
      <c r="J1901" t="s">
        <v>1376</v>
      </c>
      <c r="L1901" t="s">
        <v>4822</v>
      </c>
      <c r="M1901" t="s">
        <v>7798</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7014</v>
      </c>
    </row>
    <row r="1905" spans="9:13" x14ac:dyDescent="0.25">
      <c r="I1905" t="s">
        <v>356</v>
      </c>
      <c r="J1905" t="s">
        <v>4078</v>
      </c>
      <c r="L1905" t="s">
        <v>401</v>
      </c>
      <c r="M1905" t="s">
        <v>2169</v>
      </c>
    </row>
    <row r="1906" spans="9:13" x14ac:dyDescent="0.25">
      <c r="I1906" t="s">
        <v>4939</v>
      </c>
      <c r="J1906" t="s">
        <v>5747</v>
      </c>
      <c r="L1906" t="s">
        <v>4822</v>
      </c>
      <c r="M1906" t="s">
        <v>7864</v>
      </c>
    </row>
    <row r="1907" spans="9:13" x14ac:dyDescent="0.25">
      <c r="I1907" t="s">
        <v>254</v>
      </c>
      <c r="J1907" t="s">
        <v>6078</v>
      </c>
      <c r="L1907" t="s">
        <v>459</v>
      </c>
      <c r="M1907" t="s">
        <v>7594</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7739</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7659</v>
      </c>
    </row>
    <row r="1915" spans="9:13" x14ac:dyDescent="0.25">
      <c r="I1915" t="s">
        <v>356</v>
      </c>
      <c r="J1915" t="s">
        <v>5594</v>
      </c>
      <c r="L1915" t="s">
        <v>394</v>
      </c>
      <c r="M1915" t="s">
        <v>2129</v>
      </c>
    </row>
    <row r="1916" spans="9:13" x14ac:dyDescent="0.25">
      <c r="I1916" t="s">
        <v>95</v>
      </c>
      <c r="J1916" t="s">
        <v>1255</v>
      </c>
      <c r="L1916" t="s">
        <v>7922</v>
      </c>
      <c r="M1916" t="s">
        <v>2322</v>
      </c>
    </row>
    <row r="1917" spans="9:13" x14ac:dyDescent="0.25">
      <c r="I1917" t="s">
        <v>394</v>
      </c>
      <c r="J1917" t="s">
        <v>5910</v>
      </c>
      <c r="L1917" t="s">
        <v>7104</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7533</v>
      </c>
      <c r="M1921" t="s">
        <v>2055</v>
      </c>
    </row>
    <row r="1922" spans="9:13" x14ac:dyDescent="0.25">
      <c r="I1922" t="s">
        <v>289</v>
      </c>
      <c r="J1922" t="s">
        <v>873</v>
      </c>
      <c r="L1922" t="s">
        <v>459</v>
      </c>
      <c r="M1922" t="s">
        <v>7376</v>
      </c>
    </row>
    <row r="1923" spans="9:13" x14ac:dyDescent="0.25">
      <c r="I1923" t="s">
        <v>551</v>
      </c>
      <c r="J1923" t="s">
        <v>6162</v>
      </c>
      <c r="L1923" t="s">
        <v>459</v>
      </c>
      <c r="M1923" t="s">
        <v>1797</v>
      </c>
    </row>
    <row r="1924" spans="9:13" x14ac:dyDescent="0.25">
      <c r="I1924" t="s">
        <v>394</v>
      </c>
      <c r="J1924" t="s">
        <v>1399</v>
      </c>
      <c r="L1924" t="s">
        <v>2727</v>
      </c>
      <c r="M1924" t="s">
        <v>7281</v>
      </c>
    </row>
    <row r="1925" spans="9:13" x14ac:dyDescent="0.25">
      <c r="I1925" t="s">
        <v>289</v>
      </c>
      <c r="J1925" t="s">
        <v>1347</v>
      </c>
      <c r="L1925" t="s">
        <v>22</v>
      </c>
      <c r="M1925" t="s">
        <v>1890</v>
      </c>
    </row>
    <row r="1926" spans="9:13" x14ac:dyDescent="0.25">
      <c r="I1926" t="s">
        <v>551</v>
      </c>
      <c r="J1926" t="s">
        <v>6854</v>
      </c>
      <c r="L1926" t="s">
        <v>459</v>
      </c>
      <c r="M1926" t="s">
        <v>7712</v>
      </c>
    </row>
    <row r="1927" spans="9:13" x14ac:dyDescent="0.25">
      <c r="I1927" t="s">
        <v>318</v>
      </c>
      <c r="J1927" t="s">
        <v>5430</v>
      </c>
      <c r="L1927" t="s">
        <v>462</v>
      </c>
      <c r="M1927" t="s">
        <v>7416</v>
      </c>
    </row>
    <row r="1928" spans="9:13" x14ac:dyDescent="0.25">
      <c r="I1928" t="s">
        <v>313</v>
      </c>
      <c r="J1928" t="s">
        <v>1049</v>
      </c>
      <c r="L1928" t="s">
        <v>7299</v>
      </c>
      <c r="M1928" t="s">
        <v>1899</v>
      </c>
    </row>
    <row r="1929" spans="9:13" x14ac:dyDescent="0.25">
      <c r="I1929" t="s">
        <v>313</v>
      </c>
      <c r="J1929" t="s">
        <v>6607</v>
      </c>
      <c r="L1929" t="s">
        <v>3861</v>
      </c>
      <c r="M1929" t="s">
        <v>4236</v>
      </c>
    </row>
    <row r="1930" spans="9:13" x14ac:dyDescent="0.25">
      <c r="I1930" t="s">
        <v>401</v>
      </c>
      <c r="J1930" t="s">
        <v>5513</v>
      </c>
      <c r="L1930" t="s">
        <v>4437</v>
      </c>
      <c r="M1930" t="s">
        <v>7441</v>
      </c>
    </row>
    <row r="1931" spans="9:13" x14ac:dyDescent="0.25">
      <c r="I1931" t="s">
        <v>90</v>
      </c>
      <c r="J1931" t="s">
        <v>1354</v>
      </c>
      <c r="L1931" t="s">
        <v>461</v>
      </c>
      <c r="M1931" t="s">
        <v>7220</v>
      </c>
    </row>
    <row r="1932" spans="9:13" x14ac:dyDescent="0.25">
      <c r="I1932" t="s">
        <v>5312</v>
      </c>
      <c r="J1932" t="s">
        <v>5313</v>
      </c>
      <c r="L1932" t="s">
        <v>313</v>
      </c>
      <c r="M1932" t="s">
        <v>2216</v>
      </c>
    </row>
    <row r="1933" spans="9:13" x14ac:dyDescent="0.25">
      <c r="I1933" t="s">
        <v>6249</v>
      </c>
      <c r="J1933" t="s">
        <v>1314</v>
      </c>
      <c r="L1933" t="s">
        <v>7201</v>
      </c>
      <c r="M1933" t="s">
        <v>1855</v>
      </c>
    </row>
    <row r="1934" spans="9:13" x14ac:dyDescent="0.25">
      <c r="I1934" t="s">
        <v>6499</v>
      </c>
      <c r="J1934" t="s">
        <v>1451</v>
      </c>
      <c r="L1934" t="s">
        <v>41</v>
      </c>
      <c r="M1934" t="s">
        <v>2314</v>
      </c>
    </row>
    <row r="1935" spans="9:13" x14ac:dyDescent="0.25">
      <c r="I1935" t="s">
        <v>399</v>
      </c>
      <c r="J1935" t="s">
        <v>6326</v>
      </c>
      <c r="L1935" t="s">
        <v>6128</v>
      </c>
      <c r="M1935" t="s">
        <v>7774</v>
      </c>
    </row>
    <row r="1936" spans="9:13" x14ac:dyDescent="0.25">
      <c r="I1936" t="s">
        <v>289</v>
      </c>
      <c r="J1936" t="s">
        <v>1244</v>
      </c>
      <c r="L1936" t="s">
        <v>6949</v>
      </c>
      <c r="M1936" t="s">
        <v>6950</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7412</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7183</v>
      </c>
      <c r="M1945" t="s">
        <v>4190</v>
      </c>
    </row>
    <row r="1946" spans="9:13" x14ac:dyDescent="0.25">
      <c r="I1946" t="s">
        <v>37</v>
      </c>
      <c r="J1946" t="s">
        <v>1192</v>
      </c>
      <c r="L1946" t="s">
        <v>462</v>
      </c>
      <c r="M1946" t="s">
        <v>7629</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7984</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7976</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7992</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7997</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8008</v>
      </c>
    </row>
    <row r="3" spans="2:24" x14ac:dyDescent="0.25">
      <c r="C3" t="s">
        <v>8018</v>
      </c>
    </row>
    <row r="4" spans="2:24" x14ac:dyDescent="0.25">
      <c r="C4" t="s">
        <v>8017</v>
      </c>
    </row>
    <row r="5" spans="2:24" x14ac:dyDescent="0.25">
      <c r="H5" s="1" t="s">
        <v>773</v>
      </c>
      <c r="N5" s="1" t="s">
        <v>1650</v>
      </c>
      <c r="T5" s="1" t="s">
        <v>772</v>
      </c>
    </row>
    <row r="6" spans="2:24" x14ac:dyDescent="0.25">
      <c r="H6" t="s">
        <v>8006</v>
      </c>
      <c r="I6" t="s">
        <v>8013</v>
      </c>
      <c r="J6" t="s">
        <v>8014</v>
      </c>
      <c r="K6" t="s">
        <v>8015</v>
      </c>
      <c r="L6" t="s">
        <v>8016</v>
      </c>
      <c r="N6" t="s">
        <v>8006</v>
      </c>
      <c r="O6" t="s">
        <v>8013</v>
      </c>
      <c r="P6" t="s">
        <v>8014</v>
      </c>
      <c r="Q6" t="s">
        <v>8015</v>
      </c>
      <c r="R6" t="s">
        <v>8016</v>
      </c>
      <c r="S6" t="s">
        <v>8111</v>
      </c>
      <c r="T6" t="s">
        <v>8006</v>
      </c>
      <c r="U6" t="s">
        <v>8013</v>
      </c>
      <c r="V6" t="s">
        <v>8014</v>
      </c>
      <c r="W6" t="s">
        <v>8015</v>
      </c>
      <c r="X6" t="s">
        <v>8016</v>
      </c>
    </row>
    <row r="7" spans="2:24" x14ac:dyDescent="0.25">
      <c r="F7" t="s">
        <v>8007</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7477</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8027</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8105</v>
      </c>
      <c r="O21" t="s">
        <v>3</v>
      </c>
      <c r="T21" t="s">
        <v>4595</v>
      </c>
      <c r="U21" t="s">
        <v>516</v>
      </c>
    </row>
    <row r="22" spans="8:21" x14ac:dyDescent="0.25">
      <c r="H22" t="s">
        <v>6656</v>
      </c>
      <c r="I22" t="s">
        <v>12</v>
      </c>
      <c r="N22" t="s">
        <v>8104</v>
      </c>
      <c r="O22" t="s">
        <v>3</v>
      </c>
      <c r="T22" t="s">
        <v>36</v>
      </c>
      <c r="U22" t="s">
        <v>30</v>
      </c>
    </row>
    <row r="23" spans="8:21" x14ac:dyDescent="0.25">
      <c r="H23" t="s">
        <v>5806</v>
      </c>
      <c r="I23" t="s">
        <v>12</v>
      </c>
      <c r="J23" t="s">
        <v>2</v>
      </c>
      <c r="N23" t="s">
        <v>8084</v>
      </c>
      <c r="O23" t="s">
        <v>3</v>
      </c>
      <c r="T23" t="s">
        <v>36</v>
      </c>
      <c r="U23" t="s">
        <v>30</v>
      </c>
    </row>
    <row r="24" spans="8:21" x14ac:dyDescent="0.25">
      <c r="H24" t="s">
        <v>5834</v>
      </c>
      <c r="I24" t="s">
        <v>12</v>
      </c>
      <c r="J24" t="s">
        <v>2</v>
      </c>
      <c r="N24" t="s">
        <v>8084</v>
      </c>
      <c r="O24" t="s">
        <v>3</v>
      </c>
      <c r="T24" t="s">
        <v>36</v>
      </c>
      <c r="U24" t="s">
        <v>30</v>
      </c>
    </row>
    <row r="25" spans="8:21" x14ac:dyDescent="0.25">
      <c r="H25" t="s">
        <v>11</v>
      </c>
      <c r="I25" t="s">
        <v>13</v>
      </c>
      <c r="N25" t="s">
        <v>8075</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7805</v>
      </c>
      <c r="O28" t="s">
        <v>3</v>
      </c>
      <c r="T28" t="s">
        <v>4838</v>
      </c>
      <c r="U28" t="s">
        <v>30</v>
      </c>
    </row>
    <row r="29" spans="8:21" x14ac:dyDescent="0.25">
      <c r="H29" t="s">
        <v>1</v>
      </c>
      <c r="I29" t="s">
        <v>3</v>
      </c>
      <c r="N29" t="s">
        <v>7267</v>
      </c>
      <c r="O29" t="s">
        <v>3</v>
      </c>
      <c r="T29" t="s">
        <v>4693</v>
      </c>
      <c r="U29" t="s">
        <v>30</v>
      </c>
    </row>
    <row r="30" spans="8:21" x14ac:dyDescent="0.25">
      <c r="H30" t="s">
        <v>1</v>
      </c>
      <c r="I30" t="s">
        <v>3</v>
      </c>
      <c r="N30" t="s">
        <v>8077</v>
      </c>
      <c r="O30" t="s">
        <v>3</v>
      </c>
      <c r="T30" t="s">
        <v>4747</v>
      </c>
      <c r="U30" t="s">
        <v>30</v>
      </c>
    </row>
    <row r="31" spans="8:21" x14ac:dyDescent="0.25">
      <c r="H31" t="s">
        <v>6282</v>
      </c>
      <c r="I31" t="s">
        <v>3</v>
      </c>
      <c r="N31" t="s">
        <v>8077</v>
      </c>
      <c r="O31" t="s">
        <v>3</v>
      </c>
      <c r="T31" t="s">
        <v>5171</v>
      </c>
      <c r="U31" t="s">
        <v>30</v>
      </c>
    </row>
    <row r="32" spans="8:21" x14ac:dyDescent="0.25">
      <c r="H32" t="s">
        <v>6859</v>
      </c>
      <c r="I32" t="s">
        <v>3</v>
      </c>
      <c r="N32" t="s">
        <v>8077</v>
      </c>
      <c r="O32" t="s">
        <v>3</v>
      </c>
      <c r="T32" t="s">
        <v>4672</v>
      </c>
      <c r="U32" t="s">
        <v>30</v>
      </c>
    </row>
    <row r="33" spans="8:21" x14ac:dyDescent="0.25">
      <c r="H33" t="s">
        <v>6175</v>
      </c>
      <c r="I33" t="s">
        <v>3</v>
      </c>
      <c r="N33" t="s">
        <v>7384</v>
      </c>
      <c r="O33" t="s">
        <v>3</v>
      </c>
      <c r="T33" t="s">
        <v>4867</v>
      </c>
      <c r="U33" t="s">
        <v>30</v>
      </c>
    </row>
    <row r="34" spans="8:21" x14ac:dyDescent="0.25">
      <c r="H34" t="s">
        <v>6838</v>
      </c>
      <c r="I34" t="s">
        <v>13</v>
      </c>
      <c r="N34" t="s">
        <v>7696</v>
      </c>
      <c r="O34" t="s">
        <v>3</v>
      </c>
      <c r="T34" t="s">
        <v>4601</v>
      </c>
      <c r="U34" t="s">
        <v>30</v>
      </c>
    </row>
    <row r="35" spans="8:21" x14ac:dyDescent="0.25">
      <c r="H35" t="s">
        <v>5455</v>
      </c>
      <c r="I35" t="s">
        <v>13</v>
      </c>
      <c r="N35" t="s">
        <v>7534</v>
      </c>
      <c r="O35" t="s">
        <v>3</v>
      </c>
      <c r="T35" t="s">
        <v>4785</v>
      </c>
      <c r="U35" t="s">
        <v>30</v>
      </c>
    </row>
    <row r="36" spans="8:21" x14ac:dyDescent="0.25">
      <c r="H36" t="s">
        <v>5455</v>
      </c>
      <c r="I36" t="s">
        <v>13</v>
      </c>
      <c r="N36" t="s">
        <v>7409</v>
      </c>
      <c r="O36" t="s">
        <v>3</v>
      </c>
      <c r="T36" t="s">
        <v>4611</v>
      </c>
      <c r="U36" t="s">
        <v>30</v>
      </c>
    </row>
    <row r="37" spans="8:21" x14ac:dyDescent="0.25">
      <c r="H37" t="s">
        <v>5455</v>
      </c>
      <c r="I37" t="s">
        <v>13</v>
      </c>
      <c r="N37" t="s">
        <v>7756</v>
      </c>
      <c r="O37" t="s">
        <v>3</v>
      </c>
      <c r="T37" t="s">
        <v>4677</v>
      </c>
      <c r="U37" t="s">
        <v>30</v>
      </c>
    </row>
    <row r="38" spans="8:21" x14ac:dyDescent="0.25">
      <c r="H38" t="s">
        <v>6641</v>
      </c>
      <c r="I38" t="s">
        <v>13</v>
      </c>
      <c r="N38" t="s">
        <v>7430</v>
      </c>
      <c r="O38" t="s">
        <v>3</v>
      </c>
      <c r="T38" t="s">
        <v>37</v>
      </c>
      <c r="U38" t="s">
        <v>31</v>
      </c>
    </row>
    <row r="39" spans="8:21" x14ac:dyDescent="0.25">
      <c r="H39" t="s">
        <v>6870</v>
      </c>
      <c r="I39" t="s">
        <v>13</v>
      </c>
      <c r="J39" t="s">
        <v>3</v>
      </c>
      <c r="N39" t="s">
        <v>7430</v>
      </c>
      <c r="O39" t="s">
        <v>3</v>
      </c>
      <c r="T39" t="s">
        <v>37</v>
      </c>
      <c r="U39" t="s">
        <v>31</v>
      </c>
    </row>
    <row r="40" spans="8:21" x14ac:dyDescent="0.25">
      <c r="H40" t="s">
        <v>6321</v>
      </c>
      <c r="I40" t="s">
        <v>13</v>
      </c>
      <c r="J40" t="s">
        <v>3</v>
      </c>
      <c r="N40" t="s">
        <v>7430</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8097</v>
      </c>
      <c r="O44" t="s">
        <v>3</v>
      </c>
      <c r="T44" t="s">
        <v>37</v>
      </c>
      <c r="U44" t="s">
        <v>31</v>
      </c>
    </row>
    <row r="45" spans="8:21" x14ac:dyDescent="0.25">
      <c r="H45" t="s">
        <v>407</v>
      </c>
      <c r="I45" t="s">
        <v>408</v>
      </c>
      <c r="N45" t="s">
        <v>8097</v>
      </c>
      <c r="O45" t="s">
        <v>3</v>
      </c>
      <c r="T45" t="s">
        <v>37</v>
      </c>
      <c r="U45" t="s">
        <v>31</v>
      </c>
    </row>
    <row r="46" spans="8:21" x14ac:dyDescent="0.25">
      <c r="H46" t="s">
        <v>407</v>
      </c>
      <c r="I46" t="s">
        <v>408</v>
      </c>
      <c r="N46" t="s">
        <v>7468</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7016</v>
      </c>
      <c r="O58" t="s">
        <v>398</v>
      </c>
      <c r="P58" t="s">
        <v>2760</v>
      </c>
      <c r="Q58" t="s">
        <v>2761</v>
      </c>
      <c r="R58" t="s">
        <v>2762</v>
      </c>
      <c r="T58" t="s">
        <v>37</v>
      </c>
      <c r="U58" t="s">
        <v>31</v>
      </c>
    </row>
    <row r="59" spans="8:21" x14ac:dyDescent="0.25">
      <c r="H59" t="s">
        <v>397</v>
      </c>
      <c r="I59" t="s">
        <v>398</v>
      </c>
      <c r="J59" t="s">
        <v>2760</v>
      </c>
      <c r="K59" t="s">
        <v>2761</v>
      </c>
      <c r="L59" t="s">
        <v>2762</v>
      </c>
      <c r="N59" t="s">
        <v>7016</v>
      </c>
      <c r="O59" t="s">
        <v>398</v>
      </c>
      <c r="P59" t="s">
        <v>2760</v>
      </c>
      <c r="Q59" t="s">
        <v>2761</v>
      </c>
      <c r="R59" t="s">
        <v>2762</v>
      </c>
      <c r="T59" t="s">
        <v>37</v>
      </c>
      <c r="U59" t="s">
        <v>31</v>
      </c>
    </row>
    <row r="60" spans="8:21" x14ac:dyDescent="0.25">
      <c r="H60" t="s">
        <v>397</v>
      </c>
      <c r="I60" t="s">
        <v>398</v>
      </c>
      <c r="J60" t="s">
        <v>2760</v>
      </c>
      <c r="K60" t="s">
        <v>2761</v>
      </c>
      <c r="L60" t="s">
        <v>2762</v>
      </c>
      <c r="N60" t="s">
        <v>7016</v>
      </c>
      <c r="O60" t="s">
        <v>2762</v>
      </c>
      <c r="P60" t="s">
        <v>2761</v>
      </c>
      <c r="Q60" t="s">
        <v>2760</v>
      </c>
      <c r="R60" t="s">
        <v>398</v>
      </c>
      <c r="T60" t="s">
        <v>37</v>
      </c>
      <c r="U60" t="s">
        <v>31</v>
      </c>
    </row>
    <row r="61" spans="8:21" x14ac:dyDescent="0.25">
      <c r="H61" t="s">
        <v>397</v>
      </c>
      <c r="I61" t="s">
        <v>398</v>
      </c>
      <c r="J61" t="s">
        <v>2760</v>
      </c>
      <c r="K61" t="s">
        <v>2761</v>
      </c>
      <c r="L61" t="s">
        <v>2762</v>
      </c>
      <c r="N61" t="s">
        <v>7016</v>
      </c>
      <c r="O61" t="s">
        <v>398</v>
      </c>
      <c r="P61" t="s">
        <v>2760</v>
      </c>
      <c r="Q61" t="s">
        <v>2761</v>
      </c>
      <c r="R61" t="s">
        <v>2762</v>
      </c>
      <c r="T61" t="s">
        <v>37</v>
      </c>
      <c r="U61" t="s">
        <v>31</v>
      </c>
    </row>
    <row r="62" spans="8:21" x14ac:dyDescent="0.25">
      <c r="H62" t="s">
        <v>397</v>
      </c>
      <c r="I62" t="s">
        <v>398</v>
      </c>
      <c r="J62" t="s">
        <v>2760</v>
      </c>
      <c r="K62" t="s">
        <v>2761</v>
      </c>
      <c r="L62" t="s">
        <v>2762</v>
      </c>
      <c r="N62" t="s">
        <v>7454</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7427</v>
      </c>
      <c r="O65" t="s">
        <v>398</v>
      </c>
      <c r="P65" t="s">
        <v>2760</v>
      </c>
      <c r="Q65" t="s">
        <v>2761</v>
      </c>
      <c r="R65" t="s">
        <v>2762</v>
      </c>
      <c r="T65" t="s">
        <v>37</v>
      </c>
      <c r="U65" t="s">
        <v>31</v>
      </c>
    </row>
    <row r="66" spans="8:21" x14ac:dyDescent="0.25">
      <c r="H66" t="s">
        <v>397</v>
      </c>
      <c r="I66" t="s">
        <v>398</v>
      </c>
      <c r="J66" t="s">
        <v>2760</v>
      </c>
      <c r="K66" t="s">
        <v>2761</v>
      </c>
      <c r="L66" t="s">
        <v>2762</v>
      </c>
      <c r="N66" t="s">
        <v>7427</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8039</v>
      </c>
      <c r="O79" t="s">
        <v>2762</v>
      </c>
      <c r="P79" t="s">
        <v>2761</v>
      </c>
      <c r="Q79" t="s">
        <v>398</v>
      </c>
      <c r="R79" t="s">
        <v>2760</v>
      </c>
      <c r="T79" t="s">
        <v>37</v>
      </c>
      <c r="U79" t="s">
        <v>31</v>
      </c>
    </row>
    <row r="80" spans="8:21" x14ac:dyDescent="0.25">
      <c r="H80" t="s">
        <v>5379</v>
      </c>
      <c r="I80" t="s">
        <v>398</v>
      </c>
      <c r="J80" t="s">
        <v>2760</v>
      </c>
      <c r="K80" t="s">
        <v>2761</v>
      </c>
      <c r="L80" t="s">
        <v>2762</v>
      </c>
      <c r="N80" t="s">
        <v>8039</v>
      </c>
      <c r="O80" t="s">
        <v>2762</v>
      </c>
      <c r="P80" t="s">
        <v>2761</v>
      </c>
      <c r="Q80" t="s">
        <v>398</v>
      </c>
      <c r="R80" t="s">
        <v>2760</v>
      </c>
      <c r="T80" t="s">
        <v>37</v>
      </c>
      <c r="U80" t="s">
        <v>31</v>
      </c>
    </row>
    <row r="81" spans="8:21" x14ac:dyDescent="0.25">
      <c r="H81" t="s">
        <v>5379</v>
      </c>
      <c r="I81" t="s">
        <v>398</v>
      </c>
      <c r="J81" t="s">
        <v>2760</v>
      </c>
      <c r="K81" t="s">
        <v>2761</v>
      </c>
      <c r="L81" t="s">
        <v>2762</v>
      </c>
      <c r="N81" t="s">
        <v>8053</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7955</v>
      </c>
      <c r="O98" t="s">
        <v>30</v>
      </c>
      <c r="T98" t="s">
        <v>37</v>
      </c>
      <c r="U98" t="s">
        <v>31</v>
      </c>
    </row>
    <row r="99" spans="8:21" x14ac:dyDescent="0.25">
      <c r="H99" t="s">
        <v>6615</v>
      </c>
      <c r="I99" t="s">
        <v>398</v>
      </c>
      <c r="J99" t="s">
        <v>2760</v>
      </c>
      <c r="K99" t="s">
        <v>2761</v>
      </c>
      <c r="L99" t="s">
        <v>2762</v>
      </c>
      <c r="N99" t="s">
        <v>7564</v>
      </c>
      <c r="O99" t="s">
        <v>30</v>
      </c>
      <c r="T99" t="s">
        <v>37</v>
      </c>
      <c r="U99" t="s">
        <v>31</v>
      </c>
    </row>
    <row r="100" spans="8:21" x14ac:dyDescent="0.25">
      <c r="H100" t="s">
        <v>5511</v>
      </c>
      <c r="I100" t="s">
        <v>398</v>
      </c>
      <c r="J100" t="s">
        <v>2760</v>
      </c>
      <c r="K100" t="s">
        <v>2761</v>
      </c>
      <c r="L100" t="s">
        <v>2762</v>
      </c>
      <c r="N100" t="s">
        <v>7218</v>
      </c>
      <c r="O100" t="s">
        <v>30</v>
      </c>
      <c r="T100" t="s">
        <v>37</v>
      </c>
      <c r="U100" t="s">
        <v>31</v>
      </c>
    </row>
    <row r="101" spans="8:21" x14ac:dyDescent="0.25">
      <c r="H101" t="s">
        <v>5511</v>
      </c>
      <c r="I101" t="s">
        <v>398</v>
      </c>
      <c r="J101" t="s">
        <v>2760</v>
      </c>
      <c r="K101" t="s">
        <v>2761</v>
      </c>
      <c r="L101" t="s">
        <v>2762</v>
      </c>
      <c r="N101" t="s">
        <v>7218</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6954</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7397</v>
      </c>
      <c r="O107" t="s">
        <v>30</v>
      </c>
      <c r="T107" t="s">
        <v>37</v>
      </c>
      <c r="U107" t="s">
        <v>31</v>
      </c>
    </row>
    <row r="108" spans="8:21" x14ac:dyDescent="0.25">
      <c r="H108" t="s">
        <v>4</v>
      </c>
      <c r="I108" t="s">
        <v>5</v>
      </c>
      <c r="N108" t="s">
        <v>6939</v>
      </c>
      <c r="O108" t="s">
        <v>30</v>
      </c>
      <c r="T108" t="s">
        <v>37</v>
      </c>
      <c r="U108" t="s">
        <v>31</v>
      </c>
    </row>
    <row r="109" spans="8:21" x14ac:dyDescent="0.25">
      <c r="H109" t="s">
        <v>36</v>
      </c>
      <c r="I109" t="s">
        <v>30</v>
      </c>
      <c r="N109" t="s">
        <v>7066</v>
      </c>
      <c r="O109" t="s">
        <v>30</v>
      </c>
      <c r="T109" t="s">
        <v>37</v>
      </c>
      <c r="U109" t="s">
        <v>31</v>
      </c>
    </row>
    <row r="110" spans="8:21" x14ac:dyDescent="0.25">
      <c r="H110" t="s">
        <v>36</v>
      </c>
      <c r="I110" t="s">
        <v>30</v>
      </c>
      <c r="N110" t="s">
        <v>7622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8089</v>
      </c>
      <c r="O226" t="s">
        <v>31</v>
      </c>
      <c r="T226" t="s">
        <v>95</v>
      </c>
      <c r="U226" t="s">
        <v>94</v>
      </c>
    </row>
    <row r="227" spans="8:21" x14ac:dyDescent="0.25">
      <c r="H227" t="s">
        <v>253</v>
      </c>
      <c r="I227" t="s">
        <v>86</v>
      </c>
      <c r="J227" t="s">
        <v>87</v>
      </c>
      <c r="K227" t="s">
        <v>88</v>
      </c>
      <c r="L227" t="s">
        <v>89</v>
      </c>
      <c r="N227" t="s">
        <v>8089</v>
      </c>
      <c r="O227" t="s">
        <v>31</v>
      </c>
      <c r="T227" t="s">
        <v>95</v>
      </c>
      <c r="U227" t="s">
        <v>94</v>
      </c>
    </row>
    <row r="228" spans="8:21" x14ac:dyDescent="0.25">
      <c r="H228" s="180" t="s">
        <v>253</v>
      </c>
      <c r="I228" s="180" t="s">
        <v>86</v>
      </c>
      <c r="J228" s="180" t="s">
        <v>86</v>
      </c>
      <c r="K228" s="180" t="s">
        <v>86</v>
      </c>
      <c r="L228" s="180" t="s">
        <v>86</v>
      </c>
      <c r="N228" t="s">
        <v>7814</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7311</v>
      </c>
      <c r="O230" t="s">
        <v>31</v>
      </c>
      <c r="T230" t="s">
        <v>4868</v>
      </c>
      <c r="U230" t="s">
        <v>94</v>
      </c>
    </row>
    <row r="231" spans="8:21" x14ac:dyDescent="0.25">
      <c r="H231" t="s">
        <v>253</v>
      </c>
      <c r="I231" t="s">
        <v>86</v>
      </c>
      <c r="J231" t="s">
        <v>87</v>
      </c>
      <c r="K231" t="s">
        <v>88</v>
      </c>
      <c r="L231" t="s">
        <v>89</v>
      </c>
      <c r="N231" t="s">
        <v>7437</v>
      </c>
      <c r="O231" t="s">
        <v>31</v>
      </c>
      <c r="T231" t="s">
        <v>4518</v>
      </c>
      <c r="U231" t="s">
        <v>94</v>
      </c>
    </row>
    <row r="232" spans="8:21" x14ac:dyDescent="0.25">
      <c r="H232" t="s">
        <v>253</v>
      </c>
      <c r="I232" t="s">
        <v>86</v>
      </c>
      <c r="J232" t="s">
        <v>87</v>
      </c>
      <c r="K232" t="s">
        <v>88</v>
      </c>
      <c r="L232" t="s">
        <v>89</v>
      </c>
      <c r="N232" t="s">
        <v>7257</v>
      </c>
      <c r="O232" t="s">
        <v>31</v>
      </c>
      <c r="T232" t="s">
        <v>4925</v>
      </c>
      <c r="U232" t="s">
        <v>94</v>
      </c>
    </row>
    <row r="233" spans="8:21" x14ac:dyDescent="0.25">
      <c r="H233" t="s">
        <v>253</v>
      </c>
      <c r="I233" t="s">
        <v>86</v>
      </c>
      <c r="J233" t="s">
        <v>87</v>
      </c>
      <c r="K233" t="s">
        <v>88</v>
      </c>
      <c r="L233" t="s">
        <v>89</v>
      </c>
      <c r="N233" t="s">
        <v>7917</v>
      </c>
      <c r="O233" t="s">
        <v>31</v>
      </c>
      <c r="T233" t="s">
        <v>4925</v>
      </c>
      <c r="U233" t="s">
        <v>94</v>
      </c>
    </row>
    <row r="234" spans="8:21" x14ac:dyDescent="0.25">
      <c r="H234" t="s">
        <v>253</v>
      </c>
      <c r="I234" t="s">
        <v>86</v>
      </c>
      <c r="J234" t="s">
        <v>87</v>
      </c>
      <c r="K234" t="s">
        <v>88</v>
      </c>
      <c r="L234" t="s">
        <v>89</v>
      </c>
      <c r="N234" t="s">
        <v>7917</v>
      </c>
      <c r="O234" t="s">
        <v>31</v>
      </c>
      <c r="T234" t="s">
        <v>4527</v>
      </c>
      <c r="U234" t="s">
        <v>94</v>
      </c>
    </row>
    <row r="235" spans="8:21" x14ac:dyDescent="0.25">
      <c r="H235" t="s">
        <v>253</v>
      </c>
      <c r="I235" t="s">
        <v>86</v>
      </c>
      <c r="J235" t="s">
        <v>87</v>
      </c>
      <c r="K235" t="s">
        <v>88</v>
      </c>
      <c r="L235" t="s">
        <v>89</v>
      </c>
      <c r="N235" t="s">
        <v>7917</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7377</v>
      </c>
      <c r="O263" t="s">
        <v>19</v>
      </c>
      <c r="T263" t="s">
        <v>399</v>
      </c>
      <c r="U263" t="s">
        <v>400</v>
      </c>
    </row>
    <row r="264" spans="8:21" x14ac:dyDescent="0.25">
      <c r="H264" t="s">
        <v>254</v>
      </c>
      <c r="I264" t="s">
        <v>86</v>
      </c>
      <c r="J264" t="s">
        <v>87</v>
      </c>
      <c r="K264" t="s">
        <v>88</v>
      </c>
      <c r="L264" t="s">
        <v>89</v>
      </c>
      <c r="N264" t="s">
        <v>8038</v>
      </c>
      <c r="O264" t="s">
        <v>19</v>
      </c>
      <c r="T264" t="s">
        <v>399</v>
      </c>
      <c r="U264" t="s">
        <v>400</v>
      </c>
    </row>
    <row r="265" spans="8:21" x14ac:dyDescent="0.25">
      <c r="H265" t="s">
        <v>254</v>
      </c>
      <c r="I265" t="s">
        <v>86</v>
      </c>
      <c r="J265" t="s">
        <v>87</v>
      </c>
      <c r="K265" t="s">
        <v>88</v>
      </c>
      <c r="L265" t="s">
        <v>89</v>
      </c>
      <c r="N265" t="s">
        <v>6899</v>
      </c>
      <c r="O265" t="s">
        <v>19</v>
      </c>
      <c r="T265" t="s">
        <v>399</v>
      </c>
      <c r="U265" t="s">
        <v>400</v>
      </c>
    </row>
    <row r="266" spans="8:21" x14ac:dyDescent="0.25">
      <c r="H266" t="s">
        <v>254</v>
      </c>
      <c r="I266" t="s">
        <v>86</v>
      </c>
      <c r="J266" t="s">
        <v>87</v>
      </c>
      <c r="K266" t="s">
        <v>88</v>
      </c>
      <c r="L266" t="s">
        <v>89</v>
      </c>
      <c r="N266" t="s">
        <v>6899</v>
      </c>
      <c r="O266" t="s">
        <v>19</v>
      </c>
      <c r="T266" t="s">
        <v>399</v>
      </c>
      <c r="U266" t="s">
        <v>400</v>
      </c>
    </row>
    <row r="267" spans="8:21" x14ac:dyDescent="0.25">
      <c r="H267" t="s">
        <v>254</v>
      </c>
      <c r="I267" t="s">
        <v>86</v>
      </c>
      <c r="J267" t="s">
        <v>87</v>
      </c>
      <c r="K267" t="s">
        <v>88</v>
      </c>
      <c r="L267" t="s">
        <v>89</v>
      </c>
      <c r="N267" t="s">
        <v>7871</v>
      </c>
      <c r="O267" t="s">
        <v>19</v>
      </c>
      <c r="T267" t="s">
        <v>399</v>
      </c>
      <c r="U267" t="s">
        <v>400</v>
      </c>
    </row>
    <row r="268" spans="8:21" x14ac:dyDescent="0.25">
      <c r="H268" t="s">
        <v>254</v>
      </c>
      <c r="I268" t="s">
        <v>86</v>
      </c>
      <c r="J268" t="s">
        <v>87</v>
      </c>
      <c r="K268" t="s">
        <v>88</v>
      </c>
      <c r="L268" t="s">
        <v>89</v>
      </c>
      <c r="N268" t="s">
        <v>7676</v>
      </c>
      <c r="O268" t="s">
        <v>19</v>
      </c>
      <c r="T268" t="s">
        <v>399</v>
      </c>
      <c r="U268" t="s">
        <v>400</v>
      </c>
    </row>
    <row r="269" spans="8:21" x14ac:dyDescent="0.25">
      <c r="H269" t="s">
        <v>254</v>
      </c>
      <c r="I269" t="s">
        <v>86</v>
      </c>
      <c r="J269" t="s">
        <v>87</v>
      </c>
      <c r="K269" t="s">
        <v>88</v>
      </c>
      <c r="L269" t="s">
        <v>89</v>
      </c>
      <c r="N269" t="s">
        <v>7607</v>
      </c>
      <c r="O269" t="s">
        <v>19</v>
      </c>
      <c r="T269" t="s">
        <v>399</v>
      </c>
      <c r="U269" t="s">
        <v>400</v>
      </c>
    </row>
    <row r="270" spans="8:21" x14ac:dyDescent="0.25">
      <c r="H270" t="s">
        <v>254</v>
      </c>
      <c r="I270" t="s">
        <v>86</v>
      </c>
      <c r="J270" t="s">
        <v>87</v>
      </c>
      <c r="K270" t="s">
        <v>88</v>
      </c>
      <c r="L270" t="s">
        <v>89</v>
      </c>
      <c r="N270" t="s">
        <v>8060</v>
      </c>
      <c r="O270" t="s">
        <v>19</v>
      </c>
      <c r="T270" t="s">
        <v>399</v>
      </c>
      <c r="U270" t="s">
        <v>400</v>
      </c>
    </row>
    <row r="271" spans="8:21" x14ac:dyDescent="0.25">
      <c r="H271" t="s">
        <v>254</v>
      </c>
      <c r="I271" t="s">
        <v>86</v>
      </c>
      <c r="J271" t="s">
        <v>87</v>
      </c>
      <c r="K271" t="s">
        <v>88</v>
      </c>
      <c r="L271" t="s">
        <v>89</v>
      </c>
      <c r="N271" t="s">
        <v>8043</v>
      </c>
      <c r="O271" t="s">
        <v>19</v>
      </c>
      <c r="T271" t="s">
        <v>399</v>
      </c>
      <c r="U271" t="s">
        <v>400</v>
      </c>
    </row>
    <row r="272" spans="8:21" x14ac:dyDescent="0.25">
      <c r="H272" t="s">
        <v>254</v>
      </c>
      <c r="I272" t="s">
        <v>86</v>
      </c>
      <c r="J272" t="s">
        <v>87</v>
      </c>
      <c r="K272" t="s">
        <v>88</v>
      </c>
      <c r="L272" t="s">
        <v>89</v>
      </c>
      <c r="N272" t="s">
        <v>7942</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7042</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7224</v>
      </c>
      <c r="O375" t="s">
        <v>86</v>
      </c>
      <c r="P375" t="s">
        <v>87</v>
      </c>
      <c r="Q375" t="s">
        <v>88</v>
      </c>
      <c r="R375" t="s">
        <v>89</v>
      </c>
      <c r="T375" t="s">
        <v>46</v>
      </c>
      <c r="U375" t="s">
        <v>24</v>
      </c>
    </row>
    <row r="376" spans="8:21" x14ac:dyDescent="0.25">
      <c r="H376" t="s">
        <v>254</v>
      </c>
      <c r="I376" t="s">
        <v>86</v>
      </c>
      <c r="J376" t="s">
        <v>87</v>
      </c>
      <c r="K376" t="s">
        <v>88</v>
      </c>
      <c r="L376" t="s">
        <v>89</v>
      </c>
      <c r="N376" t="s">
        <v>7224</v>
      </c>
      <c r="O376" t="s">
        <v>86</v>
      </c>
      <c r="P376" t="s">
        <v>87</v>
      </c>
      <c r="Q376" t="s">
        <v>88</v>
      </c>
      <c r="R376" t="s">
        <v>89</v>
      </c>
      <c r="T376" t="s">
        <v>46</v>
      </c>
      <c r="U376" t="s">
        <v>24</v>
      </c>
    </row>
    <row r="377" spans="8:21" x14ac:dyDescent="0.25">
      <c r="H377" t="s">
        <v>254</v>
      </c>
      <c r="I377" t="s">
        <v>87</v>
      </c>
      <c r="J377" t="s">
        <v>88</v>
      </c>
      <c r="N377" t="s">
        <v>7717</v>
      </c>
      <c r="O377" t="s">
        <v>86</v>
      </c>
      <c r="P377" t="s">
        <v>87</v>
      </c>
      <c r="Q377" t="s">
        <v>88</v>
      </c>
      <c r="R377" t="s">
        <v>89</v>
      </c>
      <c r="T377" t="s">
        <v>46</v>
      </c>
      <c r="U377" t="s">
        <v>24</v>
      </c>
    </row>
    <row r="378" spans="8:21" x14ac:dyDescent="0.25">
      <c r="H378" t="s">
        <v>254</v>
      </c>
      <c r="I378" t="s">
        <v>86</v>
      </c>
      <c r="J378" t="s">
        <v>87</v>
      </c>
      <c r="K378" t="s">
        <v>88</v>
      </c>
      <c r="L378" t="s">
        <v>89</v>
      </c>
      <c r="N378" t="s">
        <v>7286</v>
      </c>
      <c r="O378" t="s">
        <v>86</v>
      </c>
      <c r="P378" t="s">
        <v>87</v>
      </c>
      <c r="Q378" t="s">
        <v>88</v>
      </c>
      <c r="R378" t="s">
        <v>89</v>
      </c>
      <c r="T378" t="s">
        <v>46</v>
      </c>
      <c r="U378" t="s">
        <v>24</v>
      </c>
    </row>
    <row r="379" spans="8:21" x14ac:dyDescent="0.25">
      <c r="H379" t="s">
        <v>254</v>
      </c>
      <c r="I379" t="s">
        <v>86</v>
      </c>
      <c r="J379" t="s">
        <v>87</v>
      </c>
      <c r="K379" t="s">
        <v>88</v>
      </c>
      <c r="L379" t="s">
        <v>89</v>
      </c>
      <c r="N379" t="s">
        <v>7550</v>
      </c>
      <c r="O379" t="s">
        <v>86</v>
      </c>
      <c r="P379" t="s">
        <v>87</v>
      </c>
      <c r="Q379" t="s">
        <v>88</v>
      </c>
      <c r="R379" t="s">
        <v>89</v>
      </c>
      <c r="T379" t="s">
        <v>46</v>
      </c>
      <c r="U379" t="s">
        <v>24</v>
      </c>
    </row>
    <row r="380" spans="8:21" x14ac:dyDescent="0.25">
      <c r="H380" t="s">
        <v>254</v>
      </c>
      <c r="I380" t="s">
        <v>86</v>
      </c>
      <c r="J380" t="s">
        <v>87</v>
      </c>
      <c r="K380" t="s">
        <v>88</v>
      </c>
      <c r="L380" t="s">
        <v>89</v>
      </c>
      <c r="N380" t="s">
        <v>7419</v>
      </c>
      <c r="O380" t="s">
        <v>86</v>
      </c>
      <c r="P380" t="s">
        <v>87</v>
      </c>
      <c r="Q380" t="s">
        <v>88</v>
      </c>
      <c r="R380" t="s">
        <v>89</v>
      </c>
      <c r="T380" t="s">
        <v>46</v>
      </c>
      <c r="U380" t="s">
        <v>24</v>
      </c>
    </row>
    <row r="381" spans="8:21" x14ac:dyDescent="0.25">
      <c r="H381" t="s">
        <v>254</v>
      </c>
      <c r="I381" t="s">
        <v>86</v>
      </c>
      <c r="J381" t="s">
        <v>87</v>
      </c>
      <c r="K381" t="s">
        <v>88</v>
      </c>
      <c r="L381" t="s">
        <v>89</v>
      </c>
      <c r="N381" t="s">
        <v>7555</v>
      </c>
      <c r="O381" t="s">
        <v>86</v>
      </c>
      <c r="P381" t="s">
        <v>87</v>
      </c>
      <c r="Q381" t="s">
        <v>88</v>
      </c>
      <c r="R381" t="s">
        <v>89</v>
      </c>
      <c r="T381" t="s">
        <v>46</v>
      </c>
      <c r="U381" t="s">
        <v>24</v>
      </c>
    </row>
    <row r="382" spans="8:21" x14ac:dyDescent="0.25">
      <c r="H382" t="s">
        <v>254</v>
      </c>
      <c r="I382" t="s">
        <v>86</v>
      </c>
      <c r="J382" t="s">
        <v>87</v>
      </c>
      <c r="K382" t="s">
        <v>88</v>
      </c>
      <c r="L382" t="s">
        <v>89</v>
      </c>
      <c r="N382" t="s">
        <v>7030</v>
      </c>
      <c r="O382" t="s">
        <v>86</v>
      </c>
      <c r="P382" t="s">
        <v>87</v>
      </c>
      <c r="Q382" t="s">
        <v>88</v>
      </c>
      <c r="R382" t="s">
        <v>89</v>
      </c>
      <c r="T382" t="s">
        <v>46</v>
      </c>
      <c r="U382" t="s">
        <v>24</v>
      </c>
    </row>
    <row r="383" spans="8:21" x14ac:dyDescent="0.25">
      <c r="H383" t="s">
        <v>254</v>
      </c>
      <c r="I383" t="s">
        <v>86</v>
      </c>
      <c r="J383" t="s">
        <v>87</v>
      </c>
      <c r="K383" t="s">
        <v>88</v>
      </c>
      <c r="L383" t="s">
        <v>89</v>
      </c>
      <c r="N383" t="s">
        <v>6930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6956</v>
      </c>
      <c r="O390" t="s">
        <v>56</v>
      </c>
      <c r="T390" t="s">
        <v>39</v>
      </c>
      <c r="U390" t="s">
        <v>33</v>
      </c>
    </row>
    <row r="391" spans="8:21" x14ac:dyDescent="0.25">
      <c r="H391" t="s">
        <v>254</v>
      </c>
      <c r="I391" t="s">
        <v>86</v>
      </c>
      <c r="J391" t="s">
        <v>87</v>
      </c>
      <c r="K391" t="s">
        <v>88</v>
      </c>
      <c r="L391" t="s">
        <v>89</v>
      </c>
      <c r="N391" t="s">
        <v>7062</v>
      </c>
      <c r="O391" t="s">
        <v>56</v>
      </c>
      <c r="T391" t="s">
        <v>39</v>
      </c>
      <c r="U391" t="s">
        <v>33</v>
      </c>
    </row>
    <row r="392" spans="8:21" x14ac:dyDescent="0.25">
      <c r="H392" t="s">
        <v>6008</v>
      </c>
      <c r="I392" t="s">
        <v>86</v>
      </c>
      <c r="J392" t="s">
        <v>87</v>
      </c>
      <c r="K392" t="s">
        <v>88</v>
      </c>
      <c r="L392" t="s">
        <v>89</v>
      </c>
      <c r="N392" t="s">
        <v>7375</v>
      </c>
      <c r="O392" t="s">
        <v>56</v>
      </c>
      <c r="T392" t="s">
        <v>39</v>
      </c>
      <c r="U392" t="s">
        <v>33</v>
      </c>
    </row>
    <row r="393" spans="8:21" x14ac:dyDescent="0.25">
      <c r="H393" t="s">
        <v>5224</v>
      </c>
      <c r="I393" t="s">
        <v>86</v>
      </c>
      <c r="J393" t="s">
        <v>87</v>
      </c>
      <c r="K393" t="s">
        <v>88</v>
      </c>
      <c r="L393" t="s">
        <v>89</v>
      </c>
      <c r="N393" t="s">
        <v>7608</v>
      </c>
      <c r="O393" t="s">
        <v>56</v>
      </c>
      <c r="T393" t="s">
        <v>39</v>
      </c>
      <c r="U393" t="s">
        <v>33</v>
      </c>
    </row>
    <row r="394" spans="8:21" x14ac:dyDescent="0.25">
      <c r="H394" t="s">
        <v>5224</v>
      </c>
      <c r="I394" t="s">
        <v>86</v>
      </c>
      <c r="J394" t="s">
        <v>87</v>
      </c>
      <c r="K394" t="s">
        <v>88</v>
      </c>
      <c r="L394" t="s">
        <v>89</v>
      </c>
      <c r="N394" t="s">
        <v>7868</v>
      </c>
      <c r="O394" t="s">
        <v>56</v>
      </c>
      <c r="T394" t="s">
        <v>256</v>
      </c>
      <c r="U394" t="s">
        <v>260</v>
      </c>
    </row>
    <row r="395" spans="8:21" x14ac:dyDescent="0.25">
      <c r="H395" t="s">
        <v>5224</v>
      </c>
      <c r="I395" t="s">
        <v>86</v>
      </c>
      <c r="J395" t="s">
        <v>87</v>
      </c>
      <c r="K395" t="s">
        <v>88</v>
      </c>
      <c r="L395" t="s">
        <v>89</v>
      </c>
      <c r="N395" t="s">
        <v>7924</v>
      </c>
      <c r="O395" t="s">
        <v>56</v>
      </c>
      <c r="T395" t="s">
        <v>256</v>
      </c>
      <c r="U395" t="s">
        <v>260</v>
      </c>
    </row>
    <row r="396" spans="8:21" x14ac:dyDescent="0.25">
      <c r="H396" t="s">
        <v>5224</v>
      </c>
      <c r="I396" t="s">
        <v>86</v>
      </c>
      <c r="J396" t="s">
        <v>87</v>
      </c>
      <c r="K396" t="s">
        <v>88</v>
      </c>
      <c r="L396" t="s">
        <v>89</v>
      </c>
      <c r="N396" t="s">
        <v>7079</v>
      </c>
      <c r="O396" t="s">
        <v>56</v>
      </c>
      <c r="T396" t="s">
        <v>256</v>
      </c>
      <c r="U396" t="s">
        <v>260</v>
      </c>
    </row>
    <row r="397" spans="8:21" x14ac:dyDescent="0.25">
      <c r="H397" t="s">
        <v>5224</v>
      </c>
      <c r="I397" t="s">
        <v>86</v>
      </c>
      <c r="J397" t="s">
        <v>87</v>
      </c>
      <c r="K397" t="s">
        <v>88</v>
      </c>
      <c r="L397" t="s">
        <v>89</v>
      </c>
      <c r="N397" t="s">
        <v>7357</v>
      </c>
      <c r="O397" t="s">
        <v>56</v>
      </c>
      <c r="T397" t="s">
        <v>256</v>
      </c>
      <c r="U397" t="s">
        <v>260</v>
      </c>
    </row>
    <row r="398" spans="8:21" x14ac:dyDescent="0.25">
      <c r="H398" t="s">
        <v>6556</v>
      </c>
      <c r="I398" t="s">
        <v>86</v>
      </c>
      <c r="J398" t="s">
        <v>87</v>
      </c>
      <c r="K398" t="s">
        <v>88</v>
      </c>
      <c r="L398" t="s">
        <v>89</v>
      </c>
      <c r="N398" t="s">
        <v>7856</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7604</v>
      </c>
      <c r="O433" t="s">
        <v>94</v>
      </c>
      <c r="T433" t="s">
        <v>4913</v>
      </c>
      <c r="U433" t="s">
        <v>34</v>
      </c>
    </row>
    <row r="434" spans="8:21" x14ac:dyDescent="0.25">
      <c r="H434" t="s">
        <v>5826</v>
      </c>
      <c r="I434" t="s">
        <v>86</v>
      </c>
      <c r="J434" t="s">
        <v>87</v>
      </c>
      <c r="K434" t="s">
        <v>88</v>
      </c>
      <c r="L434" t="s">
        <v>89</v>
      </c>
      <c r="N434" t="s">
        <v>7604</v>
      </c>
      <c r="O434" t="s">
        <v>94</v>
      </c>
      <c r="T434" t="s">
        <v>4706</v>
      </c>
      <c r="U434" t="s">
        <v>34</v>
      </c>
    </row>
    <row r="435" spans="8:21" x14ac:dyDescent="0.25">
      <c r="H435" t="s">
        <v>5629</v>
      </c>
      <c r="I435" t="s">
        <v>86</v>
      </c>
      <c r="J435" t="s">
        <v>87</v>
      </c>
      <c r="K435" t="s">
        <v>88</v>
      </c>
      <c r="L435" t="s">
        <v>89</v>
      </c>
      <c r="N435" t="s">
        <v>7411</v>
      </c>
      <c r="O435" t="s">
        <v>94</v>
      </c>
      <c r="T435" t="s">
        <v>5103</v>
      </c>
      <c r="U435" t="s">
        <v>34</v>
      </c>
    </row>
    <row r="436" spans="8:21" x14ac:dyDescent="0.25">
      <c r="H436" t="s">
        <v>5629</v>
      </c>
      <c r="I436" t="s">
        <v>89</v>
      </c>
      <c r="J436" t="s">
        <v>87</v>
      </c>
      <c r="K436" t="s">
        <v>88</v>
      </c>
      <c r="N436" t="s">
        <v>7078</v>
      </c>
      <c r="O436" t="s">
        <v>94</v>
      </c>
      <c r="T436" t="s">
        <v>5101</v>
      </c>
      <c r="U436" t="s">
        <v>34</v>
      </c>
    </row>
    <row r="437" spans="8:21" x14ac:dyDescent="0.25">
      <c r="H437" t="s">
        <v>6315</v>
      </c>
      <c r="I437" t="s">
        <v>86</v>
      </c>
      <c r="J437" t="s">
        <v>87</v>
      </c>
      <c r="K437" t="s">
        <v>88</v>
      </c>
      <c r="L437" t="s">
        <v>89</v>
      </c>
      <c r="N437" t="s">
        <v>7078</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7537</v>
      </c>
      <c r="O444" t="s">
        <v>446</v>
      </c>
      <c r="T444" t="s">
        <v>258</v>
      </c>
      <c r="U444" t="s">
        <v>262</v>
      </c>
    </row>
    <row r="445" spans="8:21" x14ac:dyDescent="0.25">
      <c r="H445" t="s">
        <v>5597</v>
      </c>
      <c r="I445" t="s">
        <v>86</v>
      </c>
      <c r="J445" t="s">
        <v>87</v>
      </c>
      <c r="K445" t="s">
        <v>88</v>
      </c>
      <c r="L445" t="s">
        <v>89</v>
      </c>
      <c r="N445" t="s">
        <v>7401</v>
      </c>
      <c r="O445" t="s">
        <v>446</v>
      </c>
      <c r="T445" t="s">
        <v>4616</v>
      </c>
      <c r="U445" t="s">
        <v>262</v>
      </c>
    </row>
    <row r="446" spans="8:21" x14ac:dyDescent="0.25">
      <c r="H446" t="s">
        <v>6384</v>
      </c>
      <c r="I446" t="s">
        <v>86</v>
      </c>
      <c r="J446" t="s">
        <v>87</v>
      </c>
      <c r="K446" t="s">
        <v>88</v>
      </c>
      <c r="L446" t="s">
        <v>89</v>
      </c>
      <c r="N446" t="s">
        <v>7747</v>
      </c>
      <c r="O446" t="s">
        <v>446</v>
      </c>
      <c r="T446" t="s">
        <v>4616</v>
      </c>
      <c r="U446" t="s">
        <v>262</v>
      </c>
    </row>
    <row r="447" spans="8:21" x14ac:dyDescent="0.25">
      <c r="H447" t="s">
        <v>5860</v>
      </c>
      <c r="I447" t="s">
        <v>86</v>
      </c>
      <c r="J447" t="s">
        <v>87</v>
      </c>
      <c r="K447" t="s">
        <v>88</v>
      </c>
      <c r="L447" t="s">
        <v>89</v>
      </c>
      <c r="N447" t="s">
        <v>7518</v>
      </c>
      <c r="O447" t="s">
        <v>446</v>
      </c>
      <c r="T447" t="s">
        <v>4616</v>
      </c>
      <c r="U447" t="s">
        <v>262</v>
      </c>
    </row>
    <row r="448" spans="8:21" x14ac:dyDescent="0.25">
      <c r="H448" t="s">
        <v>5860</v>
      </c>
      <c r="I448" t="s">
        <v>86</v>
      </c>
      <c r="J448" t="s">
        <v>87</v>
      </c>
      <c r="K448" t="s">
        <v>88</v>
      </c>
      <c r="L448" t="s">
        <v>89</v>
      </c>
      <c r="N448" t="s">
        <v>7185</v>
      </c>
      <c r="O448" t="s">
        <v>446</v>
      </c>
      <c r="T448" t="s">
        <v>5172</v>
      </c>
      <c r="U448" t="s">
        <v>262</v>
      </c>
    </row>
    <row r="449" spans="8:21" x14ac:dyDescent="0.25">
      <c r="H449" t="s">
        <v>5311</v>
      </c>
      <c r="I449" t="s">
        <v>86</v>
      </c>
      <c r="J449" t="s">
        <v>87</v>
      </c>
      <c r="K449" t="s">
        <v>88</v>
      </c>
      <c r="L449" t="s">
        <v>89</v>
      </c>
      <c r="N449" t="s">
        <v>7020</v>
      </c>
      <c r="O449" t="s">
        <v>446</v>
      </c>
      <c r="T449" t="s">
        <v>4775</v>
      </c>
      <c r="U449" t="s">
        <v>262</v>
      </c>
    </row>
    <row r="450" spans="8:21" x14ac:dyDescent="0.25">
      <c r="H450" t="s">
        <v>5311</v>
      </c>
      <c r="I450" t="s">
        <v>86</v>
      </c>
      <c r="J450" t="s">
        <v>87</v>
      </c>
      <c r="K450" t="s">
        <v>88</v>
      </c>
      <c r="L450" t="s">
        <v>89</v>
      </c>
      <c r="N450" t="s">
        <v>7872</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8106</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8033</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8088</v>
      </c>
      <c r="O475" t="s">
        <v>456</v>
      </c>
      <c r="T475" t="s">
        <v>5148</v>
      </c>
      <c r="U475" t="s">
        <v>35</v>
      </c>
    </row>
    <row r="476" spans="8:21" x14ac:dyDescent="0.25">
      <c r="H476" t="s">
        <v>90</v>
      </c>
      <c r="I476" t="s">
        <v>86</v>
      </c>
      <c r="N476" t="s">
        <v>7233</v>
      </c>
      <c r="O476" t="s">
        <v>456</v>
      </c>
      <c r="T476" t="s">
        <v>5154</v>
      </c>
      <c r="U476" t="s">
        <v>35</v>
      </c>
    </row>
    <row r="477" spans="8:21" x14ac:dyDescent="0.25">
      <c r="H477" t="s">
        <v>90</v>
      </c>
      <c r="I477" t="s">
        <v>86</v>
      </c>
      <c r="N477" t="s">
        <v>7672</v>
      </c>
      <c r="O477" t="s">
        <v>456</v>
      </c>
      <c r="T477" t="s">
        <v>5201</v>
      </c>
      <c r="U477" t="s">
        <v>35</v>
      </c>
    </row>
    <row r="478" spans="8:21" x14ac:dyDescent="0.25">
      <c r="H478" t="s">
        <v>90</v>
      </c>
      <c r="I478" t="s">
        <v>86</v>
      </c>
      <c r="N478" t="s">
        <v>7249</v>
      </c>
      <c r="O478" t="s">
        <v>456</v>
      </c>
      <c r="T478" t="s">
        <v>5061</v>
      </c>
      <c r="U478" t="s">
        <v>35</v>
      </c>
    </row>
    <row r="479" spans="8:21" x14ac:dyDescent="0.25">
      <c r="H479" t="s">
        <v>90</v>
      </c>
      <c r="I479" t="s">
        <v>86</v>
      </c>
      <c r="N479" t="s">
        <v>7249</v>
      </c>
      <c r="O479" t="s">
        <v>456</v>
      </c>
      <c r="T479" t="s">
        <v>5219</v>
      </c>
      <c r="U479" t="s">
        <v>35</v>
      </c>
    </row>
    <row r="480" spans="8:21" x14ac:dyDescent="0.25">
      <c r="H480" t="s">
        <v>90</v>
      </c>
      <c r="I480" t="s">
        <v>86</v>
      </c>
      <c r="N480" t="s">
        <v>7159</v>
      </c>
      <c r="O480" t="s">
        <v>456</v>
      </c>
      <c r="T480" t="s">
        <v>5168</v>
      </c>
      <c r="U480" t="s">
        <v>35</v>
      </c>
    </row>
    <row r="481" spans="8:21" x14ac:dyDescent="0.25">
      <c r="H481" t="s">
        <v>90</v>
      </c>
      <c r="I481" t="s">
        <v>86</v>
      </c>
      <c r="N481" t="s">
        <v>7159</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7932</v>
      </c>
      <c r="O487" t="s">
        <v>457</v>
      </c>
      <c r="T487" t="s">
        <v>122</v>
      </c>
      <c r="U487" t="s">
        <v>18</v>
      </c>
    </row>
    <row r="488" spans="8:21" x14ac:dyDescent="0.25">
      <c r="H488" t="s">
        <v>90</v>
      </c>
      <c r="I488" t="s">
        <v>86</v>
      </c>
      <c r="N488" t="s">
        <v>7932</v>
      </c>
      <c r="O488" t="s">
        <v>457</v>
      </c>
      <c r="T488" t="s">
        <v>122</v>
      </c>
      <c r="U488" t="s">
        <v>18</v>
      </c>
    </row>
    <row r="489" spans="8:21" x14ac:dyDescent="0.25">
      <c r="H489" t="s">
        <v>90</v>
      </c>
      <c r="I489" t="s">
        <v>86</v>
      </c>
      <c r="N489" t="s">
        <v>7932</v>
      </c>
      <c r="O489" t="s">
        <v>457</v>
      </c>
      <c r="T489" t="s">
        <v>122</v>
      </c>
      <c r="U489" t="s">
        <v>18</v>
      </c>
    </row>
    <row r="490" spans="8:21" x14ac:dyDescent="0.25">
      <c r="H490" t="s">
        <v>90</v>
      </c>
      <c r="I490" t="s">
        <v>86</v>
      </c>
      <c r="N490" t="s">
        <v>7309</v>
      </c>
      <c r="O490" t="s">
        <v>457</v>
      </c>
      <c r="T490" t="s">
        <v>122</v>
      </c>
      <c r="U490" t="s">
        <v>18</v>
      </c>
    </row>
    <row r="491" spans="8:21" x14ac:dyDescent="0.25">
      <c r="H491" t="s">
        <v>90</v>
      </c>
      <c r="I491" t="s">
        <v>86</v>
      </c>
      <c r="N491" t="s">
        <v>7368</v>
      </c>
      <c r="O491" t="s">
        <v>457</v>
      </c>
      <c r="T491" t="s">
        <v>122</v>
      </c>
      <c r="U491" t="s">
        <v>18</v>
      </c>
    </row>
    <row r="492" spans="8:21" x14ac:dyDescent="0.25">
      <c r="H492" t="s">
        <v>90</v>
      </c>
      <c r="I492" t="s">
        <v>86</v>
      </c>
      <c r="N492" t="s">
        <v>7068</v>
      </c>
      <c r="O492" t="s">
        <v>457</v>
      </c>
      <c r="T492" t="s">
        <v>122</v>
      </c>
      <c r="U492" t="s">
        <v>18</v>
      </c>
    </row>
    <row r="493" spans="8:21" x14ac:dyDescent="0.25">
      <c r="H493" t="s">
        <v>90</v>
      </c>
      <c r="I493" t="s">
        <v>86</v>
      </c>
      <c r="N493" t="s">
        <v>7068</v>
      </c>
      <c r="O493" t="s">
        <v>457</v>
      </c>
      <c r="T493" t="s">
        <v>122</v>
      </c>
      <c r="U493" t="s">
        <v>18</v>
      </c>
    </row>
    <row r="494" spans="8:21" x14ac:dyDescent="0.25">
      <c r="H494" t="s">
        <v>90</v>
      </c>
      <c r="I494" t="s">
        <v>86</v>
      </c>
      <c r="N494" t="s">
        <v>7769</v>
      </c>
      <c r="O494" t="s">
        <v>457</v>
      </c>
      <c r="T494" t="s">
        <v>122</v>
      </c>
      <c r="U494" t="s">
        <v>18</v>
      </c>
    </row>
    <row r="495" spans="8:21" x14ac:dyDescent="0.25">
      <c r="H495" t="s">
        <v>5779</v>
      </c>
      <c r="I495" t="s">
        <v>86</v>
      </c>
      <c r="N495" t="s">
        <v>7488</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8081</v>
      </c>
      <c r="O497" t="s">
        <v>458</v>
      </c>
      <c r="T497" t="s">
        <v>122</v>
      </c>
      <c r="U497" t="s">
        <v>18</v>
      </c>
    </row>
    <row r="498" spans="8:24" x14ac:dyDescent="0.25">
      <c r="H498" t="s">
        <v>5789</v>
      </c>
      <c r="I498" t="s">
        <v>86</v>
      </c>
      <c r="N498" t="s">
        <v>8070</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7261</v>
      </c>
      <c r="O500" t="s">
        <v>458</v>
      </c>
      <c r="T500" t="s">
        <v>122</v>
      </c>
      <c r="U500" t="s">
        <v>18</v>
      </c>
    </row>
    <row r="501" spans="8:24" x14ac:dyDescent="0.25">
      <c r="H501" t="s">
        <v>5789</v>
      </c>
      <c r="I501" t="s">
        <v>86</v>
      </c>
      <c r="N501" t="s">
        <v>8069</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8010</v>
      </c>
    </row>
    <row r="515" spans="8:24" x14ac:dyDescent="0.25">
      <c r="H515" t="s">
        <v>6863</v>
      </c>
      <c r="I515" t="s">
        <v>86</v>
      </c>
      <c r="N515" t="s">
        <v>399</v>
      </c>
      <c r="O515" t="s">
        <v>400</v>
      </c>
      <c r="T515" t="s">
        <v>2741</v>
      </c>
      <c r="U515" t="s">
        <v>2742</v>
      </c>
      <c r="V515" t="s">
        <v>8012</v>
      </c>
    </row>
    <row r="516" spans="8:24" x14ac:dyDescent="0.25">
      <c r="H516" t="s">
        <v>5309</v>
      </c>
      <c r="I516" t="s">
        <v>86</v>
      </c>
      <c r="N516" t="s">
        <v>399</v>
      </c>
      <c r="O516" t="s">
        <v>400</v>
      </c>
      <c r="T516" t="s">
        <v>2743</v>
      </c>
      <c r="U516" t="s">
        <v>2744</v>
      </c>
      <c r="V516" t="s">
        <v>8009</v>
      </c>
    </row>
    <row r="517" spans="8:24" x14ac:dyDescent="0.25">
      <c r="H517" t="s">
        <v>5309</v>
      </c>
      <c r="I517" t="s">
        <v>86</v>
      </c>
      <c r="N517" t="s">
        <v>399</v>
      </c>
      <c r="O517" t="s">
        <v>400</v>
      </c>
      <c r="T517" t="s">
        <v>2743</v>
      </c>
      <c r="U517" t="s">
        <v>2744</v>
      </c>
      <c r="V517" t="s">
        <v>8009</v>
      </c>
    </row>
    <row r="518" spans="8:24" x14ac:dyDescent="0.25">
      <c r="H518" t="s">
        <v>5309</v>
      </c>
      <c r="I518" t="s">
        <v>86</v>
      </c>
      <c r="N518" t="s">
        <v>399</v>
      </c>
      <c r="O518" t="s">
        <v>400</v>
      </c>
      <c r="T518" t="s">
        <v>2743</v>
      </c>
      <c r="U518" t="s">
        <v>2744</v>
      </c>
      <c r="V518" t="s">
        <v>8009</v>
      </c>
    </row>
    <row r="519" spans="8:24" x14ac:dyDescent="0.25">
      <c r="H519" t="s">
        <v>5309</v>
      </c>
      <c r="I519" t="s">
        <v>86</v>
      </c>
      <c r="N519" t="s">
        <v>399</v>
      </c>
      <c r="O519" t="s">
        <v>400</v>
      </c>
      <c r="T519" t="s">
        <v>2743</v>
      </c>
      <c r="U519" t="s">
        <v>2744</v>
      </c>
      <c r="V519" t="s">
        <v>8009</v>
      </c>
    </row>
    <row r="520" spans="8:24" x14ac:dyDescent="0.25">
      <c r="H520" t="s">
        <v>6251</v>
      </c>
      <c r="I520" t="s">
        <v>86</v>
      </c>
      <c r="N520" t="s">
        <v>401</v>
      </c>
      <c r="O520" t="s">
        <v>402</v>
      </c>
      <c r="T520" t="s">
        <v>2743</v>
      </c>
      <c r="U520" t="s">
        <v>2744</v>
      </c>
      <c r="V520" t="s">
        <v>8009</v>
      </c>
    </row>
    <row r="521" spans="8:24" x14ac:dyDescent="0.25">
      <c r="H521" t="s">
        <v>6093</v>
      </c>
      <c r="I521" t="s">
        <v>86</v>
      </c>
      <c r="N521" t="s">
        <v>401</v>
      </c>
      <c r="O521" t="s">
        <v>402</v>
      </c>
      <c r="T521" t="s">
        <v>2743</v>
      </c>
      <c r="U521" t="s">
        <v>2744</v>
      </c>
      <c r="V521" t="s">
        <v>8009</v>
      </c>
    </row>
    <row r="522" spans="8:24" x14ac:dyDescent="0.25">
      <c r="H522" t="s">
        <v>5552</v>
      </c>
      <c r="I522" t="s">
        <v>86</v>
      </c>
      <c r="N522" t="s">
        <v>401</v>
      </c>
      <c r="O522" t="s">
        <v>402</v>
      </c>
      <c r="T522" t="s">
        <v>2743</v>
      </c>
      <c r="U522" t="s">
        <v>2744</v>
      </c>
      <c r="V522" t="s">
        <v>8009</v>
      </c>
    </row>
    <row r="523" spans="8:24" x14ac:dyDescent="0.25">
      <c r="H523" t="s">
        <v>6723</v>
      </c>
      <c r="I523" t="s">
        <v>86</v>
      </c>
      <c r="N523" t="s">
        <v>401</v>
      </c>
      <c r="O523" t="s">
        <v>402</v>
      </c>
      <c r="T523" t="s">
        <v>2743</v>
      </c>
      <c r="U523" t="s">
        <v>2744</v>
      </c>
      <c r="V523" t="s">
        <v>8009</v>
      </c>
    </row>
    <row r="524" spans="8:24" x14ac:dyDescent="0.25">
      <c r="H524" t="s">
        <v>6083</v>
      </c>
      <c r="I524" t="s">
        <v>86</v>
      </c>
      <c r="N524" t="s">
        <v>401</v>
      </c>
      <c r="O524" t="s">
        <v>402</v>
      </c>
      <c r="T524" t="s">
        <v>2743</v>
      </c>
      <c r="U524" t="s">
        <v>2744</v>
      </c>
      <c r="V524" t="s">
        <v>8009</v>
      </c>
    </row>
    <row r="525" spans="8:24" x14ac:dyDescent="0.25">
      <c r="H525" t="s">
        <v>91</v>
      </c>
      <c r="I525" t="s">
        <v>87</v>
      </c>
      <c r="N525" t="s">
        <v>401</v>
      </c>
      <c r="O525" t="s">
        <v>402</v>
      </c>
      <c r="T525" t="s">
        <v>2743</v>
      </c>
      <c r="U525" t="s">
        <v>2744</v>
      </c>
      <c r="V525" t="s">
        <v>8009</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7956</v>
      </c>
      <c r="O540" t="s">
        <v>402</v>
      </c>
      <c r="T540" t="s">
        <v>2748</v>
      </c>
      <c r="U540" t="s">
        <v>2749</v>
      </c>
    </row>
    <row r="541" spans="8:21" x14ac:dyDescent="0.25">
      <c r="H541" t="s">
        <v>5495</v>
      </c>
      <c r="I541" t="s">
        <v>87</v>
      </c>
      <c r="N541" t="s">
        <v>7956</v>
      </c>
      <c r="O541" t="s">
        <v>402</v>
      </c>
      <c r="T541" t="s">
        <v>2748</v>
      </c>
      <c r="U541" t="s">
        <v>2749</v>
      </c>
    </row>
    <row r="542" spans="8:21" x14ac:dyDescent="0.25">
      <c r="H542" t="s">
        <v>5495</v>
      </c>
      <c r="I542" t="s">
        <v>87</v>
      </c>
      <c r="N542" t="s">
        <v>7331</v>
      </c>
      <c r="O542" t="s">
        <v>402</v>
      </c>
      <c r="T542" t="s">
        <v>2748</v>
      </c>
      <c r="U542" t="s">
        <v>2749</v>
      </c>
    </row>
    <row r="543" spans="8:21" x14ac:dyDescent="0.25">
      <c r="H543" t="s">
        <v>5495</v>
      </c>
      <c r="I543" t="s">
        <v>87</v>
      </c>
      <c r="N543" t="s">
        <v>7849</v>
      </c>
      <c r="O543" t="s">
        <v>402</v>
      </c>
      <c r="T543" t="s">
        <v>2748</v>
      </c>
      <c r="U543" t="s">
        <v>2749</v>
      </c>
    </row>
    <row r="544" spans="8:21" x14ac:dyDescent="0.25">
      <c r="H544" t="s">
        <v>5950</v>
      </c>
      <c r="I544" t="s">
        <v>87</v>
      </c>
      <c r="N544" t="s">
        <v>7849</v>
      </c>
      <c r="O544" t="s">
        <v>402</v>
      </c>
      <c r="T544" t="s">
        <v>2748</v>
      </c>
      <c r="U544" t="s">
        <v>2749</v>
      </c>
    </row>
    <row r="545" spans="8:21" x14ac:dyDescent="0.25">
      <c r="H545" t="s">
        <v>5264</v>
      </c>
      <c r="I545" t="s">
        <v>87</v>
      </c>
      <c r="N545" t="s">
        <v>6929</v>
      </c>
      <c r="O545" t="s">
        <v>402</v>
      </c>
      <c r="T545" t="s">
        <v>2748</v>
      </c>
      <c r="U545" t="s">
        <v>2749</v>
      </c>
    </row>
    <row r="546" spans="8:21" x14ac:dyDescent="0.25">
      <c r="H546" t="s">
        <v>5977</v>
      </c>
      <c r="I546" t="s">
        <v>87</v>
      </c>
      <c r="N546" t="s">
        <v>6929</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7245</v>
      </c>
      <c r="O611" t="s">
        <v>58</v>
      </c>
      <c r="P611" t="s">
        <v>59</v>
      </c>
      <c r="Q611" t="s">
        <v>60</v>
      </c>
      <c r="T611" t="s">
        <v>2748</v>
      </c>
      <c r="U611" t="s">
        <v>2749</v>
      </c>
    </row>
    <row r="612" spans="8:21" x14ac:dyDescent="0.25">
      <c r="H612" t="s">
        <v>95</v>
      </c>
      <c r="I612" t="s">
        <v>94</v>
      </c>
      <c r="N612" t="s">
        <v>7245</v>
      </c>
      <c r="O612" t="s">
        <v>58</v>
      </c>
      <c r="P612" t="s">
        <v>59</v>
      </c>
      <c r="Q612" t="s">
        <v>60</v>
      </c>
      <c r="T612" t="s">
        <v>2748</v>
      </c>
      <c r="U612" t="s">
        <v>2749</v>
      </c>
    </row>
    <row r="613" spans="8:21" x14ac:dyDescent="0.25">
      <c r="H613" t="s">
        <v>95</v>
      </c>
      <c r="I613" t="s">
        <v>94</v>
      </c>
      <c r="N613" t="s">
        <v>7963</v>
      </c>
      <c r="O613" t="s">
        <v>58</v>
      </c>
      <c r="P613" t="s">
        <v>59</v>
      </c>
      <c r="Q613" t="s">
        <v>60</v>
      </c>
      <c r="T613" t="s">
        <v>2748</v>
      </c>
      <c r="U613" t="s">
        <v>2749</v>
      </c>
    </row>
    <row r="614" spans="8:21" x14ac:dyDescent="0.25">
      <c r="H614" t="s">
        <v>95</v>
      </c>
      <c r="I614" t="s">
        <v>94</v>
      </c>
      <c r="N614" t="s">
        <v>7620</v>
      </c>
      <c r="O614" t="s">
        <v>58</v>
      </c>
      <c r="P614" t="s">
        <v>59</v>
      </c>
      <c r="Q614" t="s">
        <v>60</v>
      </c>
      <c r="T614" t="s">
        <v>2748</v>
      </c>
      <c r="U614" t="s">
        <v>2749</v>
      </c>
    </row>
    <row r="615" spans="8:21" x14ac:dyDescent="0.25">
      <c r="H615" t="s">
        <v>95</v>
      </c>
      <c r="I615" t="s">
        <v>94</v>
      </c>
      <c r="N615" t="s">
        <v>7435</v>
      </c>
      <c r="O615" t="s">
        <v>58</v>
      </c>
      <c r="P615" t="s">
        <v>59</v>
      </c>
      <c r="Q615" t="s">
        <v>60</v>
      </c>
      <c r="T615" t="s">
        <v>2748</v>
      </c>
      <c r="U615" t="s">
        <v>2749</v>
      </c>
    </row>
    <row r="616" spans="8:21" x14ac:dyDescent="0.25">
      <c r="H616" t="s">
        <v>95</v>
      </c>
      <c r="I616" t="s">
        <v>94</v>
      </c>
      <c r="N616" t="s">
        <v>7340</v>
      </c>
      <c r="O616" t="s">
        <v>58</v>
      </c>
      <c r="P616" t="s">
        <v>59</v>
      </c>
      <c r="Q616" t="s">
        <v>60</v>
      </c>
      <c r="T616" t="s">
        <v>2748</v>
      </c>
      <c r="U616" t="s">
        <v>2749</v>
      </c>
    </row>
    <row r="617" spans="8:21" x14ac:dyDescent="0.25">
      <c r="H617" t="s">
        <v>95</v>
      </c>
      <c r="I617" t="s">
        <v>94</v>
      </c>
      <c r="N617" t="s">
        <v>7628</v>
      </c>
      <c r="O617" t="s">
        <v>58</v>
      </c>
      <c r="P617" t="s">
        <v>59</v>
      </c>
      <c r="Q617" t="s">
        <v>60</v>
      </c>
      <c r="T617" t="s">
        <v>2748</v>
      </c>
      <c r="U617" t="s">
        <v>2749</v>
      </c>
    </row>
    <row r="618" spans="8:21" x14ac:dyDescent="0.25">
      <c r="H618" t="s">
        <v>95</v>
      </c>
      <c r="I618" t="s">
        <v>94</v>
      </c>
      <c r="N618" t="s">
        <v>7036</v>
      </c>
      <c r="O618" t="s">
        <v>58</v>
      </c>
      <c r="P618" t="s">
        <v>59</v>
      </c>
      <c r="Q618" t="s">
        <v>60</v>
      </c>
      <c r="T618" t="s">
        <v>2748</v>
      </c>
      <c r="U618" t="s">
        <v>2749</v>
      </c>
    </row>
    <row r="619" spans="8:21" x14ac:dyDescent="0.25">
      <c r="H619" t="s">
        <v>95</v>
      </c>
      <c r="I619" t="s">
        <v>94</v>
      </c>
      <c r="N619" t="s">
        <v>7063</v>
      </c>
      <c r="O619" t="s">
        <v>58</v>
      </c>
      <c r="P619" t="s">
        <v>59</v>
      </c>
      <c r="Q619" t="s">
        <v>60</v>
      </c>
      <c r="T619" t="s">
        <v>2748</v>
      </c>
      <c r="U619" t="s">
        <v>2749</v>
      </c>
    </row>
    <row r="620" spans="8:21" x14ac:dyDescent="0.25">
      <c r="H620" t="s">
        <v>95</v>
      </c>
      <c r="I620" t="s">
        <v>94</v>
      </c>
      <c r="N620" t="s">
        <v>7333</v>
      </c>
      <c r="O620" t="s">
        <v>58</v>
      </c>
      <c r="P620" t="s">
        <v>59</v>
      </c>
      <c r="Q620" t="s">
        <v>60</v>
      </c>
      <c r="T620" t="s">
        <v>2748</v>
      </c>
      <c r="U620" t="s">
        <v>2749</v>
      </c>
    </row>
    <row r="621" spans="8:21" x14ac:dyDescent="0.25">
      <c r="H621" t="s">
        <v>95</v>
      </c>
      <c r="I621" t="s">
        <v>94</v>
      </c>
      <c r="N621" t="s">
        <v>7259</v>
      </c>
      <c r="O621" t="s">
        <v>58</v>
      </c>
      <c r="P621" t="s">
        <v>59</v>
      </c>
      <c r="Q621" t="s">
        <v>60</v>
      </c>
      <c r="T621" t="s">
        <v>2748</v>
      </c>
      <c r="U621" t="s">
        <v>2749</v>
      </c>
    </row>
    <row r="622" spans="8:21" x14ac:dyDescent="0.25">
      <c r="H622" t="s">
        <v>95</v>
      </c>
      <c r="I622" t="s">
        <v>94</v>
      </c>
      <c r="N622" t="s">
        <v>7259</v>
      </c>
      <c r="O622" t="s">
        <v>58</v>
      </c>
      <c r="P622" t="s">
        <v>59</v>
      </c>
      <c r="Q622" t="s">
        <v>60</v>
      </c>
      <c r="T622" t="s">
        <v>2748</v>
      </c>
      <c r="U622" t="s">
        <v>2749</v>
      </c>
    </row>
    <row r="623" spans="8:21" x14ac:dyDescent="0.25">
      <c r="H623" t="s">
        <v>95</v>
      </c>
      <c r="I623" t="s">
        <v>94</v>
      </c>
      <c r="N623" t="s">
        <v>7706</v>
      </c>
      <c r="O623" t="s">
        <v>58</v>
      </c>
      <c r="P623" t="s">
        <v>59</v>
      </c>
      <c r="Q623" t="s">
        <v>60</v>
      </c>
      <c r="T623" t="s">
        <v>2748</v>
      </c>
      <c r="U623" t="s">
        <v>2749</v>
      </c>
    </row>
    <row r="624" spans="8:21" x14ac:dyDescent="0.25">
      <c r="H624" t="s">
        <v>95</v>
      </c>
      <c r="I624" t="s">
        <v>94</v>
      </c>
      <c r="N624" t="s">
        <v>7123</v>
      </c>
      <c r="O624" t="s">
        <v>58</v>
      </c>
      <c r="P624" t="s">
        <v>59</v>
      </c>
      <c r="Q624" t="s">
        <v>60</v>
      </c>
      <c r="T624" t="s">
        <v>2748</v>
      </c>
      <c r="U624" t="s">
        <v>2749</v>
      </c>
    </row>
    <row r="625" spans="8:22" x14ac:dyDescent="0.25">
      <c r="H625" t="s">
        <v>95</v>
      </c>
      <c r="I625" t="s">
        <v>94</v>
      </c>
      <c r="N625" t="s">
        <v>7123</v>
      </c>
      <c r="O625" t="s">
        <v>58</v>
      </c>
      <c r="P625" t="s">
        <v>59</v>
      </c>
      <c r="Q625" t="s">
        <v>60</v>
      </c>
      <c r="T625" t="s">
        <v>2748</v>
      </c>
      <c r="U625" t="s">
        <v>2749</v>
      </c>
    </row>
    <row r="626" spans="8:22" x14ac:dyDescent="0.25">
      <c r="H626" t="s">
        <v>95</v>
      </c>
      <c r="I626" t="s">
        <v>94</v>
      </c>
      <c r="N626" t="s">
        <v>6928</v>
      </c>
      <c r="O626" t="s">
        <v>58</v>
      </c>
      <c r="P626" t="s">
        <v>59</v>
      </c>
      <c r="Q626" t="s">
        <v>60</v>
      </c>
      <c r="T626" t="s">
        <v>2748</v>
      </c>
      <c r="U626" t="s">
        <v>2749</v>
      </c>
    </row>
    <row r="627" spans="8:22" x14ac:dyDescent="0.25">
      <c r="H627" t="s">
        <v>95</v>
      </c>
      <c r="I627" t="s">
        <v>94</v>
      </c>
      <c r="N627" t="s">
        <v>6955</v>
      </c>
      <c r="O627" t="s">
        <v>58</v>
      </c>
      <c r="P627" t="s">
        <v>59</v>
      </c>
      <c r="Q627" t="s">
        <v>60</v>
      </c>
      <c r="T627" t="s">
        <v>417</v>
      </c>
      <c r="U627" t="s">
        <v>517</v>
      </c>
      <c r="V627" t="s">
        <v>538</v>
      </c>
    </row>
    <row r="628" spans="8:22" x14ac:dyDescent="0.25">
      <c r="H628" t="s">
        <v>95</v>
      </c>
      <c r="I628" t="s">
        <v>94</v>
      </c>
      <c r="N628" t="s">
        <v>7514</v>
      </c>
      <c r="O628" t="s">
        <v>58</v>
      </c>
      <c r="P628" t="s">
        <v>59</v>
      </c>
      <c r="Q628" t="s">
        <v>60</v>
      </c>
      <c r="T628" t="s">
        <v>417</v>
      </c>
      <c r="U628" t="s">
        <v>517</v>
      </c>
    </row>
    <row r="629" spans="8:22" x14ac:dyDescent="0.25">
      <c r="H629" t="s">
        <v>95</v>
      </c>
      <c r="I629" t="s">
        <v>94</v>
      </c>
      <c r="N629" t="s">
        <v>7482</v>
      </c>
      <c r="O629" t="s">
        <v>58</v>
      </c>
      <c r="P629" t="s">
        <v>59</v>
      </c>
      <c r="Q629" t="s">
        <v>60</v>
      </c>
      <c r="T629" t="s">
        <v>417</v>
      </c>
      <c r="U629" t="s">
        <v>517</v>
      </c>
      <c r="V629" t="s">
        <v>538</v>
      </c>
    </row>
    <row r="630" spans="8:22" x14ac:dyDescent="0.25">
      <c r="H630" t="s">
        <v>6630</v>
      </c>
      <c r="I630" t="s">
        <v>94</v>
      </c>
      <c r="N630" t="s">
        <v>7305</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8094</v>
      </c>
      <c r="O686" t="s">
        <v>33</v>
      </c>
      <c r="T686" t="s">
        <v>2674</v>
      </c>
      <c r="U686" t="s">
        <v>2662</v>
      </c>
    </row>
    <row r="687" spans="8:21" x14ac:dyDescent="0.25">
      <c r="H687" t="s">
        <v>5928</v>
      </c>
      <c r="I687" t="s">
        <v>455</v>
      </c>
      <c r="N687" t="s">
        <v>7222</v>
      </c>
      <c r="O687" t="s">
        <v>33</v>
      </c>
      <c r="T687" t="s">
        <v>2674</v>
      </c>
      <c r="U687" t="s">
        <v>2662</v>
      </c>
    </row>
    <row r="688" spans="8:21" x14ac:dyDescent="0.25">
      <c r="H688" t="s">
        <v>5891</v>
      </c>
      <c r="I688" t="s">
        <v>455</v>
      </c>
      <c r="N688" t="s">
        <v>7222</v>
      </c>
      <c r="O688" t="s">
        <v>33</v>
      </c>
      <c r="T688" t="s">
        <v>2674</v>
      </c>
      <c r="U688" t="s">
        <v>2662</v>
      </c>
    </row>
    <row r="689" spans="8:21" x14ac:dyDescent="0.25">
      <c r="H689" t="s">
        <v>49</v>
      </c>
      <c r="I689" t="s">
        <v>456</v>
      </c>
      <c r="N689" t="s">
        <v>7222</v>
      </c>
      <c r="O689" t="s">
        <v>33</v>
      </c>
      <c r="T689" t="s">
        <v>2674</v>
      </c>
      <c r="U689" t="s">
        <v>2662</v>
      </c>
    </row>
    <row r="690" spans="8:21" x14ac:dyDescent="0.25">
      <c r="H690" t="s">
        <v>6755</v>
      </c>
      <c r="I690" t="s">
        <v>456</v>
      </c>
      <c r="N690" t="s">
        <v>7222</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8107</v>
      </c>
      <c r="O693" t="s">
        <v>33</v>
      </c>
      <c r="T693" t="s">
        <v>2674</v>
      </c>
      <c r="U693" t="s">
        <v>2662</v>
      </c>
    </row>
    <row r="694" spans="8:21" x14ac:dyDescent="0.25">
      <c r="H694" t="s">
        <v>6769</v>
      </c>
      <c r="I694" t="s">
        <v>456</v>
      </c>
      <c r="N694" t="s">
        <v>8095</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7630</v>
      </c>
      <c r="O696" t="s">
        <v>33</v>
      </c>
      <c r="T696" t="s">
        <v>2674</v>
      </c>
      <c r="U696" t="s">
        <v>2662</v>
      </c>
    </row>
    <row r="697" spans="8:21" x14ac:dyDescent="0.25">
      <c r="H697" t="s">
        <v>5644</v>
      </c>
      <c r="I697" t="s">
        <v>456</v>
      </c>
      <c r="N697" t="s">
        <v>7661</v>
      </c>
      <c r="O697" t="s">
        <v>33</v>
      </c>
      <c r="T697" t="s">
        <v>2674</v>
      </c>
      <c r="U697" t="s">
        <v>2662</v>
      </c>
    </row>
    <row r="698" spans="8:21" x14ac:dyDescent="0.25">
      <c r="H698" t="s">
        <v>5504</v>
      </c>
      <c r="I698" t="s">
        <v>456</v>
      </c>
      <c r="N698" t="s">
        <v>8102</v>
      </c>
      <c r="O698" t="s">
        <v>34</v>
      </c>
      <c r="T698" t="s">
        <v>2674</v>
      </c>
      <c r="U698" t="s">
        <v>2662</v>
      </c>
    </row>
    <row r="699" spans="8:21" x14ac:dyDescent="0.25">
      <c r="H699" t="s">
        <v>50</v>
      </c>
      <c r="I699" t="s">
        <v>457</v>
      </c>
      <c r="N699" t="s">
        <v>8092</v>
      </c>
      <c r="O699" t="s">
        <v>34</v>
      </c>
      <c r="T699" t="s">
        <v>2674</v>
      </c>
      <c r="U699" t="s">
        <v>2662</v>
      </c>
    </row>
    <row r="700" spans="8:21" x14ac:dyDescent="0.25">
      <c r="H700" t="s">
        <v>6392</v>
      </c>
      <c r="I700" t="s">
        <v>457</v>
      </c>
      <c r="N700" t="s">
        <v>8092</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7137</v>
      </c>
      <c r="O702" t="s">
        <v>34</v>
      </c>
      <c r="T702" t="s">
        <v>2674</v>
      </c>
      <c r="U702" t="s">
        <v>2662</v>
      </c>
    </row>
    <row r="703" spans="8:21" x14ac:dyDescent="0.25">
      <c r="H703" t="s">
        <v>6500</v>
      </c>
      <c r="I703" t="s">
        <v>457</v>
      </c>
      <c r="N703" t="s">
        <v>7635</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8101</v>
      </c>
      <c r="O706" t="s">
        <v>262</v>
      </c>
      <c r="T706" t="s">
        <v>2674</v>
      </c>
      <c r="U706" t="s">
        <v>2662</v>
      </c>
    </row>
    <row r="707" spans="8:21" x14ac:dyDescent="0.25">
      <c r="H707" t="s">
        <v>6683</v>
      </c>
      <c r="I707" t="s">
        <v>457</v>
      </c>
      <c r="N707" t="s">
        <v>8098</v>
      </c>
      <c r="O707" t="s">
        <v>262</v>
      </c>
      <c r="T707" t="s">
        <v>2674</v>
      </c>
      <c r="U707" t="s">
        <v>2662</v>
      </c>
    </row>
    <row r="708" spans="8:21" x14ac:dyDescent="0.25">
      <c r="H708" t="s">
        <v>6328</v>
      </c>
      <c r="I708" t="s">
        <v>457</v>
      </c>
      <c r="N708" t="s">
        <v>7146</v>
      </c>
      <c r="O708" t="s">
        <v>262</v>
      </c>
      <c r="T708" t="s">
        <v>2671</v>
      </c>
      <c r="U708" t="s">
        <v>2661</v>
      </c>
    </row>
    <row r="709" spans="8:21" x14ac:dyDescent="0.25">
      <c r="H709" t="s">
        <v>6328</v>
      </c>
      <c r="I709" t="s">
        <v>457</v>
      </c>
      <c r="N709" t="s">
        <v>7146</v>
      </c>
      <c r="O709" t="s">
        <v>262</v>
      </c>
      <c r="T709" t="s">
        <v>2671</v>
      </c>
      <c r="U709" t="s">
        <v>2661</v>
      </c>
    </row>
    <row r="710" spans="8:21" x14ac:dyDescent="0.25">
      <c r="H710" t="s">
        <v>5590</v>
      </c>
      <c r="I710" t="s">
        <v>457</v>
      </c>
      <c r="N710" t="s">
        <v>7146</v>
      </c>
      <c r="O710" t="s">
        <v>262</v>
      </c>
      <c r="T710" t="s">
        <v>2671</v>
      </c>
      <c r="U710" t="s">
        <v>2661</v>
      </c>
    </row>
    <row r="711" spans="8:21" x14ac:dyDescent="0.25">
      <c r="H711" t="s">
        <v>5590</v>
      </c>
      <c r="I711" t="s">
        <v>457</v>
      </c>
      <c r="N711" t="s">
        <v>7146</v>
      </c>
      <c r="O711" t="s">
        <v>262</v>
      </c>
      <c r="T711" t="s">
        <v>2671</v>
      </c>
      <c r="U711" t="s">
        <v>2661</v>
      </c>
    </row>
    <row r="712" spans="8:21" x14ac:dyDescent="0.25">
      <c r="H712" t="s">
        <v>4558</v>
      </c>
      <c r="I712" t="s">
        <v>457</v>
      </c>
      <c r="N712" t="s">
        <v>7059</v>
      </c>
      <c r="O712" t="s">
        <v>262</v>
      </c>
      <c r="T712" t="s">
        <v>2671</v>
      </c>
      <c r="U712" t="s">
        <v>2661</v>
      </c>
    </row>
    <row r="713" spans="8:21" x14ac:dyDescent="0.25">
      <c r="H713" t="s">
        <v>4778</v>
      </c>
      <c r="I713" t="s">
        <v>457</v>
      </c>
      <c r="N713" t="s">
        <v>7059</v>
      </c>
      <c r="O713" t="s">
        <v>262</v>
      </c>
      <c r="T713" t="s">
        <v>2671</v>
      </c>
      <c r="U713" t="s">
        <v>2661</v>
      </c>
    </row>
    <row r="714" spans="8:21" x14ac:dyDescent="0.25">
      <c r="H714" t="s">
        <v>6192</v>
      </c>
      <c r="I714" t="s">
        <v>457</v>
      </c>
      <c r="N714" t="s">
        <v>7474</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7306</v>
      </c>
      <c r="O725" t="s">
        <v>2726</v>
      </c>
      <c r="T725" t="s">
        <v>2684</v>
      </c>
      <c r="U725" t="s">
        <v>2691</v>
      </c>
    </row>
    <row r="726" spans="8:21" x14ac:dyDescent="0.25">
      <c r="H726" t="s">
        <v>399</v>
      </c>
      <c r="I726" t="s">
        <v>400</v>
      </c>
      <c r="N726" t="s">
        <v>7306</v>
      </c>
      <c r="O726" t="s">
        <v>2726</v>
      </c>
      <c r="T726" t="s">
        <v>2684</v>
      </c>
      <c r="U726" t="s">
        <v>2691</v>
      </c>
    </row>
    <row r="727" spans="8:21" x14ac:dyDescent="0.25">
      <c r="H727" t="s">
        <v>399</v>
      </c>
      <c r="I727" t="s">
        <v>400</v>
      </c>
      <c r="N727" t="s">
        <v>7792</v>
      </c>
      <c r="O727" t="s">
        <v>2726</v>
      </c>
      <c r="T727" t="s">
        <v>4625</v>
      </c>
      <c r="U727" t="s">
        <v>2691</v>
      </c>
    </row>
    <row r="728" spans="8:21" x14ac:dyDescent="0.25">
      <c r="H728" t="s">
        <v>6693</v>
      </c>
      <c r="I728" t="s">
        <v>400</v>
      </c>
      <c r="N728" t="s">
        <v>8037</v>
      </c>
      <c r="O728" t="s">
        <v>2726</v>
      </c>
      <c r="T728" t="s">
        <v>5188</v>
      </c>
      <c r="U728" t="s">
        <v>2691</v>
      </c>
    </row>
    <row r="729" spans="8:21" x14ac:dyDescent="0.25">
      <c r="H729" t="s">
        <v>5738</v>
      </c>
      <c r="I729" t="s">
        <v>400</v>
      </c>
      <c r="N729" t="s">
        <v>8036</v>
      </c>
      <c r="O729" t="s">
        <v>2726</v>
      </c>
      <c r="T729" t="s">
        <v>4963</v>
      </c>
      <c r="U729" t="s">
        <v>2691</v>
      </c>
    </row>
    <row r="730" spans="8:21" x14ac:dyDescent="0.25">
      <c r="H730" t="s">
        <v>401</v>
      </c>
      <c r="I730" t="s">
        <v>402</v>
      </c>
      <c r="N730" t="s">
        <v>8063</v>
      </c>
      <c r="O730" t="s">
        <v>2726</v>
      </c>
      <c r="T730" t="s">
        <v>4791</v>
      </c>
      <c r="U730" t="s">
        <v>2691</v>
      </c>
    </row>
    <row r="731" spans="8:21" x14ac:dyDescent="0.25">
      <c r="H731" t="s">
        <v>401</v>
      </c>
      <c r="I731" t="s">
        <v>402</v>
      </c>
      <c r="N731" t="s">
        <v>8040</v>
      </c>
      <c r="O731" t="s">
        <v>2726</v>
      </c>
      <c r="T731" t="s">
        <v>4791</v>
      </c>
      <c r="U731" t="s">
        <v>2691</v>
      </c>
    </row>
    <row r="732" spans="8:21" x14ac:dyDescent="0.25">
      <c r="H732" t="s">
        <v>401</v>
      </c>
      <c r="I732" t="s">
        <v>402</v>
      </c>
      <c r="N732" t="s">
        <v>7641</v>
      </c>
      <c r="O732" t="s">
        <v>2726</v>
      </c>
      <c r="T732" t="s">
        <v>2680</v>
      </c>
      <c r="U732" t="s">
        <v>2660</v>
      </c>
    </row>
    <row r="733" spans="8:21" x14ac:dyDescent="0.25">
      <c r="H733" t="s">
        <v>401</v>
      </c>
      <c r="I733" t="s">
        <v>402</v>
      </c>
      <c r="N733" t="s">
        <v>6984</v>
      </c>
      <c r="O733" t="s">
        <v>2726</v>
      </c>
      <c r="T733" t="s">
        <v>2680</v>
      </c>
      <c r="U733" t="s">
        <v>2660</v>
      </c>
    </row>
    <row r="734" spans="8:21" x14ac:dyDescent="0.25">
      <c r="H734" t="s">
        <v>401</v>
      </c>
      <c r="I734" t="s">
        <v>402</v>
      </c>
      <c r="N734" t="s">
        <v>6984</v>
      </c>
      <c r="O734" t="s">
        <v>2726</v>
      </c>
      <c r="T734" t="s">
        <v>2680</v>
      </c>
      <c r="U734" t="s">
        <v>2660</v>
      </c>
    </row>
    <row r="735" spans="8:21" x14ac:dyDescent="0.25">
      <c r="H735" t="s">
        <v>401</v>
      </c>
      <c r="I735" t="s">
        <v>402</v>
      </c>
      <c r="N735" t="s">
        <v>7297</v>
      </c>
      <c r="O735" t="s">
        <v>2726</v>
      </c>
      <c r="T735" t="s">
        <v>5090</v>
      </c>
      <c r="U735" t="s">
        <v>2660</v>
      </c>
    </row>
    <row r="736" spans="8:21" x14ac:dyDescent="0.25">
      <c r="H736" t="s">
        <v>401</v>
      </c>
      <c r="I736" t="s">
        <v>402</v>
      </c>
      <c r="N736" t="s">
        <v>7407</v>
      </c>
      <c r="O736" t="s">
        <v>2726</v>
      </c>
      <c r="T736" t="s">
        <v>5090</v>
      </c>
      <c r="U736" t="s">
        <v>2660</v>
      </c>
    </row>
    <row r="737" spans="8:21" x14ac:dyDescent="0.25">
      <c r="H737" t="s">
        <v>401</v>
      </c>
      <c r="I737" t="s">
        <v>402</v>
      </c>
      <c r="N737" t="s">
        <v>7420</v>
      </c>
      <c r="O737" t="s">
        <v>2726</v>
      </c>
      <c r="T737" t="s">
        <v>5090</v>
      </c>
      <c r="U737" t="s">
        <v>2660</v>
      </c>
    </row>
    <row r="738" spans="8:21" x14ac:dyDescent="0.25">
      <c r="H738" t="s">
        <v>401</v>
      </c>
      <c r="I738" t="s">
        <v>402</v>
      </c>
      <c r="N738" t="s">
        <v>7034</v>
      </c>
      <c r="O738" t="s">
        <v>2726</v>
      </c>
      <c r="T738" t="s">
        <v>5109</v>
      </c>
      <c r="U738" t="s">
        <v>2660</v>
      </c>
    </row>
    <row r="739" spans="8:21" x14ac:dyDescent="0.25">
      <c r="H739" t="s">
        <v>401</v>
      </c>
      <c r="I739" t="s">
        <v>402</v>
      </c>
      <c r="N739" t="s">
        <v>7034</v>
      </c>
      <c r="O739" t="s">
        <v>2726</v>
      </c>
      <c r="T739" t="s">
        <v>5039</v>
      </c>
      <c r="U739" t="s">
        <v>2660</v>
      </c>
    </row>
    <row r="740" spans="8:21" x14ac:dyDescent="0.25">
      <c r="H740" t="s">
        <v>401</v>
      </c>
      <c r="I740" t="s">
        <v>402</v>
      </c>
      <c r="N740" t="s">
        <v>7890</v>
      </c>
      <c r="O740" t="s">
        <v>2726</v>
      </c>
      <c r="T740" t="s">
        <v>5116</v>
      </c>
      <c r="U740" t="s">
        <v>2660</v>
      </c>
    </row>
    <row r="741" spans="8:21" x14ac:dyDescent="0.25">
      <c r="H741" t="s">
        <v>401</v>
      </c>
      <c r="I741" t="s">
        <v>402</v>
      </c>
      <c r="N741" t="s">
        <v>7862</v>
      </c>
      <c r="O741" t="s">
        <v>2726</v>
      </c>
      <c r="T741" t="s">
        <v>5149</v>
      </c>
      <c r="U741" t="s">
        <v>2660</v>
      </c>
    </row>
    <row r="742" spans="8:21" x14ac:dyDescent="0.25">
      <c r="H742" t="s">
        <v>401</v>
      </c>
      <c r="I742" t="s">
        <v>402</v>
      </c>
      <c r="N742" t="s">
        <v>8071</v>
      </c>
      <c r="O742" t="s">
        <v>2726</v>
      </c>
      <c r="T742" t="s">
        <v>5048</v>
      </c>
      <c r="U742" t="s">
        <v>2660</v>
      </c>
    </row>
    <row r="743" spans="8:21" x14ac:dyDescent="0.25">
      <c r="H743" t="s">
        <v>401</v>
      </c>
      <c r="I743" t="s">
        <v>402</v>
      </c>
      <c r="N743" t="s">
        <v>7216</v>
      </c>
      <c r="O743" t="s">
        <v>2726</v>
      </c>
      <c r="T743" t="s">
        <v>5048</v>
      </c>
      <c r="U743" t="s">
        <v>2660</v>
      </c>
    </row>
    <row r="744" spans="8:21" x14ac:dyDescent="0.25">
      <c r="H744" t="s">
        <v>401</v>
      </c>
      <c r="I744" t="s">
        <v>402</v>
      </c>
      <c r="N744" t="s">
        <v>7216</v>
      </c>
      <c r="O744" t="s">
        <v>2726</v>
      </c>
      <c r="T744" t="s">
        <v>2672</v>
      </c>
      <c r="U744" t="s">
        <v>2692</v>
      </c>
    </row>
    <row r="745" spans="8:21" x14ac:dyDescent="0.25">
      <c r="H745" t="s">
        <v>401</v>
      </c>
      <c r="I745" t="s">
        <v>402</v>
      </c>
      <c r="N745" t="s">
        <v>8030</v>
      </c>
      <c r="O745" t="s">
        <v>2726</v>
      </c>
      <c r="T745" t="s">
        <v>2672</v>
      </c>
      <c r="U745" t="s">
        <v>2692</v>
      </c>
    </row>
    <row r="746" spans="8:21" x14ac:dyDescent="0.25">
      <c r="H746" t="s">
        <v>401</v>
      </c>
      <c r="I746" t="s">
        <v>402</v>
      </c>
      <c r="N746" t="s">
        <v>8052</v>
      </c>
      <c r="O746" t="s">
        <v>2726</v>
      </c>
      <c r="T746" t="s">
        <v>5120</v>
      </c>
      <c r="U746" t="s">
        <v>2692</v>
      </c>
    </row>
    <row r="747" spans="8:21" x14ac:dyDescent="0.25">
      <c r="H747" t="s">
        <v>401</v>
      </c>
      <c r="I747" t="s">
        <v>402</v>
      </c>
      <c r="N747" t="s">
        <v>8047</v>
      </c>
      <c r="O747" t="s">
        <v>2726</v>
      </c>
      <c r="T747" t="s">
        <v>5113</v>
      </c>
      <c r="U747" t="s">
        <v>2692</v>
      </c>
    </row>
    <row r="748" spans="8:21" x14ac:dyDescent="0.25">
      <c r="H748" t="s">
        <v>392</v>
      </c>
      <c r="I748" t="s">
        <v>58</v>
      </c>
      <c r="J748" t="s">
        <v>59</v>
      </c>
      <c r="K748" t="s">
        <v>60</v>
      </c>
      <c r="N748" t="s">
        <v>8067</v>
      </c>
      <c r="O748" t="s">
        <v>2726</v>
      </c>
      <c r="T748" t="s">
        <v>5213</v>
      </c>
      <c r="U748" t="s">
        <v>2692</v>
      </c>
    </row>
    <row r="749" spans="8:21" x14ac:dyDescent="0.25">
      <c r="H749" t="s">
        <v>392</v>
      </c>
      <c r="I749" t="s">
        <v>58</v>
      </c>
      <c r="J749" t="s">
        <v>59</v>
      </c>
      <c r="K749" t="s">
        <v>60</v>
      </c>
      <c r="N749" t="s">
        <v>8049</v>
      </c>
      <c r="O749" t="s">
        <v>2726</v>
      </c>
      <c r="T749" t="s">
        <v>5053</v>
      </c>
      <c r="U749" t="s">
        <v>2692</v>
      </c>
    </row>
    <row r="750" spans="8:21" x14ac:dyDescent="0.25">
      <c r="H750" t="s">
        <v>392</v>
      </c>
      <c r="I750" t="s">
        <v>58</v>
      </c>
      <c r="J750" t="s">
        <v>59</v>
      </c>
      <c r="K750" t="s">
        <v>60</v>
      </c>
      <c r="N750" t="s">
        <v>8035</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8048</v>
      </c>
      <c r="O799" t="s">
        <v>2729</v>
      </c>
      <c r="T799" t="s">
        <v>5042</v>
      </c>
      <c r="U799" t="s">
        <v>4465</v>
      </c>
    </row>
    <row r="800" spans="8:21" x14ac:dyDescent="0.25">
      <c r="H800" t="s">
        <v>404</v>
      </c>
      <c r="I800" t="s">
        <v>405</v>
      </c>
      <c r="N800" t="s">
        <v>8041</v>
      </c>
      <c r="O800" t="s">
        <v>2729</v>
      </c>
      <c r="T800" t="s">
        <v>540</v>
      </c>
      <c r="U800" t="s">
        <v>541</v>
      </c>
    </row>
    <row r="801" spans="8:21" x14ac:dyDescent="0.25">
      <c r="H801" t="s">
        <v>404</v>
      </c>
      <c r="I801" t="s">
        <v>405</v>
      </c>
      <c r="N801" t="s">
        <v>8057</v>
      </c>
      <c r="O801" t="s">
        <v>2729</v>
      </c>
      <c r="T801" t="s">
        <v>540</v>
      </c>
      <c r="U801" t="s">
        <v>541</v>
      </c>
    </row>
    <row r="802" spans="8:21" x14ac:dyDescent="0.25">
      <c r="H802" t="s">
        <v>46</v>
      </c>
      <c r="I802" t="s">
        <v>24</v>
      </c>
      <c r="N802" t="s">
        <v>8031</v>
      </c>
      <c r="O802" t="s">
        <v>2729</v>
      </c>
      <c r="T802" t="s">
        <v>540</v>
      </c>
      <c r="U802" t="s">
        <v>541</v>
      </c>
    </row>
    <row r="803" spans="8:21" x14ac:dyDescent="0.25">
      <c r="H803" t="s">
        <v>46</v>
      </c>
      <c r="I803" t="s">
        <v>24</v>
      </c>
      <c r="N803" t="s">
        <v>8031</v>
      </c>
      <c r="O803" t="s">
        <v>2729</v>
      </c>
      <c r="T803" t="s">
        <v>4614</v>
      </c>
      <c r="U803" t="s">
        <v>541</v>
      </c>
    </row>
    <row r="804" spans="8:21" x14ac:dyDescent="0.25">
      <c r="H804" t="s">
        <v>46</v>
      </c>
      <c r="I804" t="s">
        <v>24</v>
      </c>
      <c r="N804" t="s">
        <v>8062</v>
      </c>
      <c r="O804" t="s">
        <v>2729</v>
      </c>
      <c r="T804" t="s">
        <v>5005</v>
      </c>
      <c r="U804" t="s">
        <v>541</v>
      </c>
    </row>
    <row r="805" spans="8:21" x14ac:dyDescent="0.25">
      <c r="H805" t="s">
        <v>46</v>
      </c>
      <c r="I805" t="s">
        <v>24</v>
      </c>
      <c r="N805" t="s">
        <v>8050</v>
      </c>
      <c r="O805" t="s">
        <v>2729</v>
      </c>
      <c r="T805" t="s">
        <v>2750</v>
      </c>
      <c r="U805" t="s">
        <v>2751</v>
      </c>
    </row>
    <row r="806" spans="8:21" x14ac:dyDescent="0.25">
      <c r="H806" t="s">
        <v>46</v>
      </c>
      <c r="I806" t="s">
        <v>24</v>
      </c>
      <c r="N806" t="s">
        <v>8072</v>
      </c>
      <c r="O806" t="s">
        <v>2729</v>
      </c>
      <c r="T806" t="s">
        <v>5203</v>
      </c>
      <c r="U806" t="s">
        <v>2751</v>
      </c>
    </row>
    <row r="807" spans="8:21" x14ac:dyDescent="0.25">
      <c r="H807" t="s">
        <v>46</v>
      </c>
      <c r="I807" t="s">
        <v>24</v>
      </c>
      <c r="N807" t="s">
        <v>7207</v>
      </c>
      <c r="O807" t="s">
        <v>2729</v>
      </c>
      <c r="T807" t="s">
        <v>5161</v>
      </c>
      <c r="U807" t="s">
        <v>2751</v>
      </c>
    </row>
    <row r="808" spans="8:21" x14ac:dyDescent="0.25">
      <c r="H808" t="s">
        <v>46</v>
      </c>
      <c r="I808" t="s">
        <v>24</v>
      </c>
      <c r="N808" t="s">
        <v>7207</v>
      </c>
      <c r="O808" t="s">
        <v>2729</v>
      </c>
      <c r="T808" t="s">
        <v>2682</v>
      </c>
      <c r="U808" t="s">
        <v>2658</v>
      </c>
    </row>
    <row r="809" spans="8:21" x14ac:dyDescent="0.25">
      <c r="H809" t="s">
        <v>46</v>
      </c>
      <c r="I809" t="s">
        <v>24</v>
      </c>
      <c r="N809" t="s">
        <v>7207</v>
      </c>
      <c r="O809" t="s">
        <v>2729</v>
      </c>
      <c r="T809" t="s">
        <v>2682</v>
      </c>
      <c r="U809" t="s">
        <v>2658</v>
      </c>
    </row>
    <row r="810" spans="8:21" x14ac:dyDescent="0.25">
      <c r="H810" t="s">
        <v>46</v>
      </c>
      <c r="I810" t="s">
        <v>24</v>
      </c>
      <c r="N810" t="s">
        <v>7071</v>
      </c>
      <c r="O810" t="s">
        <v>2729</v>
      </c>
      <c r="T810" t="s">
        <v>2682</v>
      </c>
      <c r="U810" t="s">
        <v>2658</v>
      </c>
    </row>
    <row r="811" spans="8:21" x14ac:dyDescent="0.25">
      <c r="H811" t="s">
        <v>46</v>
      </c>
      <c r="I811" t="s">
        <v>24</v>
      </c>
      <c r="N811" t="s">
        <v>7071</v>
      </c>
      <c r="O811" t="s">
        <v>2729</v>
      </c>
      <c r="T811" t="s">
        <v>2682</v>
      </c>
      <c r="U811" t="s">
        <v>2658</v>
      </c>
    </row>
    <row r="812" spans="8:21" x14ac:dyDescent="0.25">
      <c r="H812" t="s">
        <v>46</v>
      </c>
      <c r="I812" t="s">
        <v>24</v>
      </c>
      <c r="N812" t="s">
        <v>7071</v>
      </c>
      <c r="O812" t="s">
        <v>2729</v>
      </c>
      <c r="T812" t="s">
        <v>2682</v>
      </c>
      <c r="U812" t="s">
        <v>2658</v>
      </c>
    </row>
    <row r="813" spans="8:21" x14ac:dyDescent="0.25">
      <c r="H813" t="s">
        <v>46</v>
      </c>
      <c r="I813" t="s">
        <v>24</v>
      </c>
      <c r="N813" t="s">
        <v>8042</v>
      </c>
      <c r="O813" t="s">
        <v>2729</v>
      </c>
      <c r="T813" t="s">
        <v>2682</v>
      </c>
      <c r="U813" t="s">
        <v>2658</v>
      </c>
    </row>
    <row r="814" spans="8:21" x14ac:dyDescent="0.25">
      <c r="H814" t="s">
        <v>46</v>
      </c>
      <c r="I814" t="s">
        <v>24</v>
      </c>
      <c r="N814" t="s">
        <v>8042</v>
      </c>
      <c r="O814" t="s">
        <v>2729</v>
      </c>
      <c r="T814" t="s">
        <v>4721</v>
      </c>
      <c r="U814" t="s">
        <v>2658</v>
      </c>
    </row>
    <row r="815" spans="8:21" x14ac:dyDescent="0.25">
      <c r="H815" t="s">
        <v>46</v>
      </c>
      <c r="I815" t="s">
        <v>24</v>
      </c>
      <c r="N815" t="s">
        <v>8054</v>
      </c>
      <c r="O815" t="s">
        <v>2729</v>
      </c>
      <c r="T815" t="s">
        <v>2752</v>
      </c>
      <c r="U815" t="s">
        <v>2753</v>
      </c>
    </row>
    <row r="816" spans="8:21" x14ac:dyDescent="0.25">
      <c r="H816" t="s">
        <v>46</v>
      </c>
      <c r="I816" t="s">
        <v>24</v>
      </c>
      <c r="N816" t="s">
        <v>8045</v>
      </c>
      <c r="O816" t="s">
        <v>2729</v>
      </c>
      <c r="T816" t="s">
        <v>2752</v>
      </c>
      <c r="U816" t="s">
        <v>2753</v>
      </c>
    </row>
    <row r="817" spans="8:21" x14ac:dyDescent="0.25">
      <c r="H817" t="s">
        <v>46</v>
      </c>
      <c r="I817" t="s">
        <v>24</v>
      </c>
      <c r="N817" t="s">
        <v>8068</v>
      </c>
      <c r="O817" t="s">
        <v>2729</v>
      </c>
      <c r="T817" t="s">
        <v>2752</v>
      </c>
      <c r="U817" t="s">
        <v>2753</v>
      </c>
    </row>
    <row r="818" spans="8:21" x14ac:dyDescent="0.25">
      <c r="H818" t="s">
        <v>46</v>
      </c>
      <c r="I818" t="s">
        <v>24</v>
      </c>
      <c r="N818" t="s">
        <v>8059</v>
      </c>
      <c r="O818" t="s">
        <v>2729</v>
      </c>
      <c r="T818" t="s">
        <v>2752</v>
      </c>
      <c r="U818" t="s">
        <v>2753</v>
      </c>
    </row>
    <row r="819" spans="8:21" x14ac:dyDescent="0.25">
      <c r="H819" t="s">
        <v>46</v>
      </c>
      <c r="I819" t="s">
        <v>24</v>
      </c>
      <c r="N819" t="s">
        <v>8066</v>
      </c>
      <c r="O819" t="s">
        <v>2729</v>
      </c>
      <c r="T819" t="s">
        <v>2752</v>
      </c>
      <c r="U819" t="s">
        <v>2753</v>
      </c>
    </row>
    <row r="820" spans="8:21" x14ac:dyDescent="0.25">
      <c r="H820" t="s">
        <v>46</v>
      </c>
      <c r="I820" t="s">
        <v>24</v>
      </c>
      <c r="N820" t="s">
        <v>8064</v>
      </c>
      <c r="O820" t="s">
        <v>2729</v>
      </c>
      <c r="T820" t="s">
        <v>2752</v>
      </c>
      <c r="U820" t="s">
        <v>2753</v>
      </c>
    </row>
    <row r="821" spans="8:21" x14ac:dyDescent="0.25">
      <c r="H821" t="s">
        <v>46</v>
      </c>
      <c r="I821" t="s">
        <v>24</v>
      </c>
      <c r="N821" t="s">
        <v>8044</v>
      </c>
      <c r="O821" t="s">
        <v>2729</v>
      </c>
      <c r="T821" t="s">
        <v>2752</v>
      </c>
      <c r="U821" t="s">
        <v>2753</v>
      </c>
    </row>
    <row r="822" spans="8:21" x14ac:dyDescent="0.25">
      <c r="H822" t="s">
        <v>46</v>
      </c>
      <c r="I822" t="s">
        <v>24</v>
      </c>
      <c r="N822" t="s">
        <v>8058</v>
      </c>
      <c r="O822" t="s">
        <v>2729</v>
      </c>
      <c r="T822" t="s">
        <v>2673</v>
      </c>
      <c r="U822" t="s">
        <v>2655</v>
      </c>
    </row>
    <row r="823" spans="8:21" x14ac:dyDescent="0.25">
      <c r="H823" t="s">
        <v>39</v>
      </c>
      <c r="I823" t="s">
        <v>33</v>
      </c>
      <c r="N823" t="s">
        <v>8046</v>
      </c>
      <c r="O823" t="s">
        <v>2729</v>
      </c>
      <c r="T823" t="s">
        <v>2673</v>
      </c>
      <c r="U823" t="s">
        <v>2655</v>
      </c>
    </row>
    <row r="824" spans="8:21" x14ac:dyDescent="0.25">
      <c r="H824" t="s">
        <v>39</v>
      </c>
      <c r="I824" t="s">
        <v>33</v>
      </c>
      <c r="N824" t="s">
        <v>8056</v>
      </c>
      <c r="O824" t="s">
        <v>2729</v>
      </c>
      <c r="T824" t="s">
        <v>2673</v>
      </c>
      <c r="U824" t="s">
        <v>2655</v>
      </c>
    </row>
    <row r="825" spans="8:21" x14ac:dyDescent="0.25">
      <c r="H825" t="s">
        <v>39</v>
      </c>
      <c r="I825" t="s">
        <v>33</v>
      </c>
      <c r="N825" t="s">
        <v>7536</v>
      </c>
      <c r="O825" t="s">
        <v>480</v>
      </c>
      <c r="T825" t="s">
        <v>5030</v>
      </c>
      <c r="U825" t="s">
        <v>2655</v>
      </c>
    </row>
    <row r="826" spans="8:21" x14ac:dyDescent="0.25">
      <c r="H826" t="s">
        <v>39</v>
      </c>
      <c r="I826" t="s">
        <v>33</v>
      </c>
      <c r="N826" t="s">
        <v>7530</v>
      </c>
      <c r="O826" t="s">
        <v>480</v>
      </c>
      <c r="T826" t="s">
        <v>5134</v>
      </c>
      <c r="U826" t="s">
        <v>2655</v>
      </c>
    </row>
    <row r="827" spans="8:21" x14ac:dyDescent="0.25">
      <c r="H827" t="s">
        <v>39</v>
      </c>
      <c r="I827" t="s">
        <v>33</v>
      </c>
      <c r="N827" t="s">
        <v>7592</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8109</v>
      </c>
    </row>
    <row r="862" spans="8:21" x14ac:dyDescent="0.25">
      <c r="H862" t="s">
        <v>39</v>
      </c>
      <c r="I862" t="s">
        <v>33</v>
      </c>
      <c r="N862" t="s">
        <v>122</v>
      </c>
      <c r="O862" t="s">
        <v>18</v>
      </c>
      <c r="T862" t="s">
        <v>2676</v>
      </c>
      <c r="U862" t="s">
        <v>8109</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8109</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8109</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7341</v>
      </c>
      <c r="O876" t="s">
        <v>18</v>
      </c>
      <c r="T876" t="s">
        <v>543</v>
      </c>
      <c r="U876" t="s">
        <v>544</v>
      </c>
    </row>
    <row r="877" spans="8:21" x14ac:dyDescent="0.25">
      <c r="H877" t="s">
        <v>256</v>
      </c>
      <c r="I877" t="s">
        <v>260</v>
      </c>
      <c r="N877" t="s">
        <v>7341</v>
      </c>
      <c r="O877" t="s">
        <v>18</v>
      </c>
      <c r="T877" t="s">
        <v>543</v>
      </c>
      <c r="U877" t="s">
        <v>544</v>
      </c>
    </row>
    <row r="878" spans="8:21" x14ac:dyDescent="0.25">
      <c r="H878" t="s">
        <v>6135</v>
      </c>
      <c r="I878" t="s">
        <v>260</v>
      </c>
      <c r="N878" t="s">
        <v>7061</v>
      </c>
      <c r="O878" t="s">
        <v>18</v>
      </c>
      <c r="T878" t="s">
        <v>543</v>
      </c>
      <c r="U878" t="s">
        <v>544</v>
      </c>
    </row>
    <row r="879" spans="8:21" x14ac:dyDescent="0.25">
      <c r="H879" t="s">
        <v>6102</v>
      </c>
      <c r="I879" t="s">
        <v>260</v>
      </c>
      <c r="N879" t="s">
        <v>7901</v>
      </c>
      <c r="O879" t="s">
        <v>18</v>
      </c>
      <c r="T879" t="s">
        <v>543</v>
      </c>
      <c r="U879" t="s">
        <v>544</v>
      </c>
    </row>
    <row r="880" spans="8:21" x14ac:dyDescent="0.25">
      <c r="H880" t="s">
        <v>5556</v>
      </c>
      <c r="I880" t="s">
        <v>260</v>
      </c>
      <c r="N880" t="s">
        <v>7699</v>
      </c>
      <c r="O880" t="s">
        <v>18</v>
      </c>
      <c r="T880" t="s">
        <v>543</v>
      </c>
      <c r="U880" t="s">
        <v>544</v>
      </c>
    </row>
    <row r="881" spans="8:21" x14ac:dyDescent="0.25">
      <c r="H881" t="s">
        <v>5277</v>
      </c>
      <c r="I881" t="s">
        <v>260</v>
      </c>
      <c r="N881" t="s">
        <v>6947</v>
      </c>
      <c r="O881" t="s">
        <v>18</v>
      </c>
      <c r="T881" t="s">
        <v>543</v>
      </c>
      <c r="U881" t="s">
        <v>544</v>
      </c>
    </row>
    <row r="882" spans="8:21" x14ac:dyDescent="0.25">
      <c r="H882" t="s">
        <v>5486</v>
      </c>
      <c r="I882" t="s">
        <v>260</v>
      </c>
      <c r="N882" t="s">
        <v>6947</v>
      </c>
      <c r="O882" t="s">
        <v>18</v>
      </c>
      <c r="T882" t="s">
        <v>543</v>
      </c>
      <c r="U882" t="s">
        <v>544</v>
      </c>
    </row>
    <row r="883" spans="8:21" x14ac:dyDescent="0.25">
      <c r="H883" t="s">
        <v>6727</v>
      </c>
      <c r="I883" t="s">
        <v>260</v>
      </c>
      <c r="N883" t="s">
        <v>6947</v>
      </c>
      <c r="O883" t="s">
        <v>18</v>
      </c>
      <c r="T883" t="s">
        <v>543</v>
      </c>
      <c r="U883" t="s">
        <v>544</v>
      </c>
    </row>
    <row r="884" spans="8:21" x14ac:dyDescent="0.25">
      <c r="H884" t="s">
        <v>6231</v>
      </c>
      <c r="I884" t="s">
        <v>260</v>
      </c>
      <c r="N884" t="s">
        <v>7678</v>
      </c>
      <c r="O884" t="s">
        <v>18</v>
      </c>
      <c r="T884" t="s">
        <v>543</v>
      </c>
      <c r="U884" t="s">
        <v>544</v>
      </c>
    </row>
    <row r="885" spans="8:21" x14ac:dyDescent="0.25">
      <c r="H885" t="s">
        <v>6586</v>
      </c>
      <c r="I885" t="s">
        <v>260</v>
      </c>
      <c r="N885" t="s">
        <v>7780</v>
      </c>
      <c r="O885" t="s">
        <v>18</v>
      </c>
      <c r="T885" t="s">
        <v>543</v>
      </c>
      <c r="U885" t="s">
        <v>544</v>
      </c>
    </row>
    <row r="886" spans="8:21" x14ac:dyDescent="0.25">
      <c r="H886" t="s">
        <v>6044</v>
      </c>
      <c r="I886" t="s">
        <v>260</v>
      </c>
      <c r="N886" t="s">
        <v>7799</v>
      </c>
      <c r="O886" t="s">
        <v>18</v>
      </c>
      <c r="T886" t="s">
        <v>543</v>
      </c>
      <c r="U886" t="s">
        <v>544</v>
      </c>
    </row>
    <row r="887" spans="8:21" x14ac:dyDescent="0.25">
      <c r="H887" t="s">
        <v>6717</v>
      </c>
      <c r="I887" t="s">
        <v>260</v>
      </c>
      <c r="N887" t="s">
        <v>6913</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7244</v>
      </c>
      <c r="O889" t="s">
        <v>18</v>
      </c>
      <c r="T889" t="s">
        <v>546</v>
      </c>
      <c r="U889" t="s">
        <v>547</v>
      </c>
    </row>
    <row r="890" spans="8:21" x14ac:dyDescent="0.25">
      <c r="H890" t="s">
        <v>6513</v>
      </c>
      <c r="I890" t="s">
        <v>260</v>
      </c>
      <c r="N890" t="s">
        <v>7316</v>
      </c>
      <c r="O890" t="s">
        <v>18</v>
      </c>
      <c r="T890" t="s">
        <v>546</v>
      </c>
      <c r="U890" t="s">
        <v>547</v>
      </c>
    </row>
    <row r="891" spans="8:21" x14ac:dyDescent="0.25">
      <c r="H891" t="s">
        <v>5463</v>
      </c>
      <c r="I891" t="s">
        <v>260</v>
      </c>
      <c r="N891" t="s">
        <v>7086</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8011</v>
      </c>
      <c r="T900" t="s">
        <v>309</v>
      </c>
      <c r="U900" t="s">
        <v>310</v>
      </c>
    </row>
    <row r="901" spans="8:21" x14ac:dyDescent="0.25">
      <c r="H901" t="s">
        <v>5800</v>
      </c>
      <c r="I901" t="s">
        <v>33</v>
      </c>
      <c r="N901" t="s">
        <v>2736</v>
      </c>
      <c r="O901" t="s">
        <v>2738</v>
      </c>
      <c r="P901" t="s">
        <v>8011</v>
      </c>
      <c r="T901" t="s">
        <v>4794</v>
      </c>
      <c r="U901" t="s">
        <v>310</v>
      </c>
    </row>
    <row r="902" spans="8:21" x14ac:dyDescent="0.25">
      <c r="H902" t="s">
        <v>6687</v>
      </c>
      <c r="I902" t="s">
        <v>33</v>
      </c>
      <c r="N902" t="s">
        <v>2736</v>
      </c>
      <c r="O902" t="s">
        <v>2738</v>
      </c>
      <c r="P902" t="s">
        <v>8011</v>
      </c>
      <c r="T902" t="s">
        <v>311</v>
      </c>
      <c r="U902" t="s">
        <v>312</v>
      </c>
    </row>
    <row r="903" spans="8:21" x14ac:dyDescent="0.25">
      <c r="H903" t="s">
        <v>5694</v>
      </c>
      <c r="I903" t="s">
        <v>33</v>
      </c>
      <c r="N903" t="s">
        <v>2736</v>
      </c>
      <c r="O903" t="s">
        <v>2738</v>
      </c>
      <c r="P903" t="s">
        <v>8011</v>
      </c>
      <c r="T903" t="s">
        <v>311</v>
      </c>
      <c r="U903" t="s">
        <v>312</v>
      </c>
    </row>
    <row r="904" spans="8:21" x14ac:dyDescent="0.25">
      <c r="H904" t="s">
        <v>5694</v>
      </c>
      <c r="I904" t="s">
        <v>33</v>
      </c>
      <c r="N904" t="s">
        <v>2739</v>
      </c>
      <c r="O904" t="s">
        <v>2740</v>
      </c>
      <c r="P904" t="s">
        <v>8010</v>
      </c>
      <c r="T904" t="s">
        <v>311</v>
      </c>
      <c r="U904" t="s">
        <v>312</v>
      </c>
    </row>
    <row r="905" spans="8:21" x14ac:dyDescent="0.25">
      <c r="H905" t="s">
        <v>5745</v>
      </c>
      <c r="I905" t="s">
        <v>33</v>
      </c>
      <c r="N905" t="s">
        <v>2739</v>
      </c>
      <c r="O905" t="s">
        <v>2740</v>
      </c>
      <c r="P905" t="s">
        <v>8010</v>
      </c>
      <c r="T905" t="s">
        <v>4552</v>
      </c>
      <c r="U905" t="s">
        <v>312</v>
      </c>
    </row>
    <row r="906" spans="8:21" x14ac:dyDescent="0.25">
      <c r="H906" t="s">
        <v>6663</v>
      </c>
      <c r="I906" t="s">
        <v>33</v>
      </c>
      <c r="N906" t="s">
        <v>2739</v>
      </c>
      <c r="O906" t="s">
        <v>2740</v>
      </c>
      <c r="P906" t="s">
        <v>8010</v>
      </c>
      <c r="T906" t="s">
        <v>4709</v>
      </c>
      <c r="U906" t="s">
        <v>312</v>
      </c>
    </row>
    <row r="907" spans="8:21" x14ac:dyDescent="0.25">
      <c r="H907" t="s">
        <v>6535</v>
      </c>
      <c r="I907" t="s">
        <v>33</v>
      </c>
      <c r="N907" t="s">
        <v>2739</v>
      </c>
      <c r="O907" t="s">
        <v>2740</v>
      </c>
      <c r="P907" t="s">
        <v>8010</v>
      </c>
      <c r="T907" t="s">
        <v>5064</v>
      </c>
      <c r="U907" t="s">
        <v>312</v>
      </c>
    </row>
    <row r="908" spans="8:21" x14ac:dyDescent="0.25">
      <c r="H908" t="s">
        <v>5662</v>
      </c>
      <c r="I908" t="s">
        <v>33</v>
      </c>
      <c r="N908" t="s">
        <v>2741</v>
      </c>
      <c r="O908" t="s">
        <v>2742</v>
      </c>
      <c r="P908" t="s">
        <v>8012</v>
      </c>
      <c r="T908" t="s">
        <v>4846</v>
      </c>
      <c r="U908" t="s">
        <v>312</v>
      </c>
    </row>
    <row r="909" spans="8:21" x14ac:dyDescent="0.25">
      <c r="H909" t="s">
        <v>5797</v>
      </c>
      <c r="I909" t="s">
        <v>33</v>
      </c>
      <c r="N909" t="s">
        <v>2743</v>
      </c>
      <c r="O909" t="s">
        <v>2744</v>
      </c>
      <c r="P909" t="s">
        <v>8009</v>
      </c>
      <c r="T909" t="s">
        <v>4605</v>
      </c>
      <c r="U909" t="s">
        <v>312</v>
      </c>
    </row>
    <row r="910" spans="8:21" x14ac:dyDescent="0.25">
      <c r="H910" t="s">
        <v>5797</v>
      </c>
      <c r="I910" t="s">
        <v>33</v>
      </c>
      <c r="N910" t="s">
        <v>2743</v>
      </c>
      <c r="O910" t="s">
        <v>2744</v>
      </c>
      <c r="P910" t="s">
        <v>8009</v>
      </c>
      <c r="T910" t="s">
        <v>4875</v>
      </c>
      <c r="U910" t="s">
        <v>312</v>
      </c>
    </row>
    <row r="911" spans="8:21" x14ac:dyDescent="0.25">
      <c r="H911" t="s">
        <v>5763</v>
      </c>
      <c r="I911" t="s">
        <v>33</v>
      </c>
      <c r="N911" t="s">
        <v>2743</v>
      </c>
      <c r="O911" t="s">
        <v>2744</v>
      </c>
      <c r="P911" t="s">
        <v>8009</v>
      </c>
      <c r="T911" t="s">
        <v>313</v>
      </c>
      <c r="U911" t="s">
        <v>314</v>
      </c>
    </row>
    <row r="912" spans="8:21" x14ac:dyDescent="0.25">
      <c r="H912" t="s">
        <v>5512</v>
      </c>
      <c r="I912" t="s">
        <v>33</v>
      </c>
      <c r="N912" t="s">
        <v>2743</v>
      </c>
      <c r="O912" t="s">
        <v>2744</v>
      </c>
      <c r="P912" t="s">
        <v>8009</v>
      </c>
      <c r="T912" t="s">
        <v>313</v>
      </c>
      <c r="U912" t="s">
        <v>314</v>
      </c>
    </row>
    <row r="913" spans="8:21" x14ac:dyDescent="0.25">
      <c r="H913" t="s">
        <v>6677</v>
      </c>
      <c r="I913" t="s">
        <v>33</v>
      </c>
      <c r="N913" t="s">
        <v>2743</v>
      </c>
      <c r="O913" t="s">
        <v>2744</v>
      </c>
      <c r="P913" t="s">
        <v>8009</v>
      </c>
      <c r="T913" t="s">
        <v>313</v>
      </c>
      <c r="U913" t="s">
        <v>314</v>
      </c>
    </row>
    <row r="914" spans="8:21" x14ac:dyDescent="0.25">
      <c r="H914" t="s">
        <v>6271</v>
      </c>
      <c r="I914" t="s">
        <v>33</v>
      </c>
      <c r="N914" t="s">
        <v>2743</v>
      </c>
      <c r="O914" t="s">
        <v>2744</v>
      </c>
      <c r="P914" t="s">
        <v>8009</v>
      </c>
      <c r="T914" t="s">
        <v>313</v>
      </c>
      <c r="U914" t="s">
        <v>314</v>
      </c>
    </row>
    <row r="915" spans="8:21" x14ac:dyDescent="0.25">
      <c r="H915" t="s">
        <v>5233</v>
      </c>
      <c r="I915" t="s">
        <v>33</v>
      </c>
      <c r="N915" t="s">
        <v>2743</v>
      </c>
      <c r="O915" t="s">
        <v>2744</v>
      </c>
      <c r="P915" t="s">
        <v>8009</v>
      </c>
      <c r="T915" t="s">
        <v>313</v>
      </c>
      <c r="U915" t="s">
        <v>314</v>
      </c>
    </row>
    <row r="916" spans="8:21" x14ac:dyDescent="0.25">
      <c r="H916" t="s">
        <v>6104</v>
      </c>
      <c r="I916" t="s">
        <v>33</v>
      </c>
      <c r="N916" t="s">
        <v>2743</v>
      </c>
      <c r="O916" t="s">
        <v>2744</v>
      </c>
      <c r="P916" t="s">
        <v>8009</v>
      </c>
      <c r="T916" t="s">
        <v>313</v>
      </c>
      <c r="U916" t="s">
        <v>314</v>
      </c>
    </row>
    <row r="917" spans="8:21" x14ac:dyDescent="0.25">
      <c r="H917" t="s">
        <v>6407</v>
      </c>
      <c r="I917" t="s">
        <v>33</v>
      </c>
      <c r="N917" t="s">
        <v>2743</v>
      </c>
      <c r="O917" t="s">
        <v>2744</v>
      </c>
      <c r="P917" t="s">
        <v>8009</v>
      </c>
      <c r="T917" t="s">
        <v>313</v>
      </c>
      <c r="U917" t="s">
        <v>314</v>
      </c>
    </row>
    <row r="918" spans="8:21" x14ac:dyDescent="0.25">
      <c r="H918" t="s">
        <v>5611</v>
      </c>
      <c r="I918" t="s">
        <v>33</v>
      </c>
      <c r="N918" t="s">
        <v>2743</v>
      </c>
      <c r="O918" t="s">
        <v>2744</v>
      </c>
      <c r="P918" t="s">
        <v>8009</v>
      </c>
      <c r="T918" t="s">
        <v>313</v>
      </c>
      <c r="U918" t="s">
        <v>314</v>
      </c>
    </row>
    <row r="919" spans="8:21" x14ac:dyDescent="0.25">
      <c r="H919" t="s">
        <v>5611</v>
      </c>
      <c r="I919" t="s">
        <v>33</v>
      </c>
      <c r="N919" t="s">
        <v>2743</v>
      </c>
      <c r="O919" t="s">
        <v>2744</v>
      </c>
      <c r="P919" t="s">
        <v>8009</v>
      </c>
      <c r="T919" t="s">
        <v>313</v>
      </c>
      <c r="U919" t="s">
        <v>314</v>
      </c>
    </row>
    <row r="920" spans="8:21" x14ac:dyDescent="0.25">
      <c r="H920" t="s">
        <v>5611</v>
      </c>
      <c r="I920" t="s">
        <v>33</v>
      </c>
      <c r="N920" t="s">
        <v>2743</v>
      </c>
      <c r="O920" t="s">
        <v>2744</v>
      </c>
      <c r="P920" t="s">
        <v>8009</v>
      </c>
      <c r="T920" t="s">
        <v>313</v>
      </c>
      <c r="U920" t="s">
        <v>314</v>
      </c>
    </row>
    <row r="921" spans="8:21" x14ac:dyDescent="0.25">
      <c r="H921" t="s">
        <v>6856</v>
      </c>
      <c r="I921" t="s">
        <v>33</v>
      </c>
      <c r="N921" t="s">
        <v>2743</v>
      </c>
      <c r="O921" t="s">
        <v>2744</v>
      </c>
      <c r="P921" t="s">
        <v>8009</v>
      </c>
      <c r="T921" t="s">
        <v>313</v>
      </c>
      <c r="U921" t="s">
        <v>314</v>
      </c>
    </row>
    <row r="922" spans="8:21" x14ac:dyDescent="0.25">
      <c r="H922" t="s">
        <v>5873</v>
      </c>
      <c r="I922" t="s">
        <v>33</v>
      </c>
      <c r="N922" t="s">
        <v>2743</v>
      </c>
      <c r="O922" t="s">
        <v>2744</v>
      </c>
      <c r="P922" t="s">
        <v>8009</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7781</v>
      </c>
      <c r="O947" t="s">
        <v>453</v>
      </c>
      <c r="T947" t="s">
        <v>4750</v>
      </c>
      <c r="U947" t="s">
        <v>483</v>
      </c>
    </row>
    <row r="948" spans="8:21" x14ac:dyDescent="0.25">
      <c r="H948" t="s">
        <v>257</v>
      </c>
      <c r="I948" t="s">
        <v>261</v>
      </c>
      <c r="N948" t="s">
        <v>7301</v>
      </c>
      <c r="O948" t="s">
        <v>453</v>
      </c>
      <c r="T948" t="s">
        <v>4744</v>
      </c>
      <c r="U948" t="s">
        <v>483</v>
      </c>
    </row>
    <row r="949" spans="8:21" x14ac:dyDescent="0.25">
      <c r="H949" t="s">
        <v>257</v>
      </c>
      <c r="I949" t="s">
        <v>261</v>
      </c>
      <c r="N949" t="s">
        <v>7183</v>
      </c>
      <c r="O949" t="s">
        <v>453</v>
      </c>
      <c r="T949" t="s">
        <v>4744</v>
      </c>
      <c r="U949" t="s">
        <v>483</v>
      </c>
    </row>
    <row r="950" spans="8:21" x14ac:dyDescent="0.25">
      <c r="H950" t="s">
        <v>257</v>
      </c>
      <c r="I950" t="s">
        <v>261</v>
      </c>
      <c r="N950" t="s">
        <v>7314</v>
      </c>
      <c r="O950" t="s">
        <v>453</v>
      </c>
      <c r="T950" t="s">
        <v>484</v>
      </c>
      <c r="U950" t="s">
        <v>485</v>
      </c>
    </row>
    <row r="951" spans="8:21" x14ac:dyDescent="0.25">
      <c r="H951" t="s">
        <v>257</v>
      </c>
      <c r="I951" t="s">
        <v>261</v>
      </c>
      <c r="N951" t="s">
        <v>7469</v>
      </c>
      <c r="O951" t="s">
        <v>453</v>
      </c>
      <c r="T951" t="s">
        <v>484</v>
      </c>
      <c r="U951" t="s">
        <v>485</v>
      </c>
    </row>
    <row r="952" spans="8:21" x14ac:dyDescent="0.25">
      <c r="H952" t="s">
        <v>257</v>
      </c>
      <c r="I952" t="s">
        <v>261</v>
      </c>
      <c r="N952" t="s">
        <v>7469</v>
      </c>
      <c r="O952" t="s">
        <v>453</v>
      </c>
      <c r="T952" t="s">
        <v>484</v>
      </c>
      <c r="U952" t="s">
        <v>485</v>
      </c>
    </row>
    <row r="953" spans="8:21" x14ac:dyDescent="0.25">
      <c r="H953" t="s">
        <v>257</v>
      </c>
      <c r="I953" t="s">
        <v>261</v>
      </c>
      <c r="N953" t="s">
        <v>7469</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7526</v>
      </c>
      <c r="O963" t="s">
        <v>25</v>
      </c>
      <c r="T963" t="s">
        <v>484</v>
      </c>
      <c r="U963" t="s">
        <v>485</v>
      </c>
    </row>
    <row r="964" spans="8:21" x14ac:dyDescent="0.25">
      <c r="H964" t="s">
        <v>5231</v>
      </c>
      <c r="I964" t="s">
        <v>261</v>
      </c>
      <c r="N964" t="s">
        <v>7229</v>
      </c>
      <c r="O964" t="s">
        <v>25</v>
      </c>
      <c r="T964" t="s">
        <v>484</v>
      </c>
      <c r="U964" t="s">
        <v>485</v>
      </c>
    </row>
    <row r="965" spans="8:21" x14ac:dyDescent="0.25">
      <c r="H965" t="s">
        <v>5785</v>
      </c>
      <c r="I965" t="s">
        <v>261</v>
      </c>
      <c r="N965" t="s">
        <v>7027</v>
      </c>
      <c r="O965" t="s">
        <v>25</v>
      </c>
      <c r="T965" t="s">
        <v>484</v>
      </c>
      <c r="U965" t="s">
        <v>485</v>
      </c>
    </row>
    <row r="966" spans="8:21" x14ac:dyDescent="0.25">
      <c r="H966" t="s">
        <v>5835</v>
      </c>
      <c r="I966" t="s">
        <v>261</v>
      </c>
      <c r="N966" t="s">
        <v>7851</v>
      </c>
      <c r="O966" t="s">
        <v>25</v>
      </c>
      <c r="T966" t="s">
        <v>484</v>
      </c>
      <c r="U966" t="s">
        <v>485</v>
      </c>
    </row>
    <row r="967" spans="8:21" x14ac:dyDescent="0.25">
      <c r="H967" t="s">
        <v>5982</v>
      </c>
      <c r="I967" t="s">
        <v>261</v>
      </c>
      <c r="N967" t="s">
        <v>7851</v>
      </c>
      <c r="O967" t="s">
        <v>25</v>
      </c>
      <c r="T967" t="s">
        <v>484</v>
      </c>
      <c r="U967" t="s">
        <v>485</v>
      </c>
    </row>
    <row r="968" spans="8:21" x14ac:dyDescent="0.25">
      <c r="H968" t="s">
        <v>5982</v>
      </c>
      <c r="I968" t="s">
        <v>261</v>
      </c>
      <c r="N968" t="s">
        <v>7364</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7520</v>
      </c>
      <c r="O970" t="s">
        <v>16</v>
      </c>
      <c r="T970" t="s">
        <v>484</v>
      </c>
      <c r="U970" t="s">
        <v>485</v>
      </c>
    </row>
    <row r="971" spans="8:21" x14ac:dyDescent="0.25">
      <c r="H971" t="s">
        <v>6670</v>
      </c>
      <c r="I971" t="s">
        <v>261</v>
      </c>
      <c r="N971" t="s">
        <v>7560</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8028</v>
      </c>
      <c r="O981" t="s">
        <v>20</v>
      </c>
      <c r="T981" t="s">
        <v>4806</v>
      </c>
      <c r="U981" t="s">
        <v>485</v>
      </c>
    </row>
    <row r="982" spans="8:23" x14ac:dyDescent="0.25">
      <c r="H982" t="s">
        <v>6171</v>
      </c>
      <c r="I982" t="s">
        <v>34</v>
      </c>
      <c r="N982" t="s">
        <v>6919</v>
      </c>
      <c r="O982" t="s">
        <v>20</v>
      </c>
      <c r="T982" t="s">
        <v>4806</v>
      </c>
      <c r="U982" t="s">
        <v>485</v>
      </c>
    </row>
    <row r="983" spans="8:23" x14ac:dyDescent="0.25">
      <c r="H983" t="s">
        <v>6660</v>
      </c>
      <c r="I983" t="s">
        <v>34</v>
      </c>
      <c r="N983" t="s">
        <v>6919</v>
      </c>
      <c r="O983" t="s">
        <v>20</v>
      </c>
      <c r="T983" t="s">
        <v>4824</v>
      </c>
      <c r="U983" t="s">
        <v>485</v>
      </c>
    </row>
    <row r="984" spans="8:23" x14ac:dyDescent="0.25">
      <c r="H984" t="s">
        <v>6807</v>
      </c>
      <c r="I984" t="s">
        <v>34</v>
      </c>
      <c r="N984" t="s">
        <v>7201</v>
      </c>
      <c r="O984" t="s">
        <v>20</v>
      </c>
      <c r="T984" t="s">
        <v>4718</v>
      </c>
      <c r="U984" t="s">
        <v>485</v>
      </c>
    </row>
    <row r="985" spans="8:23" x14ac:dyDescent="0.25">
      <c r="H985" t="s">
        <v>6496</v>
      </c>
      <c r="I985" t="s">
        <v>34</v>
      </c>
      <c r="N985" t="s">
        <v>7091</v>
      </c>
      <c r="O985" t="s">
        <v>20</v>
      </c>
      <c r="T985" t="s">
        <v>336</v>
      </c>
      <c r="U985" t="s">
        <v>337</v>
      </c>
    </row>
    <row r="986" spans="8:23" x14ac:dyDescent="0.25">
      <c r="H986" t="s">
        <v>6446</v>
      </c>
      <c r="I986" t="s">
        <v>34</v>
      </c>
      <c r="N986" t="s">
        <v>7009</v>
      </c>
      <c r="O986" t="s">
        <v>20</v>
      </c>
      <c r="T986" t="s">
        <v>4594</v>
      </c>
      <c r="U986" t="s">
        <v>337</v>
      </c>
    </row>
    <row r="987" spans="8:23" x14ac:dyDescent="0.25">
      <c r="H987" t="s">
        <v>6713</v>
      </c>
      <c r="I987" t="s">
        <v>34</v>
      </c>
      <c r="N987" t="s">
        <v>7802</v>
      </c>
      <c r="O987" t="s">
        <v>20</v>
      </c>
      <c r="T987" t="s">
        <v>4660</v>
      </c>
      <c r="U987" t="s">
        <v>337</v>
      </c>
    </row>
    <row r="988" spans="8:23" x14ac:dyDescent="0.25">
      <c r="H988" t="s">
        <v>5840</v>
      </c>
      <c r="I988" t="s">
        <v>34</v>
      </c>
      <c r="N988" t="s">
        <v>7438</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7817</v>
      </c>
      <c r="O990" t="s">
        <v>20</v>
      </c>
      <c r="T990" t="s">
        <v>585</v>
      </c>
      <c r="U990" t="s">
        <v>586</v>
      </c>
      <c r="V990" t="s">
        <v>2758</v>
      </c>
      <c r="W990" t="s">
        <v>2759</v>
      </c>
    </row>
    <row r="991" spans="8:23" x14ac:dyDescent="0.25">
      <c r="H991" t="s">
        <v>6351</v>
      </c>
      <c r="I991" t="s">
        <v>34</v>
      </c>
      <c r="N991" t="s">
        <v>7400</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7682</v>
      </c>
      <c r="O993" t="s">
        <v>20</v>
      </c>
      <c r="T993" t="s">
        <v>585</v>
      </c>
      <c r="U993" t="s">
        <v>586</v>
      </c>
      <c r="V993" t="s">
        <v>2758</v>
      </c>
      <c r="W993" t="s">
        <v>2759</v>
      </c>
    </row>
    <row r="994" spans="8:23" x14ac:dyDescent="0.25">
      <c r="H994" t="s">
        <v>5939</v>
      </c>
      <c r="I994" t="s">
        <v>262</v>
      </c>
      <c r="N994" t="s">
        <v>7682</v>
      </c>
      <c r="O994" t="s">
        <v>20</v>
      </c>
      <c r="T994" t="s">
        <v>585</v>
      </c>
      <c r="U994" t="s">
        <v>586</v>
      </c>
      <c r="V994" t="s">
        <v>2758</v>
      </c>
      <c r="W994" t="s">
        <v>2759</v>
      </c>
    </row>
    <row r="995" spans="8:23" x14ac:dyDescent="0.25">
      <c r="H995" t="s">
        <v>5284</v>
      </c>
      <c r="I995" t="s">
        <v>262</v>
      </c>
      <c r="N995" t="s">
        <v>7854</v>
      </c>
      <c r="O995" t="s">
        <v>20</v>
      </c>
      <c r="T995" t="s">
        <v>585</v>
      </c>
      <c r="U995" t="s">
        <v>586</v>
      </c>
      <c r="V995" t="s">
        <v>2758</v>
      </c>
      <c r="W995" t="s">
        <v>2759</v>
      </c>
    </row>
    <row r="996" spans="8:23" x14ac:dyDescent="0.25">
      <c r="H996" t="s">
        <v>5284</v>
      </c>
      <c r="I996" t="s">
        <v>262</v>
      </c>
      <c r="N996" t="s">
        <v>8051</v>
      </c>
      <c r="O996" t="s">
        <v>20</v>
      </c>
      <c r="T996" t="s">
        <v>585</v>
      </c>
      <c r="U996" t="s">
        <v>586</v>
      </c>
      <c r="V996" t="s">
        <v>2758</v>
      </c>
      <c r="W996" t="s">
        <v>2759</v>
      </c>
    </row>
    <row r="997" spans="8:23" x14ac:dyDescent="0.25">
      <c r="H997" t="s">
        <v>5284</v>
      </c>
      <c r="I997" t="s">
        <v>262</v>
      </c>
      <c r="N997" t="s">
        <v>8051</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7178</v>
      </c>
      <c r="O1041" t="s">
        <v>26</v>
      </c>
    </row>
    <row r="1042" spans="8:15" x14ac:dyDescent="0.25">
      <c r="H1042" t="s">
        <v>2730</v>
      </c>
      <c r="I1042" t="s">
        <v>2732</v>
      </c>
      <c r="N1042" t="s">
        <v>7178</v>
      </c>
      <c r="O1042" t="s">
        <v>26</v>
      </c>
    </row>
    <row r="1043" spans="8:15" x14ac:dyDescent="0.25">
      <c r="H1043" t="s">
        <v>2730</v>
      </c>
      <c r="I1043" t="s">
        <v>2732</v>
      </c>
      <c r="N1043" t="s">
        <v>7178</v>
      </c>
      <c r="O1043" t="s">
        <v>26</v>
      </c>
    </row>
    <row r="1044" spans="8:15" x14ac:dyDescent="0.25">
      <c r="H1044" t="s">
        <v>2730</v>
      </c>
      <c r="I1044" t="s">
        <v>2732</v>
      </c>
      <c r="N1044" t="s">
        <v>8061</v>
      </c>
      <c r="O1044" t="s">
        <v>26</v>
      </c>
    </row>
    <row r="1045" spans="8:15" x14ac:dyDescent="0.25">
      <c r="H1045" t="s">
        <v>2730</v>
      </c>
      <c r="I1045" t="s">
        <v>2732</v>
      </c>
      <c r="N1045" t="s">
        <v>8055</v>
      </c>
      <c r="O1045" t="s">
        <v>26</v>
      </c>
    </row>
    <row r="1046" spans="8:15" x14ac:dyDescent="0.25">
      <c r="H1046" t="s">
        <v>2730</v>
      </c>
      <c r="I1046" t="s">
        <v>2732</v>
      </c>
      <c r="N1046" t="s">
        <v>8029</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7480</v>
      </c>
      <c r="O1055" t="s">
        <v>4465</v>
      </c>
    </row>
    <row r="1056" spans="8:15" x14ac:dyDescent="0.25">
      <c r="H1056" t="s">
        <v>122</v>
      </c>
      <c r="I1056" t="s">
        <v>18</v>
      </c>
      <c r="N1056" t="s">
        <v>5816</v>
      </c>
      <c r="O1056" t="s">
        <v>4465</v>
      </c>
    </row>
    <row r="1057" spans="8:15" x14ac:dyDescent="0.25">
      <c r="H1057" t="s">
        <v>122</v>
      </c>
      <c r="I1057" t="s">
        <v>18</v>
      </c>
      <c r="N1057" t="s">
        <v>7051</v>
      </c>
      <c r="O1057" t="s">
        <v>4465</v>
      </c>
    </row>
    <row r="1058" spans="8:15" x14ac:dyDescent="0.25">
      <c r="H1058" t="s">
        <v>122</v>
      </c>
      <c r="I1058" t="s">
        <v>18</v>
      </c>
      <c r="N1058" t="s">
        <v>7051</v>
      </c>
      <c r="O1058" t="s">
        <v>4465</v>
      </c>
    </row>
    <row r="1059" spans="8:15" x14ac:dyDescent="0.25">
      <c r="H1059" t="s">
        <v>122</v>
      </c>
      <c r="I1059" t="s">
        <v>18</v>
      </c>
      <c r="N1059" t="s">
        <v>6889</v>
      </c>
      <c r="O1059" t="s">
        <v>4465</v>
      </c>
    </row>
    <row r="1060" spans="8:15" x14ac:dyDescent="0.25">
      <c r="H1060" t="s">
        <v>122</v>
      </c>
      <c r="I1060" t="s">
        <v>18</v>
      </c>
      <c r="N1060" t="s">
        <v>7198</v>
      </c>
      <c r="O1060" t="s">
        <v>28</v>
      </c>
    </row>
    <row r="1061" spans="8:15" x14ac:dyDescent="0.25">
      <c r="H1061" t="s">
        <v>122</v>
      </c>
      <c r="I1061" t="s">
        <v>18</v>
      </c>
      <c r="N1061" t="s">
        <v>7701</v>
      </c>
      <c r="O1061" t="s">
        <v>28</v>
      </c>
    </row>
    <row r="1062" spans="8:15" x14ac:dyDescent="0.25">
      <c r="H1062" t="s">
        <v>122</v>
      </c>
      <c r="I1062" t="s">
        <v>18</v>
      </c>
      <c r="N1062" t="s">
        <v>7171</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8078</v>
      </c>
      <c r="O1067" t="s">
        <v>28</v>
      </c>
    </row>
    <row r="1068" spans="8:15" x14ac:dyDescent="0.25">
      <c r="H1068" t="s">
        <v>122</v>
      </c>
      <c r="I1068" t="s">
        <v>18</v>
      </c>
      <c r="N1068" t="s">
        <v>6962</v>
      </c>
      <c r="O1068" t="s">
        <v>28</v>
      </c>
    </row>
    <row r="1069" spans="8:15" x14ac:dyDescent="0.25">
      <c r="H1069" t="s">
        <v>122</v>
      </c>
      <c r="I1069" t="s">
        <v>18</v>
      </c>
      <c r="N1069" t="s">
        <v>7830</v>
      </c>
      <c r="O1069" t="s">
        <v>27</v>
      </c>
    </row>
    <row r="1070" spans="8:15" x14ac:dyDescent="0.25">
      <c r="H1070" t="s">
        <v>122</v>
      </c>
      <c r="I1070" t="s">
        <v>18</v>
      </c>
      <c r="N1070" t="s">
        <v>44</v>
      </c>
      <c r="O1070" t="s">
        <v>29</v>
      </c>
    </row>
    <row r="1071" spans="8:15" x14ac:dyDescent="0.25">
      <c r="H1071" t="s">
        <v>122</v>
      </c>
      <c r="I1071" t="s">
        <v>18</v>
      </c>
      <c r="N1071" t="s">
        <v>7135</v>
      </c>
      <c r="O1071" t="s">
        <v>274</v>
      </c>
    </row>
    <row r="1072" spans="8:15" x14ac:dyDescent="0.25">
      <c r="H1072" t="s">
        <v>122</v>
      </c>
      <c r="I1072" t="s">
        <v>18</v>
      </c>
      <c r="N1072" t="s">
        <v>8083</v>
      </c>
      <c r="O1072" t="s">
        <v>274</v>
      </c>
    </row>
    <row r="1073" spans="8:18" x14ac:dyDescent="0.25">
      <c r="H1073" t="s">
        <v>122</v>
      </c>
      <c r="I1073" t="s">
        <v>18</v>
      </c>
      <c r="N1073" t="s">
        <v>8090</v>
      </c>
      <c r="O1073" t="s">
        <v>274</v>
      </c>
    </row>
    <row r="1074" spans="8:18" x14ac:dyDescent="0.25">
      <c r="H1074" t="s">
        <v>6637</v>
      </c>
      <c r="I1074" t="s">
        <v>18</v>
      </c>
      <c r="N1074" t="s">
        <v>7827</v>
      </c>
      <c r="O1074" t="s">
        <v>274</v>
      </c>
    </row>
    <row r="1075" spans="8:18" x14ac:dyDescent="0.25">
      <c r="H1075" t="s">
        <v>6160</v>
      </c>
      <c r="I1075" t="s">
        <v>18</v>
      </c>
      <c r="N1075" t="s">
        <v>8073</v>
      </c>
      <c r="O1075" t="s">
        <v>274</v>
      </c>
    </row>
    <row r="1076" spans="8:18" x14ac:dyDescent="0.25">
      <c r="H1076" t="s">
        <v>2733</v>
      </c>
      <c r="I1076" t="s">
        <v>2735</v>
      </c>
      <c r="J1076" t="s">
        <v>2764</v>
      </c>
      <c r="K1076" t="s">
        <v>2766</v>
      </c>
      <c r="L1076" t="s">
        <v>2765</v>
      </c>
      <c r="N1076" t="s">
        <v>7761</v>
      </c>
      <c r="O1076" t="s">
        <v>274</v>
      </c>
    </row>
    <row r="1077" spans="8:18" x14ac:dyDescent="0.25">
      <c r="H1077" t="s">
        <v>2733</v>
      </c>
      <c r="I1077" t="s">
        <v>2735</v>
      </c>
      <c r="J1077" t="s">
        <v>2764</v>
      </c>
      <c r="K1077" t="s">
        <v>2766</v>
      </c>
      <c r="L1077" t="s">
        <v>2765</v>
      </c>
      <c r="N1077" t="s">
        <v>7329</v>
      </c>
      <c r="O1077" t="s">
        <v>274</v>
      </c>
    </row>
    <row r="1078" spans="8:18" x14ac:dyDescent="0.25">
      <c r="H1078" t="s">
        <v>2733</v>
      </c>
      <c r="I1078" t="s">
        <v>2735</v>
      </c>
      <c r="J1078" t="s">
        <v>2764</v>
      </c>
      <c r="K1078" t="s">
        <v>2766</v>
      </c>
      <c r="L1078" t="s">
        <v>2765</v>
      </c>
      <c r="N1078" t="s">
        <v>7905</v>
      </c>
      <c r="O1078" t="s">
        <v>274</v>
      </c>
    </row>
    <row r="1079" spans="8:18" x14ac:dyDescent="0.25">
      <c r="H1079" t="s">
        <v>2733</v>
      </c>
      <c r="I1079" t="s">
        <v>2735</v>
      </c>
      <c r="J1079" t="s">
        <v>2764</v>
      </c>
      <c r="K1079" t="s">
        <v>2766</v>
      </c>
      <c r="L1079" t="s">
        <v>2765</v>
      </c>
      <c r="N1079" t="s">
        <v>7024</v>
      </c>
      <c r="O1079" t="s">
        <v>274</v>
      </c>
    </row>
    <row r="1080" spans="8:18" x14ac:dyDescent="0.25">
      <c r="H1080" t="s">
        <v>2733</v>
      </c>
      <c r="I1080" t="s">
        <v>2735</v>
      </c>
      <c r="J1080" t="s">
        <v>2764</v>
      </c>
      <c r="K1080" t="s">
        <v>2766</v>
      </c>
      <c r="L1080" t="s">
        <v>2765</v>
      </c>
      <c r="N1080" t="s">
        <v>6944</v>
      </c>
      <c r="O1080" t="s">
        <v>29</v>
      </c>
    </row>
    <row r="1081" spans="8:18" x14ac:dyDescent="0.25">
      <c r="H1081" t="s">
        <v>2733</v>
      </c>
      <c r="I1081" t="s">
        <v>2735</v>
      </c>
      <c r="J1081" t="s">
        <v>2765</v>
      </c>
      <c r="K1081" t="s">
        <v>2766</v>
      </c>
      <c r="N1081" t="s">
        <v>6944</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7237</v>
      </c>
      <c r="O1083" t="s">
        <v>29</v>
      </c>
    </row>
    <row r="1084" spans="8:18" x14ac:dyDescent="0.25">
      <c r="H1084" t="s">
        <v>2733</v>
      </c>
      <c r="I1084" t="s">
        <v>2735</v>
      </c>
      <c r="J1084" t="s">
        <v>2764</v>
      </c>
      <c r="K1084" t="s">
        <v>2766</v>
      </c>
      <c r="L1084" t="s">
        <v>2765</v>
      </c>
      <c r="N1084" t="s">
        <v>7907</v>
      </c>
      <c r="O1084" t="s">
        <v>29</v>
      </c>
    </row>
    <row r="1085" spans="8:18" x14ac:dyDescent="0.25">
      <c r="H1085" t="s">
        <v>2733</v>
      </c>
      <c r="I1085" t="s">
        <v>2735</v>
      </c>
      <c r="J1085" t="s">
        <v>2765</v>
      </c>
      <c r="K1085" t="s">
        <v>2766</v>
      </c>
      <c r="N1085" t="s">
        <v>8093</v>
      </c>
      <c r="O1085" t="s">
        <v>29</v>
      </c>
    </row>
    <row r="1086" spans="8:18" x14ac:dyDescent="0.25">
      <c r="H1086" t="s">
        <v>2733</v>
      </c>
      <c r="I1086" t="s">
        <v>2735</v>
      </c>
      <c r="J1086" t="s">
        <v>2765</v>
      </c>
      <c r="K1086" t="s">
        <v>2766</v>
      </c>
      <c r="N1086" t="s">
        <v>8108</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8011</v>
      </c>
      <c r="N1088" s="180" t="s">
        <v>459</v>
      </c>
      <c r="O1088" s="180" t="s">
        <v>460</v>
      </c>
      <c r="P1088" s="180"/>
      <c r="Q1088" s="180"/>
      <c r="R1088" s="180"/>
    </row>
    <row r="1089" spans="8:18" x14ac:dyDescent="0.25">
      <c r="H1089" t="s">
        <v>2736</v>
      </c>
      <c r="I1089" t="s">
        <v>2738</v>
      </c>
      <c r="J1089" t="s">
        <v>8011</v>
      </c>
      <c r="N1089" s="180" t="s">
        <v>459</v>
      </c>
      <c r="O1089" s="180" t="s">
        <v>348</v>
      </c>
      <c r="P1089" s="180"/>
      <c r="Q1089" s="180"/>
      <c r="R1089" s="180"/>
    </row>
    <row r="1090" spans="8:18" x14ac:dyDescent="0.25">
      <c r="H1090" t="s">
        <v>2736</v>
      </c>
      <c r="I1090" t="s">
        <v>2738</v>
      </c>
      <c r="J1090" t="s">
        <v>8011</v>
      </c>
      <c r="N1090" s="180" t="s">
        <v>459</v>
      </c>
      <c r="O1090" s="180" t="s">
        <v>460</v>
      </c>
      <c r="P1090" s="180"/>
      <c r="Q1090" s="180"/>
      <c r="R1090" s="180"/>
    </row>
    <row r="1091" spans="8:18" x14ac:dyDescent="0.25">
      <c r="H1091" t="s">
        <v>2739</v>
      </c>
      <c r="I1091" t="s">
        <v>2740</v>
      </c>
      <c r="J1091" t="s">
        <v>8010</v>
      </c>
      <c r="N1091" s="180" t="s">
        <v>459</v>
      </c>
      <c r="O1091" s="180" t="s">
        <v>460</v>
      </c>
      <c r="P1091" s="180"/>
      <c r="Q1091" s="180"/>
      <c r="R1091" s="180"/>
    </row>
    <row r="1092" spans="8:18" x14ac:dyDescent="0.25">
      <c r="H1092" t="s">
        <v>2739</v>
      </c>
      <c r="I1092" t="s">
        <v>2740</v>
      </c>
      <c r="J1092" t="s">
        <v>8010</v>
      </c>
      <c r="N1092" s="180" t="s">
        <v>459</v>
      </c>
      <c r="O1092" s="180" t="s">
        <v>460</v>
      </c>
      <c r="P1092" s="180"/>
      <c r="Q1092" s="180"/>
      <c r="R1092" s="180"/>
    </row>
    <row r="1093" spans="8:18" x14ac:dyDescent="0.25">
      <c r="H1093" t="s">
        <v>2739</v>
      </c>
      <c r="I1093" t="s">
        <v>2740</v>
      </c>
      <c r="J1093" t="s">
        <v>8010</v>
      </c>
      <c r="N1093" s="180" t="s">
        <v>459</v>
      </c>
      <c r="O1093" s="180" t="s">
        <v>460</v>
      </c>
      <c r="P1093" s="180"/>
      <c r="Q1093" s="180"/>
      <c r="R1093" s="180"/>
    </row>
    <row r="1094" spans="8:18" x14ac:dyDescent="0.25">
      <c r="H1094" t="s">
        <v>2739</v>
      </c>
      <c r="I1094" t="s">
        <v>2740</v>
      </c>
      <c r="J1094" t="s">
        <v>8010</v>
      </c>
      <c r="N1094" s="180" t="s">
        <v>459</v>
      </c>
      <c r="O1094" s="180" t="s">
        <v>348</v>
      </c>
      <c r="P1094" s="180"/>
      <c r="Q1094" s="180"/>
      <c r="R1094" s="180"/>
    </row>
    <row r="1095" spans="8:18" x14ac:dyDescent="0.25">
      <c r="H1095" t="s">
        <v>2739</v>
      </c>
      <c r="I1095" t="s">
        <v>2740</v>
      </c>
      <c r="J1095" t="s">
        <v>8010</v>
      </c>
      <c r="N1095" s="180" t="s">
        <v>459</v>
      </c>
      <c r="O1095" s="180" t="s">
        <v>460</v>
      </c>
      <c r="P1095" s="180"/>
      <c r="Q1095" s="180"/>
      <c r="R1095" s="180"/>
    </row>
    <row r="1096" spans="8:18" x14ac:dyDescent="0.25">
      <c r="H1096" t="s">
        <v>2739</v>
      </c>
      <c r="I1096" t="s">
        <v>2740</v>
      </c>
      <c r="J1096" t="s">
        <v>8010</v>
      </c>
      <c r="N1096" s="180" t="s">
        <v>459</v>
      </c>
      <c r="O1096" s="180" t="s">
        <v>460</v>
      </c>
      <c r="P1096" s="180"/>
      <c r="Q1096" s="180"/>
      <c r="R1096" s="180"/>
    </row>
    <row r="1097" spans="8:18" x14ac:dyDescent="0.25">
      <c r="H1097" t="s">
        <v>2739</v>
      </c>
      <c r="I1097" t="s">
        <v>2740</v>
      </c>
      <c r="J1097" t="s">
        <v>8010</v>
      </c>
      <c r="N1097" s="180" t="s">
        <v>459</v>
      </c>
      <c r="O1097" s="180" t="s">
        <v>460</v>
      </c>
      <c r="P1097" s="180"/>
      <c r="Q1097" s="180"/>
      <c r="R1097" s="180"/>
    </row>
    <row r="1098" spans="8:18" x14ac:dyDescent="0.25">
      <c r="H1098" t="s">
        <v>2739</v>
      </c>
      <c r="I1098" t="s">
        <v>2740</v>
      </c>
      <c r="J1098" t="s">
        <v>8010</v>
      </c>
      <c r="N1098" s="180" t="s">
        <v>459</v>
      </c>
      <c r="O1098" s="180" t="s">
        <v>350</v>
      </c>
      <c r="P1098" s="180"/>
      <c r="Q1098" s="180"/>
      <c r="R1098" s="180"/>
    </row>
    <row r="1099" spans="8:18" x14ac:dyDescent="0.25">
      <c r="H1099" t="s">
        <v>2739</v>
      </c>
      <c r="I1099" t="s">
        <v>2740</v>
      </c>
      <c r="J1099" t="s">
        <v>8010</v>
      </c>
      <c r="N1099" s="180" t="s">
        <v>459</v>
      </c>
      <c r="O1099" s="180" t="s">
        <v>460</v>
      </c>
      <c r="P1099" s="180"/>
      <c r="Q1099" s="180"/>
      <c r="R1099" s="180"/>
    </row>
    <row r="1100" spans="8:18" x14ac:dyDescent="0.25">
      <c r="H1100" t="s">
        <v>2739</v>
      </c>
      <c r="I1100" t="s">
        <v>2740</v>
      </c>
      <c r="J1100" t="s">
        <v>8010</v>
      </c>
      <c r="N1100" s="180" t="s">
        <v>459</v>
      </c>
      <c r="O1100" s="180" t="s">
        <v>460</v>
      </c>
      <c r="P1100" s="180"/>
      <c r="Q1100" s="180"/>
      <c r="R1100" s="180"/>
    </row>
    <row r="1101" spans="8:18" x14ac:dyDescent="0.25">
      <c r="H1101" t="s">
        <v>2739</v>
      </c>
      <c r="I1101" t="s">
        <v>2740</v>
      </c>
      <c r="J1101" t="s">
        <v>8010</v>
      </c>
      <c r="N1101" s="180" t="s">
        <v>459</v>
      </c>
      <c r="O1101" s="180" t="s">
        <v>460</v>
      </c>
      <c r="P1101" s="180"/>
      <c r="Q1101" s="180"/>
      <c r="R1101" s="180"/>
    </row>
    <row r="1102" spans="8:18" x14ac:dyDescent="0.25">
      <c r="H1102" t="s">
        <v>2739</v>
      </c>
      <c r="I1102" t="s">
        <v>2740</v>
      </c>
      <c r="J1102" t="s">
        <v>8010</v>
      </c>
      <c r="N1102" s="180" t="s">
        <v>459</v>
      </c>
      <c r="O1102" s="180" t="s">
        <v>460</v>
      </c>
      <c r="P1102" s="180"/>
      <c r="Q1102" s="180"/>
      <c r="R1102" s="180"/>
    </row>
    <row r="1103" spans="8:18" x14ac:dyDescent="0.25">
      <c r="H1103" t="s">
        <v>2739</v>
      </c>
      <c r="I1103" t="s">
        <v>2740</v>
      </c>
      <c r="J1103" t="s">
        <v>8010</v>
      </c>
      <c r="N1103" s="180" t="s">
        <v>459</v>
      </c>
      <c r="O1103" s="180" t="s">
        <v>352</v>
      </c>
      <c r="P1103" s="180"/>
      <c r="Q1103" s="180"/>
      <c r="R1103" s="180"/>
    </row>
    <row r="1104" spans="8:18" x14ac:dyDescent="0.25">
      <c r="H1104" t="s">
        <v>2739</v>
      </c>
      <c r="I1104" t="s">
        <v>2740</v>
      </c>
      <c r="J1104" t="s">
        <v>8010</v>
      </c>
      <c r="N1104" s="180" t="s">
        <v>459</v>
      </c>
      <c r="O1104" s="180" t="s">
        <v>348</v>
      </c>
      <c r="P1104" s="180"/>
      <c r="Q1104" s="180"/>
      <c r="R1104" s="180"/>
    </row>
    <row r="1105" spans="8:18" x14ac:dyDescent="0.25">
      <c r="H1105" t="s">
        <v>2739</v>
      </c>
      <c r="I1105" t="s">
        <v>2740</v>
      </c>
      <c r="J1105" t="s">
        <v>8010</v>
      </c>
      <c r="N1105" s="180" t="s">
        <v>459</v>
      </c>
      <c r="O1105" s="180" t="s">
        <v>460</v>
      </c>
      <c r="P1105" s="180"/>
      <c r="Q1105" s="180"/>
      <c r="R1105" s="180"/>
    </row>
    <row r="1106" spans="8:18" x14ac:dyDescent="0.25">
      <c r="H1106" t="s">
        <v>2739</v>
      </c>
      <c r="I1106" t="s">
        <v>2740</v>
      </c>
      <c r="J1106" t="s">
        <v>8010</v>
      </c>
      <c r="N1106" s="180" t="s">
        <v>459</v>
      </c>
      <c r="O1106" s="180" t="s">
        <v>460</v>
      </c>
      <c r="P1106" s="180"/>
      <c r="Q1106" s="180"/>
      <c r="R1106" s="180"/>
    </row>
    <row r="1107" spans="8:18" x14ac:dyDescent="0.25">
      <c r="H1107" t="s">
        <v>2739</v>
      </c>
      <c r="I1107" t="s">
        <v>2740</v>
      </c>
      <c r="J1107" t="s">
        <v>8010</v>
      </c>
      <c r="N1107" s="180" t="s">
        <v>459</v>
      </c>
      <c r="O1107" s="180" t="s">
        <v>460</v>
      </c>
      <c r="P1107" s="180"/>
      <c r="Q1107" s="180"/>
      <c r="R1107" s="180"/>
    </row>
    <row r="1108" spans="8:18" x14ac:dyDescent="0.25">
      <c r="H1108" t="s">
        <v>2739</v>
      </c>
      <c r="I1108" t="s">
        <v>2740</v>
      </c>
      <c r="J1108" t="s">
        <v>8010</v>
      </c>
      <c r="N1108" s="180" t="s">
        <v>459</v>
      </c>
      <c r="O1108" s="180" t="s">
        <v>460</v>
      </c>
      <c r="P1108" s="180"/>
      <c r="Q1108" s="180"/>
      <c r="R1108" s="180"/>
    </row>
    <row r="1109" spans="8:18" x14ac:dyDescent="0.25">
      <c r="H1109" t="s">
        <v>2739</v>
      </c>
      <c r="I1109" t="s">
        <v>2740</v>
      </c>
      <c r="J1109" t="s">
        <v>8010</v>
      </c>
      <c r="N1109" s="180" t="s">
        <v>459</v>
      </c>
      <c r="O1109" s="180" t="s">
        <v>348</v>
      </c>
      <c r="P1109" s="180"/>
      <c r="Q1109" s="180"/>
      <c r="R1109" s="180"/>
    </row>
    <row r="1110" spans="8:18" x14ac:dyDescent="0.25">
      <c r="H1110" t="s">
        <v>2739</v>
      </c>
      <c r="I1110" t="s">
        <v>2740</v>
      </c>
      <c r="J1110" t="s">
        <v>8010</v>
      </c>
      <c r="N1110" s="180" t="s">
        <v>459</v>
      </c>
      <c r="O1110" s="180" t="s">
        <v>460</v>
      </c>
      <c r="P1110" s="180"/>
      <c r="Q1110" s="180"/>
      <c r="R1110" s="180"/>
    </row>
    <row r="1111" spans="8:18" x14ac:dyDescent="0.25">
      <c r="H1111" t="s">
        <v>2741</v>
      </c>
      <c r="I1111" t="s">
        <v>2742</v>
      </c>
      <c r="J1111" t="s">
        <v>8012</v>
      </c>
      <c r="N1111" s="180" t="s">
        <v>459</v>
      </c>
      <c r="O1111" s="180" t="s">
        <v>460</v>
      </c>
      <c r="P1111" s="180"/>
      <c r="Q1111" s="180"/>
      <c r="R1111" s="180"/>
    </row>
    <row r="1112" spans="8:18" x14ac:dyDescent="0.25">
      <c r="H1112" t="s">
        <v>2741</v>
      </c>
      <c r="I1112" t="s">
        <v>2742</v>
      </c>
      <c r="J1112" t="s">
        <v>8012</v>
      </c>
      <c r="N1112" s="180" t="s">
        <v>459</v>
      </c>
      <c r="O1112" s="180" t="s">
        <v>460</v>
      </c>
      <c r="P1112" s="180"/>
      <c r="Q1112" s="180"/>
      <c r="R1112" s="180"/>
    </row>
    <row r="1113" spans="8:18" x14ac:dyDescent="0.25">
      <c r="H1113" t="s">
        <v>2741</v>
      </c>
      <c r="I1113" t="s">
        <v>2742</v>
      </c>
      <c r="J1113" t="s">
        <v>8012</v>
      </c>
      <c r="N1113" s="180" t="s">
        <v>459</v>
      </c>
      <c r="O1113" s="180" t="s">
        <v>460</v>
      </c>
      <c r="P1113" s="180"/>
      <c r="Q1113" s="180"/>
      <c r="R1113" s="180"/>
    </row>
    <row r="1114" spans="8:18" x14ac:dyDescent="0.25">
      <c r="H1114" t="s">
        <v>2741</v>
      </c>
      <c r="I1114" t="s">
        <v>2742</v>
      </c>
      <c r="J1114" t="s">
        <v>8012</v>
      </c>
      <c r="N1114" s="180" t="s">
        <v>459</v>
      </c>
      <c r="O1114" s="180" t="s">
        <v>352</v>
      </c>
      <c r="P1114" s="180"/>
      <c r="Q1114" s="180"/>
      <c r="R1114" s="180"/>
    </row>
    <row r="1115" spans="8:18" x14ac:dyDescent="0.25">
      <c r="H1115" t="s">
        <v>2741</v>
      </c>
      <c r="I1115" t="s">
        <v>2742</v>
      </c>
      <c r="J1115" t="s">
        <v>8012</v>
      </c>
      <c r="N1115" s="180" t="s">
        <v>459</v>
      </c>
      <c r="O1115" s="180" t="s">
        <v>460</v>
      </c>
      <c r="P1115" s="180"/>
      <c r="Q1115" s="180"/>
      <c r="R1115" s="180"/>
    </row>
    <row r="1116" spans="8:18" x14ac:dyDescent="0.25">
      <c r="H1116" t="s">
        <v>2743</v>
      </c>
      <c r="I1116" t="s">
        <v>2744</v>
      </c>
      <c r="J1116" t="s">
        <v>8009</v>
      </c>
      <c r="N1116" s="180" t="s">
        <v>459</v>
      </c>
      <c r="O1116" s="180" t="s">
        <v>348</v>
      </c>
      <c r="P1116" s="180"/>
      <c r="Q1116" s="180"/>
      <c r="R1116" s="180"/>
    </row>
    <row r="1117" spans="8:18" x14ac:dyDescent="0.25">
      <c r="H1117" t="s">
        <v>2743</v>
      </c>
      <c r="I1117" t="s">
        <v>2744</v>
      </c>
      <c r="J1117" t="s">
        <v>8009</v>
      </c>
      <c r="N1117" s="180" t="s">
        <v>459</v>
      </c>
      <c r="O1117" s="180" t="s">
        <v>460</v>
      </c>
      <c r="P1117" s="180"/>
      <c r="Q1117" s="180"/>
      <c r="R1117" s="180"/>
    </row>
    <row r="1118" spans="8:18" x14ac:dyDescent="0.25">
      <c r="H1118" t="s">
        <v>2743</v>
      </c>
      <c r="I1118" t="s">
        <v>2744</v>
      </c>
      <c r="J1118" t="s">
        <v>8009</v>
      </c>
      <c r="N1118" s="180" t="s">
        <v>459</v>
      </c>
      <c r="O1118" s="180" t="s">
        <v>460</v>
      </c>
      <c r="P1118" s="180"/>
      <c r="Q1118" s="180"/>
      <c r="R1118" s="180"/>
    </row>
    <row r="1119" spans="8:18" x14ac:dyDescent="0.25">
      <c r="H1119" t="s">
        <v>2743</v>
      </c>
      <c r="I1119" t="s">
        <v>2744</v>
      </c>
      <c r="J1119" t="s">
        <v>8009</v>
      </c>
      <c r="N1119" s="180" t="s">
        <v>459</v>
      </c>
      <c r="O1119" s="180" t="s">
        <v>460</v>
      </c>
      <c r="P1119" s="180"/>
      <c r="Q1119" s="180"/>
      <c r="R1119" s="180"/>
    </row>
    <row r="1120" spans="8:18" x14ac:dyDescent="0.25">
      <c r="H1120" t="s">
        <v>2743</v>
      </c>
      <c r="I1120" t="s">
        <v>2744</v>
      </c>
      <c r="J1120" t="s">
        <v>8009</v>
      </c>
      <c r="N1120" s="180" t="s">
        <v>459</v>
      </c>
      <c r="O1120" s="180" t="s">
        <v>460</v>
      </c>
      <c r="P1120" s="180"/>
      <c r="Q1120" s="180"/>
      <c r="R1120" s="180"/>
    </row>
    <row r="1121" spans="8:18" x14ac:dyDescent="0.25">
      <c r="H1121" t="s">
        <v>2743</v>
      </c>
      <c r="I1121" t="s">
        <v>2744</v>
      </c>
      <c r="J1121" t="s">
        <v>8009</v>
      </c>
      <c r="N1121" s="180" t="s">
        <v>459</v>
      </c>
      <c r="O1121" s="180" t="s">
        <v>460</v>
      </c>
      <c r="P1121" s="180"/>
      <c r="Q1121" s="180"/>
      <c r="R1121" s="180"/>
    </row>
    <row r="1122" spans="8:18" x14ac:dyDescent="0.25">
      <c r="H1122" t="s">
        <v>2743</v>
      </c>
      <c r="I1122" t="s">
        <v>2744</v>
      </c>
      <c r="J1122" t="s">
        <v>8009</v>
      </c>
      <c r="N1122" s="180" t="s">
        <v>459</v>
      </c>
      <c r="O1122" s="180" t="s">
        <v>348</v>
      </c>
      <c r="P1122" s="180"/>
      <c r="Q1122" s="180"/>
      <c r="R1122" s="180"/>
    </row>
    <row r="1123" spans="8:18" x14ac:dyDescent="0.25">
      <c r="H1123" t="s">
        <v>2743</v>
      </c>
      <c r="I1123" t="s">
        <v>2744</v>
      </c>
      <c r="J1123" t="s">
        <v>8009</v>
      </c>
      <c r="N1123" s="180" t="s">
        <v>459</v>
      </c>
      <c r="O1123" s="180" t="s">
        <v>460</v>
      </c>
      <c r="P1123" s="180"/>
      <c r="Q1123" s="180"/>
      <c r="R1123" s="180"/>
    </row>
    <row r="1124" spans="8:18" x14ac:dyDescent="0.25">
      <c r="H1124" t="s">
        <v>2743</v>
      </c>
      <c r="I1124" t="s">
        <v>2744</v>
      </c>
      <c r="J1124" t="s">
        <v>8009</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8065</v>
      </c>
      <c r="O1211" s="180" t="s">
        <v>460</v>
      </c>
      <c r="P1211" s="180"/>
      <c r="Q1211" s="180"/>
      <c r="R1211" s="180"/>
    </row>
    <row r="1212" spans="8:18" x14ac:dyDescent="0.25">
      <c r="H1212" t="s">
        <v>2748</v>
      </c>
      <c r="I1212" t="s">
        <v>2749</v>
      </c>
      <c r="N1212" s="180" t="s">
        <v>6949</v>
      </c>
      <c r="O1212" s="180" t="s">
        <v>348</v>
      </c>
      <c r="P1212" s="180"/>
      <c r="Q1212" s="180"/>
      <c r="R1212" s="180"/>
    </row>
    <row r="1213" spans="8:18" x14ac:dyDescent="0.25">
      <c r="H1213" t="s">
        <v>2748</v>
      </c>
      <c r="I1213" t="s">
        <v>2749</v>
      </c>
      <c r="N1213" s="180" t="s">
        <v>6949</v>
      </c>
      <c r="O1213" s="180" t="s">
        <v>350</v>
      </c>
      <c r="P1213" s="180"/>
      <c r="Q1213" s="180"/>
      <c r="R1213" s="180"/>
    </row>
    <row r="1214" spans="8:18" x14ac:dyDescent="0.25">
      <c r="H1214" t="s">
        <v>2748</v>
      </c>
      <c r="I1214" t="s">
        <v>2749</v>
      </c>
      <c r="N1214" s="180" t="s">
        <v>7385</v>
      </c>
      <c r="O1214" s="180" t="s">
        <v>460</v>
      </c>
      <c r="P1214" s="180"/>
      <c r="Q1214" s="180"/>
      <c r="R1214" s="180"/>
    </row>
    <row r="1215" spans="8:18" x14ac:dyDescent="0.25">
      <c r="H1215" t="s">
        <v>2748</v>
      </c>
      <c r="I1215" t="s">
        <v>2749</v>
      </c>
      <c r="N1215" s="180" t="s">
        <v>7385</v>
      </c>
      <c r="O1215" s="180" t="s">
        <v>348</v>
      </c>
      <c r="P1215" s="180"/>
      <c r="Q1215" s="180"/>
      <c r="R1215" s="180"/>
    </row>
    <row r="1216" spans="8:18" x14ac:dyDescent="0.25">
      <c r="H1216" t="s">
        <v>2748</v>
      </c>
      <c r="I1216" t="s">
        <v>2749</v>
      </c>
      <c r="N1216" s="180" t="s">
        <v>6885</v>
      </c>
      <c r="O1216" s="180" t="s">
        <v>460</v>
      </c>
      <c r="P1216" s="180"/>
      <c r="Q1216" s="180"/>
      <c r="R1216" s="180"/>
    </row>
    <row r="1217" spans="8:18" x14ac:dyDescent="0.25">
      <c r="H1217" t="s">
        <v>2748</v>
      </c>
      <c r="I1217" t="s">
        <v>2749</v>
      </c>
      <c r="N1217" s="180" t="s">
        <v>6885</v>
      </c>
      <c r="O1217" s="180" t="s">
        <v>348</v>
      </c>
      <c r="P1217" s="180"/>
      <c r="Q1217" s="180"/>
      <c r="R1217" s="180"/>
    </row>
    <row r="1218" spans="8:18" x14ac:dyDescent="0.25">
      <c r="H1218" t="s">
        <v>2748</v>
      </c>
      <c r="I1218" t="s">
        <v>2749</v>
      </c>
      <c r="N1218" s="180" t="s">
        <v>6885</v>
      </c>
      <c r="O1218" s="180" t="s">
        <v>460</v>
      </c>
      <c r="P1218" s="180"/>
      <c r="Q1218" s="180"/>
      <c r="R1218" s="180"/>
    </row>
    <row r="1219" spans="8:18" x14ac:dyDescent="0.25">
      <c r="H1219" t="s">
        <v>2748</v>
      </c>
      <c r="I1219" t="s">
        <v>2749</v>
      </c>
      <c r="N1219" s="180" t="s">
        <v>6885</v>
      </c>
      <c r="O1219" s="180" t="s">
        <v>350</v>
      </c>
      <c r="P1219" s="180"/>
      <c r="Q1219" s="180"/>
      <c r="R1219" s="180"/>
    </row>
    <row r="1220" spans="8:18" x14ac:dyDescent="0.25">
      <c r="H1220" t="s">
        <v>2748</v>
      </c>
      <c r="I1220" t="s">
        <v>2749</v>
      </c>
      <c r="N1220" s="180" t="s">
        <v>7144</v>
      </c>
      <c r="O1220" s="180" t="s">
        <v>460</v>
      </c>
      <c r="P1220" s="180"/>
      <c r="Q1220" s="180"/>
      <c r="R1220" s="180"/>
    </row>
    <row r="1221" spans="8:18" x14ac:dyDescent="0.25">
      <c r="H1221" t="s">
        <v>2748</v>
      </c>
      <c r="I1221" t="s">
        <v>2749</v>
      </c>
      <c r="N1221" s="180" t="s">
        <v>7144</v>
      </c>
      <c r="O1221" s="180" t="s">
        <v>460</v>
      </c>
      <c r="P1221" s="180"/>
      <c r="Q1221" s="180"/>
      <c r="R1221" s="180"/>
    </row>
    <row r="1222" spans="8:18" x14ac:dyDescent="0.25">
      <c r="H1222" t="s">
        <v>2748</v>
      </c>
      <c r="I1222" t="s">
        <v>2749</v>
      </c>
      <c r="N1222" s="180" t="s">
        <v>7144</v>
      </c>
      <c r="O1222" s="180" t="s">
        <v>460</v>
      </c>
      <c r="P1222" s="180"/>
      <c r="Q1222" s="180"/>
      <c r="R1222" s="180"/>
    </row>
    <row r="1223" spans="8:18" x14ac:dyDescent="0.25">
      <c r="H1223" t="s">
        <v>2748</v>
      </c>
      <c r="I1223" t="s">
        <v>2749</v>
      </c>
      <c r="N1223" s="180" t="s">
        <v>7144</v>
      </c>
      <c r="O1223" s="180" t="s">
        <v>460</v>
      </c>
      <c r="P1223" s="180"/>
      <c r="Q1223" s="180"/>
      <c r="R1223" s="180"/>
    </row>
    <row r="1224" spans="8:18" x14ac:dyDescent="0.25">
      <c r="H1224" t="s">
        <v>2748</v>
      </c>
      <c r="I1224" t="s">
        <v>2749</v>
      </c>
      <c r="N1224" s="180" t="s">
        <v>7318</v>
      </c>
      <c r="O1224" s="180" t="s">
        <v>348</v>
      </c>
      <c r="P1224" s="180"/>
      <c r="Q1224" s="180"/>
      <c r="R1224" s="180"/>
    </row>
    <row r="1225" spans="8:18" x14ac:dyDescent="0.25">
      <c r="H1225" t="s">
        <v>2748</v>
      </c>
      <c r="I1225" t="s">
        <v>2749</v>
      </c>
      <c r="N1225" s="180" t="s">
        <v>7318</v>
      </c>
      <c r="O1225" s="180" t="s">
        <v>348</v>
      </c>
      <c r="P1225" s="180"/>
      <c r="Q1225" s="180"/>
      <c r="R1225" s="180"/>
    </row>
    <row r="1226" spans="8:18" x14ac:dyDescent="0.25">
      <c r="H1226" t="s">
        <v>2748</v>
      </c>
      <c r="I1226" t="s">
        <v>2749</v>
      </c>
      <c r="N1226" s="180" t="s">
        <v>7318</v>
      </c>
      <c r="O1226" s="180" t="s">
        <v>352</v>
      </c>
      <c r="P1226" s="180"/>
      <c r="Q1226" s="180"/>
      <c r="R1226" s="180"/>
    </row>
    <row r="1227" spans="8:18" x14ac:dyDescent="0.25">
      <c r="H1227" t="s">
        <v>2748</v>
      </c>
      <c r="I1227" t="s">
        <v>2749</v>
      </c>
      <c r="N1227" s="180" t="s">
        <v>7502</v>
      </c>
      <c r="O1227" s="180" t="s">
        <v>350</v>
      </c>
      <c r="P1227" s="180"/>
      <c r="Q1227" s="180"/>
      <c r="R1227" s="180"/>
    </row>
    <row r="1228" spans="8:18" x14ac:dyDescent="0.25">
      <c r="H1228" t="s">
        <v>2748</v>
      </c>
      <c r="I1228" t="s">
        <v>2749</v>
      </c>
      <c r="N1228" s="180" t="s">
        <v>7502</v>
      </c>
      <c r="O1228" s="180" t="s">
        <v>348</v>
      </c>
      <c r="P1228" s="180"/>
      <c r="Q1228" s="180"/>
      <c r="R1228" s="180"/>
    </row>
    <row r="1229" spans="8:18" x14ac:dyDescent="0.25">
      <c r="H1229" t="s">
        <v>2748</v>
      </c>
      <c r="I1229" t="s">
        <v>2749</v>
      </c>
      <c r="N1229" s="180" t="s">
        <v>7502</v>
      </c>
      <c r="O1229" s="180" t="s">
        <v>350</v>
      </c>
      <c r="P1229" s="180"/>
      <c r="Q1229" s="180"/>
      <c r="R1229" s="180"/>
    </row>
    <row r="1230" spans="8:18" x14ac:dyDescent="0.25">
      <c r="H1230" t="s">
        <v>2748</v>
      </c>
      <c r="I1230" t="s">
        <v>2749</v>
      </c>
      <c r="N1230" s="180" t="s">
        <v>7502</v>
      </c>
      <c r="O1230" s="180" t="s">
        <v>460</v>
      </c>
      <c r="P1230" s="180"/>
      <c r="Q1230" s="180"/>
      <c r="R1230" s="180"/>
    </row>
    <row r="1231" spans="8:18" x14ac:dyDescent="0.25">
      <c r="H1231" t="s">
        <v>2748</v>
      </c>
      <c r="I1231" t="s">
        <v>2749</v>
      </c>
      <c r="N1231" s="180" t="s">
        <v>6914</v>
      </c>
      <c r="O1231" s="180" t="s">
        <v>460</v>
      </c>
      <c r="P1231" s="180"/>
      <c r="Q1231" s="180"/>
      <c r="R1231" s="180"/>
    </row>
    <row r="1232" spans="8:18" x14ac:dyDescent="0.25">
      <c r="H1232" t="s">
        <v>2748</v>
      </c>
      <c r="I1232" t="s">
        <v>2749</v>
      </c>
      <c r="N1232" s="180" t="s">
        <v>6914</v>
      </c>
      <c r="O1232" s="180" t="s">
        <v>348</v>
      </c>
      <c r="P1232" s="180"/>
      <c r="Q1232" s="180"/>
      <c r="R1232" s="180"/>
    </row>
    <row r="1233" spans="8:18" x14ac:dyDescent="0.25">
      <c r="H1233" t="s">
        <v>2748</v>
      </c>
      <c r="I1233" t="s">
        <v>2749</v>
      </c>
      <c r="N1233" s="180" t="s">
        <v>6914</v>
      </c>
      <c r="O1233" s="180" t="s">
        <v>460</v>
      </c>
      <c r="P1233" s="180"/>
      <c r="Q1233" s="180"/>
      <c r="R1233" s="180"/>
    </row>
    <row r="1234" spans="8:18" x14ac:dyDescent="0.25">
      <c r="H1234" t="s">
        <v>2748</v>
      </c>
      <c r="I1234" t="s">
        <v>2749</v>
      </c>
      <c r="N1234" s="180" t="s">
        <v>6893</v>
      </c>
      <c r="O1234" s="180" t="s">
        <v>460</v>
      </c>
      <c r="P1234" s="180"/>
      <c r="Q1234" s="180"/>
      <c r="R1234" s="180"/>
    </row>
    <row r="1235" spans="8:18" x14ac:dyDescent="0.25">
      <c r="H1235" t="s">
        <v>2748</v>
      </c>
      <c r="I1235" t="s">
        <v>2749</v>
      </c>
      <c r="N1235" s="180" t="s">
        <v>6893</v>
      </c>
      <c r="O1235" s="180" t="s">
        <v>460</v>
      </c>
      <c r="P1235" s="180"/>
      <c r="Q1235" s="180"/>
      <c r="R1235" s="180"/>
    </row>
    <row r="1236" spans="8:18" x14ac:dyDescent="0.25">
      <c r="H1236" t="s">
        <v>2748</v>
      </c>
      <c r="I1236" t="s">
        <v>2749</v>
      </c>
      <c r="N1236" s="180" t="s">
        <v>7925</v>
      </c>
      <c r="O1236" s="180" t="s">
        <v>460</v>
      </c>
      <c r="P1236" s="180"/>
      <c r="Q1236" s="180"/>
      <c r="R1236" s="180"/>
    </row>
    <row r="1237" spans="8:18" x14ac:dyDescent="0.25">
      <c r="H1237" t="s">
        <v>2748</v>
      </c>
      <c r="I1237" t="s">
        <v>2749</v>
      </c>
      <c r="N1237" s="180" t="s">
        <v>7815</v>
      </c>
      <c r="O1237" s="180" t="s">
        <v>348</v>
      </c>
      <c r="P1237" s="180"/>
      <c r="Q1237" s="180"/>
      <c r="R1237" s="180"/>
    </row>
    <row r="1238" spans="8:18" x14ac:dyDescent="0.25">
      <c r="H1238" t="s">
        <v>2748</v>
      </c>
      <c r="I1238" t="s">
        <v>2749</v>
      </c>
      <c r="N1238" s="180" t="s">
        <v>7391</v>
      </c>
      <c r="O1238" s="180" t="s">
        <v>348</v>
      </c>
      <c r="P1238" s="180"/>
      <c r="Q1238" s="180"/>
      <c r="R1238" s="180"/>
    </row>
    <row r="1239" spans="8:18" x14ac:dyDescent="0.25">
      <c r="H1239" t="s">
        <v>2748</v>
      </c>
      <c r="I1239" t="s">
        <v>2749</v>
      </c>
      <c r="N1239" s="180" t="s">
        <v>7391</v>
      </c>
      <c r="O1239" s="180" t="s">
        <v>460</v>
      </c>
      <c r="P1239" s="180"/>
      <c r="Q1239" s="180"/>
      <c r="R1239" s="180"/>
    </row>
    <row r="1240" spans="8:18" x14ac:dyDescent="0.25">
      <c r="H1240" t="s">
        <v>2748</v>
      </c>
      <c r="I1240" t="s">
        <v>2749</v>
      </c>
      <c r="N1240" s="180" t="s">
        <v>8034</v>
      </c>
      <c r="O1240" s="180" t="s">
        <v>460</v>
      </c>
      <c r="P1240" s="180"/>
      <c r="Q1240" s="180"/>
      <c r="R1240" s="180"/>
    </row>
    <row r="1241" spans="8:18" x14ac:dyDescent="0.25">
      <c r="H1241" t="s">
        <v>2748</v>
      </c>
      <c r="I1241" t="s">
        <v>2749</v>
      </c>
      <c r="N1241" s="180" t="s">
        <v>8032</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7508</v>
      </c>
      <c r="O1254" t="s">
        <v>460</v>
      </c>
      <c r="P1254" t="s">
        <v>352</v>
      </c>
    </row>
    <row r="1255" spans="8:18" x14ac:dyDescent="0.25">
      <c r="H1255" t="s">
        <v>2748</v>
      </c>
      <c r="I1255" t="s">
        <v>2749</v>
      </c>
      <c r="N1255" t="s">
        <v>7322</v>
      </c>
      <c r="O1255" t="s">
        <v>460</v>
      </c>
      <c r="P1255" t="s">
        <v>348</v>
      </c>
    </row>
    <row r="1256" spans="8:18" x14ac:dyDescent="0.25">
      <c r="H1256" t="s">
        <v>2748</v>
      </c>
      <c r="I1256" t="s">
        <v>2749</v>
      </c>
      <c r="N1256" t="s">
        <v>7506</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7405</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7940</v>
      </c>
      <c r="O1304" t="s">
        <v>279</v>
      </c>
    </row>
    <row r="1305" spans="8:18" x14ac:dyDescent="0.25">
      <c r="H1305" t="s">
        <v>2748</v>
      </c>
      <c r="I1305" t="s">
        <v>2749</v>
      </c>
      <c r="N1305" t="s">
        <v>7940</v>
      </c>
      <c r="O1305" t="s">
        <v>279</v>
      </c>
    </row>
    <row r="1306" spans="8:18" x14ac:dyDescent="0.25">
      <c r="H1306" t="s">
        <v>2748</v>
      </c>
      <c r="I1306" t="s">
        <v>2749</v>
      </c>
      <c r="N1306" t="s">
        <v>8103</v>
      </c>
      <c r="O1306" t="s">
        <v>279</v>
      </c>
    </row>
    <row r="1307" spans="8:18" x14ac:dyDescent="0.25">
      <c r="H1307" t="s">
        <v>2748</v>
      </c>
      <c r="I1307" t="s">
        <v>2749</v>
      </c>
      <c r="N1307" t="s">
        <v>7590</v>
      </c>
      <c r="O1307" t="s">
        <v>279</v>
      </c>
    </row>
    <row r="1308" spans="8:18" x14ac:dyDescent="0.25">
      <c r="H1308" t="s">
        <v>2748</v>
      </c>
      <c r="I1308" t="s">
        <v>2749</v>
      </c>
      <c r="N1308" t="s">
        <v>7566</v>
      </c>
      <c r="O1308" t="s">
        <v>279</v>
      </c>
    </row>
    <row r="1309" spans="8:18" x14ac:dyDescent="0.25">
      <c r="H1309" t="s">
        <v>2748</v>
      </c>
      <c r="I1309" t="s">
        <v>2749</v>
      </c>
      <c r="N1309" t="s">
        <v>7566</v>
      </c>
      <c r="O1309" t="s">
        <v>279</v>
      </c>
    </row>
    <row r="1310" spans="8:18" x14ac:dyDescent="0.25">
      <c r="H1310" t="s">
        <v>2748</v>
      </c>
      <c r="I1310" t="s">
        <v>2749</v>
      </c>
      <c r="N1310" t="s">
        <v>8086</v>
      </c>
      <c r="O1310" t="s">
        <v>279</v>
      </c>
    </row>
    <row r="1311" spans="8:18" x14ac:dyDescent="0.25">
      <c r="H1311" t="s">
        <v>2748</v>
      </c>
      <c r="I1311" t="s">
        <v>2749</v>
      </c>
      <c r="N1311" t="s">
        <v>6916</v>
      </c>
      <c r="O1311" t="s">
        <v>279</v>
      </c>
    </row>
    <row r="1312" spans="8:18" x14ac:dyDescent="0.25">
      <c r="H1312" t="s">
        <v>2748</v>
      </c>
      <c r="I1312" t="s">
        <v>2749</v>
      </c>
      <c r="N1312" t="s">
        <v>6916</v>
      </c>
      <c r="O1312" t="s">
        <v>279</v>
      </c>
    </row>
    <row r="1313" spans="8:15" x14ac:dyDescent="0.25">
      <c r="H1313" t="s">
        <v>2748</v>
      </c>
      <c r="I1313" t="s">
        <v>2749</v>
      </c>
      <c r="N1313" t="s">
        <v>7303</v>
      </c>
      <c r="O1313" t="s">
        <v>279</v>
      </c>
    </row>
    <row r="1314" spans="8:15" x14ac:dyDescent="0.25">
      <c r="H1314" t="s">
        <v>2748</v>
      </c>
      <c r="I1314" t="s">
        <v>2749</v>
      </c>
      <c r="N1314" t="s">
        <v>7303</v>
      </c>
      <c r="O1314" t="s">
        <v>279</v>
      </c>
    </row>
    <row r="1315" spans="8:15" x14ac:dyDescent="0.25">
      <c r="H1315" t="s">
        <v>2748</v>
      </c>
      <c r="I1315" t="s">
        <v>2749</v>
      </c>
      <c r="N1315" t="s">
        <v>7395</v>
      </c>
      <c r="O1315" t="s">
        <v>279</v>
      </c>
    </row>
    <row r="1316" spans="8:15" x14ac:dyDescent="0.25">
      <c r="H1316" t="s">
        <v>2748</v>
      </c>
      <c r="I1316" t="s">
        <v>2749</v>
      </c>
      <c r="N1316" t="s">
        <v>6927</v>
      </c>
      <c r="O1316" t="s">
        <v>279</v>
      </c>
    </row>
    <row r="1317" spans="8:15" x14ac:dyDescent="0.25">
      <c r="H1317" t="s">
        <v>2748</v>
      </c>
      <c r="I1317" t="s">
        <v>2749</v>
      </c>
      <c r="N1317" t="s">
        <v>7824</v>
      </c>
      <c r="O1317" t="s">
        <v>279</v>
      </c>
    </row>
    <row r="1318" spans="8:15" x14ac:dyDescent="0.25">
      <c r="H1318" t="s">
        <v>2748</v>
      </c>
      <c r="I1318" t="s">
        <v>2749</v>
      </c>
      <c r="N1318" t="s">
        <v>7399</v>
      </c>
      <c r="O1318" t="s">
        <v>279</v>
      </c>
    </row>
    <row r="1319" spans="8:15" x14ac:dyDescent="0.25">
      <c r="H1319" t="s">
        <v>2748</v>
      </c>
      <c r="I1319" t="s">
        <v>2749</v>
      </c>
      <c r="N1319" t="s">
        <v>7399</v>
      </c>
      <c r="O1319" t="s">
        <v>279</v>
      </c>
    </row>
    <row r="1320" spans="8:15" x14ac:dyDescent="0.25">
      <c r="H1320" t="s">
        <v>2748</v>
      </c>
      <c r="I1320" t="s">
        <v>2749</v>
      </c>
      <c r="N1320" t="s">
        <v>7689</v>
      </c>
      <c r="O1320" t="s">
        <v>279</v>
      </c>
    </row>
    <row r="1321" spans="8:15" x14ac:dyDescent="0.25">
      <c r="H1321" t="s">
        <v>2748</v>
      </c>
      <c r="I1321" t="s">
        <v>2749</v>
      </c>
      <c r="N1321" t="s">
        <v>7705</v>
      </c>
      <c r="O1321" t="s">
        <v>279</v>
      </c>
    </row>
    <row r="1322" spans="8:15" x14ac:dyDescent="0.25">
      <c r="H1322" t="s">
        <v>2748</v>
      </c>
      <c r="I1322" t="s">
        <v>2749</v>
      </c>
      <c r="N1322" t="s">
        <v>8091</v>
      </c>
      <c r="O1322" t="s">
        <v>277</v>
      </c>
    </row>
    <row r="1323" spans="8:15" x14ac:dyDescent="0.25">
      <c r="H1323" t="s">
        <v>2748</v>
      </c>
      <c r="I1323" t="s">
        <v>2749</v>
      </c>
      <c r="N1323" t="s">
        <v>8076</v>
      </c>
      <c r="O1323" t="s">
        <v>277</v>
      </c>
    </row>
    <row r="1324" spans="8:15" x14ac:dyDescent="0.25">
      <c r="H1324" t="s">
        <v>2748</v>
      </c>
      <c r="I1324" t="s">
        <v>2749</v>
      </c>
      <c r="N1324" t="s">
        <v>8076</v>
      </c>
      <c r="O1324" t="s">
        <v>277</v>
      </c>
    </row>
    <row r="1325" spans="8:15" x14ac:dyDescent="0.25">
      <c r="H1325" t="s">
        <v>2748</v>
      </c>
      <c r="I1325" t="s">
        <v>2749</v>
      </c>
      <c r="N1325" t="s">
        <v>7348</v>
      </c>
      <c r="O1325" t="s">
        <v>277</v>
      </c>
    </row>
    <row r="1326" spans="8:15" x14ac:dyDescent="0.25">
      <c r="H1326" t="s">
        <v>417</v>
      </c>
      <c r="I1326" t="s">
        <v>517</v>
      </c>
      <c r="N1326" t="s">
        <v>7348</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7346</v>
      </c>
      <c r="O1351" t="s">
        <v>281</v>
      </c>
    </row>
    <row r="1352" spans="8:15" x14ac:dyDescent="0.25">
      <c r="H1352" t="s">
        <v>6284</v>
      </c>
      <c r="I1352" t="s">
        <v>25</v>
      </c>
      <c r="N1352" t="s">
        <v>7104</v>
      </c>
      <c r="O1352" t="s">
        <v>281</v>
      </c>
    </row>
    <row r="1353" spans="8:15" x14ac:dyDescent="0.25">
      <c r="H1353" t="s">
        <v>6499</v>
      </c>
      <c r="I1353" t="s">
        <v>25</v>
      </c>
      <c r="N1353" t="s">
        <v>7104</v>
      </c>
      <c r="O1353" t="s">
        <v>281</v>
      </c>
    </row>
    <row r="1354" spans="8:15" x14ac:dyDescent="0.25">
      <c r="H1354" t="s">
        <v>5822</v>
      </c>
      <c r="I1354" t="s">
        <v>25</v>
      </c>
      <c r="N1354" t="s">
        <v>7104</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7920</v>
      </c>
      <c r="O1367" t="s">
        <v>284</v>
      </c>
    </row>
    <row r="1368" spans="8:15" x14ac:dyDescent="0.25">
      <c r="H1368" t="s">
        <v>22</v>
      </c>
      <c r="I1368" t="s">
        <v>20</v>
      </c>
      <c r="N1368" t="s">
        <v>7726</v>
      </c>
      <c r="O1368" t="s">
        <v>284</v>
      </c>
    </row>
    <row r="1369" spans="8:15" x14ac:dyDescent="0.25">
      <c r="H1369" t="s">
        <v>22</v>
      </c>
      <c r="I1369" t="s">
        <v>20</v>
      </c>
      <c r="N1369" t="s">
        <v>7964</v>
      </c>
      <c r="O1369" t="s">
        <v>284</v>
      </c>
    </row>
    <row r="1370" spans="8:15" x14ac:dyDescent="0.25">
      <c r="H1370" t="s">
        <v>22</v>
      </c>
      <c r="I1370" t="s">
        <v>20</v>
      </c>
      <c r="N1370" t="s">
        <v>7374</v>
      </c>
      <c r="O1370" t="s">
        <v>284</v>
      </c>
    </row>
    <row r="1371" spans="8:15" x14ac:dyDescent="0.25">
      <c r="H1371" t="s">
        <v>22</v>
      </c>
      <c r="I1371" t="s">
        <v>20</v>
      </c>
      <c r="N1371" t="s">
        <v>7012</v>
      </c>
      <c r="O1371" t="s">
        <v>284</v>
      </c>
    </row>
    <row r="1372" spans="8:15" x14ac:dyDescent="0.25">
      <c r="H1372" t="s">
        <v>22</v>
      </c>
      <c r="I1372" t="s">
        <v>20</v>
      </c>
      <c r="N1372" t="s">
        <v>6905</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7755</v>
      </c>
      <c r="O1398" t="s">
        <v>287</v>
      </c>
    </row>
    <row r="1399" spans="8:15" x14ac:dyDescent="0.25">
      <c r="H1399" t="s">
        <v>123</v>
      </c>
      <c r="I1399" t="s">
        <v>26</v>
      </c>
      <c r="N1399" t="s">
        <v>7755</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7343</v>
      </c>
      <c r="O1451" t="s">
        <v>589</v>
      </c>
    </row>
    <row r="1452" spans="8:15" x14ac:dyDescent="0.25">
      <c r="H1452" t="s">
        <v>6467</v>
      </c>
      <c r="I1452" t="s">
        <v>27</v>
      </c>
      <c r="N1452" t="s">
        <v>6965</v>
      </c>
      <c r="O1452" t="s">
        <v>290</v>
      </c>
    </row>
    <row r="1453" spans="8:15" x14ac:dyDescent="0.25">
      <c r="H1453" t="s">
        <v>5828</v>
      </c>
      <c r="I1453" t="s">
        <v>27</v>
      </c>
      <c r="N1453" t="s">
        <v>7093</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7880</v>
      </c>
      <c r="O1458" t="s">
        <v>420</v>
      </c>
    </row>
    <row r="1459" spans="8:15" x14ac:dyDescent="0.25">
      <c r="H1459" t="s">
        <v>44</v>
      </c>
      <c r="I1459" t="s">
        <v>29</v>
      </c>
      <c r="N1459" t="s">
        <v>7238</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7188</v>
      </c>
      <c r="O1475" t="s">
        <v>294</v>
      </c>
    </row>
    <row r="1476" spans="8:15" x14ac:dyDescent="0.25">
      <c r="H1476" t="s">
        <v>6055</v>
      </c>
      <c r="I1476" t="s">
        <v>274</v>
      </c>
      <c r="N1476" t="s">
        <v>8079</v>
      </c>
      <c r="O1476" t="s">
        <v>294</v>
      </c>
    </row>
    <row r="1477" spans="8:15" x14ac:dyDescent="0.25">
      <c r="H1477" t="s">
        <v>5375</v>
      </c>
      <c r="I1477" t="s">
        <v>274</v>
      </c>
      <c r="N1477" t="s">
        <v>7127</v>
      </c>
      <c r="O1477" t="s">
        <v>292</v>
      </c>
    </row>
    <row r="1478" spans="8:15" x14ac:dyDescent="0.25">
      <c r="H1478" t="s">
        <v>5375</v>
      </c>
      <c r="I1478" t="s">
        <v>274</v>
      </c>
      <c r="N1478" t="s">
        <v>7127</v>
      </c>
      <c r="O1478" t="s">
        <v>292</v>
      </c>
    </row>
    <row r="1479" spans="8:15" x14ac:dyDescent="0.25">
      <c r="H1479" t="s">
        <v>5726</v>
      </c>
      <c r="I1479" t="s">
        <v>274</v>
      </c>
      <c r="N1479" t="s">
        <v>7139</v>
      </c>
      <c r="O1479" t="s">
        <v>292</v>
      </c>
    </row>
    <row r="1480" spans="8:15" x14ac:dyDescent="0.25">
      <c r="H1480" t="s">
        <v>5236</v>
      </c>
      <c r="I1480" t="s">
        <v>274</v>
      </c>
      <c r="N1480" t="s">
        <v>7139</v>
      </c>
      <c r="O1480" t="s">
        <v>292</v>
      </c>
    </row>
    <row r="1481" spans="8:15" x14ac:dyDescent="0.25">
      <c r="H1481" t="s">
        <v>5635</v>
      </c>
      <c r="I1481" t="s">
        <v>29</v>
      </c>
      <c r="N1481" t="s">
        <v>7139</v>
      </c>
      <c r="O1481" t="s">
        <v>292</v>
      </c>
    </row>
    <row r="1482" spans="8:15" x14ac:dyDescent="0.25">
      <c r="H1482" t="s">
        <v>5439</v>
      </c>
      <c r="I1482" t="s">
        <v>29</v>
      </c>
      <c r="N1482" t="s">
        <v>7139</v>
      </c>
      <c r="O1482" t="s">
        <v>292</v>
      </c>
    </row>
    <row r="1483" spans="8:15" x14ac:dyDescent="0.25">
      <c r="H1483" t="s">
        <v>5639</v>
      </c>
      <c r="I1483" t="s">
        <v>29</v>
      </c>
      <c r="N1483" t="s">
        <v>300</v>
      </c>
      <c r="O1483" t="s">
        <v>301</v>
      </c>
    </row>
    <row r="1484" spans="8:15" x14ac:dyDescent="0.25">
      <c r="H1484" t="s">
        <v>5639</v>
      </c>
      <c r="I1484" t="s">
        <v>29</v>
      </c>
      <c r="N1484" t="s">
        <v>8085</v>
      </c>
      <c r="O1484" t="s">
        <v>301</v>
      </c>
    </row>
    <row r="1485" spans="8:15" x14ac:dyDescent="0.25">
      <c r="H1485" t="s">
        <v>5276</v>
      </c>
      <c r="I1485" t="s">
        <v>29</v>
      </c>
      <c r="N1485" t="s">
        <v>8085</v>
      </c>
      <c r="O1485" t="s">
        <v>301</v>
      </c>
    </row>
    <row r="1486" spans="8:15" x14ac:dyDescent="0.25">
      <c r="H1486" t="s">
        <v>6403</v>
      </c>
      <c r="I1486" t="s">
        <v>29</v>
      </c>
      <c r="N1486" t="s">
        <v>7425</v>
      </c>
      <c r="O1486" t="s">
        <v>301</v>
      </c>
    </row>
    <row r="1487" spans="8:15" x14ac:dyDescent="0.25">
      <c r="H1487" t="s">
        <v>276</v>
      </c>
      <c r="I1487" t="s">
        <v>277</v>
      </c>
      <c r="N1487" t="s">
        <v>7425</v>
      </c>
      <c r="O1487" t="s">
        <v>301</v>
      </c>
    </row>
    <row r="1488" spans="8:15" x14ac:dyDescent="0.25">
      <c r="H1488" t="s">
        <v>276</v>
      </c>
      <c r="I1488" t="s">
        <v>277</v>
      </c>
      <c r="N1488" t="s">
        <v>7743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7736</v>
      </c>
      <c r="O1495" t="s">
        <v>305</v>
      </c>
    </row>
    <row r="1496" spans="8:15" x14ac:dyDescent="0.25">
      <c r="H1496" t="s">
        <v>276</v>
      </c>
      <c r="I1496" t="s">
        <v>277</v>
      </c>
      <c r="N1496" t="s">
        <v>7495</v>
      </c>
      <c r="O1496" t="s">
        <v>305</v>
      </c>
    </row>
    <row r="1497" spans="8:15" x14ac:dyDescent="0.25">
      <c r="H1497" t="s">
        <v>276</v>
      </c>
      <c r="I1497" t="s">
        <v>277</v>
      </c>
      <c r="N1497" t="s">
        <v>7495</v>
      </c>
      <c r="O1497" t="s">
        <v>305</v>
      </c>
    </row>
    <row r="1498" spans="8:15" x14ac:dyDescent="0.25">
      <c r="H1498" t="s">
        <v>276</v>
      </c>
      <c r="I1498" t="s">
        <v>277</v>
      </c>
      <c r="N1498" t="s">
        <v>7523</v>
      </c>
      <c r="O1498" t="s">
        <v>303</v>
      </c>
    </row>
    <row r="1499" spans="8:15" x14ac:dyDescent="0.25">
      <c r="H1499" t="s">
        <v>276</v>
      </c>
      <c r="I1499" t="s">
        <v>277</v>
      </c>
      <c r="N1499" t="s">
        <v>7545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7351</v>
      </c>
      <c r="O1509" t="s">
        <v>307</v>
      </c>
    </row>
    <row r="1510" spans="8:15" x14ac:dyDescent="0.25">
      <c r="H1510" t="s">
        <v>278</v>
      </c>
      <c r="I1510" t="s">
        <v>279</v>
      </c>
      <c r="N1510" t="s">
        <v>7741</v>
      </c>
      <c r="O1510" t="s">
        <v>307</v>
      </c>
    </row>
    <row r="1511" spans="8:15" x14ac:dyDescent="0.25">
      <c r="H1511" t="s">
        <v>278</v>
      </c>
      <c r="I1511" t="s">
        <v>279</v>
      </c>
      <c r="N1511" t="s">
        <v>7449</v>
      </c>
      <c r="O1511" t="s">
        <v>307</v>
      </c>
    </row>
    <row r="1512" spans="8:15" x14ac:dyDescent="0.25">
      <c r="H1512" t="s">
        <v>278</v>
      </c>
      <c r="I1512" t="s">
        <v>279</v>
      </c>
      <c r="N1512" t="s">
        <v>7299</v>
      </c>
      <c r="O1512" t="s">
        <v>307</v>
      </c>
    </row>
    <row r="1513" spans="8:15" x14ac:dyDescent="0.25">
      <c r="H1513" t="s">
        <v>278</v>
      </c>
      <c r="I1513" t="s">
        <v>279</v>
      </c>
      <c r="N1513" t="s">
        <v>7205</v>
      </c>
      <c r="O1513" t="s">
        <v>307</v>
      </c>
    </row>
    <row r="1514" spans="8:15" x14ac:dyDescent="0.25">
      <c r="H1514" t="s">
        <v>278</v>
      </c>
      <c r="I1514" t="s">
        <v>279</v>
      </c>
      <c r="N1514" t="s">
        <v>7162</v>
      </c>
      <c r="O1514" t="s">
        <v>307</v>
      </c>
    </row>
    <row r="1515" spans="8:15" x14ac:dyDescent="0.25">
      <c r="H1515" t="s">
        <v>278</v>
      </c>
      <c r="I1515" t="s">
        <v>279</v>
      </c>
      <c r="N1515" t="s">
        <v>7056</v>
      </c>
      <c r="O1515" t="s">
        <v>307</v>
      </c>
    </row>
    <row r="1516" spans="8:15" x14ac:dyDescent="0.25">
      <c r="H1516" t="s">
        <v>278</v>
      </c>
      <c r="I1516" t="s">
        <v>279</v>
      </c>
      <c r="N1516" t="s">
        <v>7056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7928</v>
      </c>
      <c r="O1530" t="s">
        <v>310</v>
      </c>
    </row>
    <row r="1531" spans="8:15" x14ac:dyDescent="0.25">
      <c r="H1531" t="s">
        <v>6722</v>
      </c>
      <c r="I1531" t="s">
        <v>279</v>
      </c>
      <c r="N1531" t="s">
        <v>6881</v>
      </c>
      <c r="O1531" t="s">
        <v>310</v>
      </c>
    </row>
    <row r="1532" spans="8:15" x14ac:dyDescent="0.25">
      <c r="H1532" t="s">
        <v>5741</v>
      </c>
      <c r="I1532" t="s">
        <v>279</v>
      </c>
      <c r="N1532" t="s">
        <v>7325</v>
      </c>
      <c r="O1532" t="s">
        <v>310</v>
      </c>
    </row>
    <row r="1533" spans="8:15" x14ac:dyDescent="0.25">
      <c r="H1533" t="s">
        <v>5741</v>
      </c>
      <c r="I1533" t="s">
        <v>279</v>
      </c>
      <c r="N1533" t="s">
        <v>7120</v>
      </c>
      <c r="O1533" t="s">
        <v>310</v>
      </c>
    </row>
    <row r="1534" spans="8:15" x14ac:dyDescent="0.25">
      <c r="H1534" t="s">
        <v>6778</v>
      </c>
      <c r="I1534" t="s">
        <v>279</v>
      </c>
      <c r="N1534" t="s">
        <v>7843</v>
      </c>
      <c r="O1534" t="s">
        <v>310</v>
      </c>
    </row>
    <row r="1535" spans="8:15" x14ac:dyDescent="0.25">
      <c r="H1535" t="s">
        <v>6288</v>
      </c>
      <c r="I1535" t="s">
        <v>279</v>
      </c>
      <c r="N1535" t="s">
        <v>7512</v>
      </c>
      <c r="O1535" t="s">
        <v>310</v>
      </c>
    </row>
    <row r="1536" spans="8:15" x14ac:dyDescent="0.25">
      <c r="H1536" t="s">
        <v>6002</v>
      </c>
      <c r="I1536" t="s">
        <v>279</v>
      </c>
      <c r="N1536" t="s">
        <v>7949</v>
      </c>
      <c r="O1536" t="s">
        <v>310</v>
      </c>
    </row>
    <row r="1537" spans="8:15" x14ac:dyDescent="0.25">
      <c r="H1537" t="s">
        <v>5668</v>
      </c>
      <c r="I1537" t="s">
        <v>279</v>
      </c>
      <c r="N1537" t="s">
        <v>7396</v>
      </c>
      <c r="O1537" t="s">
        <v>310</v>
      </c>
    </row>
    <row r="1538" spans="8:15" x14ac:dyDescent="0.25">
      <c r="H1538" t="s">
        <v>5294</v>
      </c>
      <c r="I1538" t="s">
        <v>279</v>
      </c>
      <c r="N1538" t="s">
        <v>7396</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7465</v>
      </c>
      <c r="O1567" t="s">
        <v>312</v>
      </c>
    </row>
    <row r="1568" spans="8:15" x14ac:dyDescent="0.25">
      <c r="H1568" t="s">
        <v>280</v>
      </c>
      <c r="I1568" t="s">
        <v>281</v>
      </c>
      <c r="N1568" t="s">
        <v>7448</v>
      </c>
      <c r="O1568" t="s">
        <v>312</v>
      </c>
    </row>
    <row r="1569" spans="8:15" x14ac:dyDescent="0.25">
      <c r="H1569" t="s">
        <v>280</v>
      </c>
      <c r="I1569" t="s">
        <v>281</v>
      </c>
      <c r="N1569" t="s">
        <v>7464</v>
      </c>
      <c r="O1569" t="s">
        <v>312</v>
      </c>
    </row>
    <row r="1570" spans="8:15" x14ac:dyDescent="0.25">
      <c r="H1570" t="s">
        <v>280</v>
      </c>
      <c r="I1570" t="s">
        <v>281</v>
      </c>
      <c r="N1570" t="s">
        <v>6953</v>
      </c>
      <c r="O1570" t="s">
        <v>312</v>
      </c>
    </row>
    <row r="1571" spans="8:15" x14ac:dyDescent="0.25">
      <c r="H1571" t="s">
        <v>280</v>
      </c>
      <c r="I1571" t="s">
        <v>281</v>
      </c>
      <c r="N1571" t="s">
        <v>7700</v>
      </c>
      <c r="O1571" t="s">
        <v>312</v>
      </c>
    </row>
    <row r="1572" spans="8:15" x14ac:dyDescent="0.25">
      <c r="H1572" t="s">
        <v>280</v>
      </c>
      <c r="I1572" t="s">
        <v>281</v>
      </c>
      <c r="N1572" t="s">
        <v>7018</v>
      </c>
      <c r="O1572" t="s">
        <v>312</v>
      </c>
    </row>
    <row r="1573" spans="8:15" x14ac:dyDescent="0.25">
      <c r="H1573" t="s">
        <v>280</v>
      </c>
      <c r="I1573" t="s">
        <v>281</v>
      </c>
      <c r="N1573" t="s">
        <v>7900</v>
      </c>
      <c r="O1573" t="s">
        <v>312</v>
      </c>
    </row>
    <row r="1574" spans="8:15" x14ac:dyDescent="0.25">
      <c r="H1574" t="s">
        <v>280</v>
      </c>
      <c r="I1574" t="s">
        <v>281</v>
      </c>
      <c r="N1574" t="s">
        <v>7605</v>
      </c>
      <c r="O1574" t="s">
        <v>312</v>
      </c>
    </row>
    <row r="1575" spans="8:15" x14ac:dyDescent="0.25">
      <c r="H1575" t="s">
        <v>283</v>
      </c>
      <c r="I1575" t="s">
        <v>284</v>
      </c>
      <c r="N1575" t="s">
        <v>7060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7986</v>
      </c>
      <c r="I1617" t="s">
        <v>287</v>
      </c>
      <c r="N1617" t="s">
        <v>313</v>
      </c>
      <c r="O1617" t="s">
        <v>314</v>
      </c>
    </row>
    <row r="1618" spans="8:15" x14ac:dyDescent="0.25">
      <c r="H1618" t="s">
        <v>6177</v>
      </c>
      <c r="I1618" t="s">
        <v>287</v>
      </c>
      <c r="N1618" t="s">
        <v>313</v>
      </c>
      <c r="O1618" t="s">
        <v>314</v>
      </c>
    </row>
    <row r="1619" spans="8:15" x14ac:dyDescent="0.25">
      <c r="H1619" t="s">
        <v>7989</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7979</v>
      </c>
      <c r="I1711" t="s">
        <v>296</v>
      </c>
      <c r="N1711" t="s">
        <v>313</v>
      </c>
      <c r="O1711" t="s">
        <v>314</v>
      </c>
    </row>
    <row r="1712" spans="8:15" x14ac:dyDescent="0.25">
      <c r="H1712" t="s">
        <v>7979</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7671</v>
      </c>
      <c r="O1735" t="s">
        <v>314</v>
      </c>
    </row>
    <row r="1736" spans="8:15" x14ac:dyDescent="0.25">
      <c r="H1736" t="s">
        <v>5254</v>
      </c>
      <c r="I1736" t="s">
        <v>296</v>
      </c>
      <c r="N1736" t="s">
        <v>7295</v>
      </c>
      <c r="O1736" t="s">
        <v>314</v>
      </c>
    </row>
    <row r="1737" spans="8:15" x14ac:dyDescent="0.25">
      <c r="H1737" t="s">
        <v>6279</v>
      </c>
      <c r="I1737" t="s">
        <v>298</v>
      </c>
      <c r="J1737" t="s">
        <v>296</v>
      </c>
      <c r="N1737" t="s">
        <v>7379</v>
      </c>
      <c r="O1737" t="s">
        <v>314</v>
      </c>
    </row>
    <row r="1738" spans="8:15" x14ac:dyDescent="0.25">
      <c r="H1738" t="s">
        <v>5825</v>
      </c>
      <c r="I1738" t="s">
        <v>296</v>
      </c>
      <c r="N1738" t="s">
        <v>7704</v>
      </c>
      <c r="O1738" t="s">
        <v>314</v>
      </c>
    </row>
    <row r="1739" spans="8:15" x14ac:dyDescent="0.25">
      <c r="H1739" t="s">
        <v>5856</v>
      </c>
      <c r="I1739" t="s">
        <v>296</v>
      </c>
      <c r="N1739" t="s">
        <v>7073</v>
      </c>
      <c r="O1739" t="s">
        <v>314</v>
      </c>
    </row>
    <row r="1740" spans="8:15" x14ac:dyDescent="0.25">
      <c r="H1740" t="s">
        <v>306</v>
      </c>
      <c r="I1740" t="s">
        <v>307</v>
      </c>
      <c r="N1740" t="s">
        <v>7073</v>
      </c>
      <c r="O1740" t="s">
        <v>314</v>
      </c>
    </row>
    <row r="1741" spans="8:15" x14ac:dyDescent="0.25">
      <c r="H1741" t="s">
        <v>306</v>
      </c>
      <c r="I1741" t="s">
        <v>307</v>
      </c>
      <c r="N1741" t="s">
        <v>7193</v>
      </c>
      <c r="O1741" t="s">
        <v>314</v>
      </c>
    </row>
    <row r="1742" spans="8:15" x14ac:dyDescent="0.25">
      <c r="H1742" t="s">
        <v>306</v>
      </c>
      <c r="I1742" t="s">
        <v>307</v>
      </c>
      <c r="N1742" t="s">
        <v>7738</v>
      </c>
      <c r="O1742" t="s">
        <v>314</v>
      </c>
    </row>
    <row r="1743" spans="8:15" x14ac:dyDescent="0.25">
      <c r="H1743" t="s">
        <v>306</v>
      </c>
      <c r="I1743" t="s">
        <v>307</v>
      </c>
      <c r="N1743" t="s">
        <v>6907</v>
      </c>
      <c r="O1743" t="s">
        <v>314</v>
      </c>
    </row>
    <row r="1744" spans="8:15" x14ac:dyDescent="0.25">
      <c r="H1744" t="s">
        <v>306</v>
      </c>
      <c r="I1744" t="s">
        <v>307</v>
      </c>
      <c r="N1744" t="s">
        <v>6907</v>
      </c>
      <c r="O1744" t="s">
        <v>314</v>
      </c>
    </row>
    <row r="1745" spans="8:15" x14ac:dyDescent="0.25">
      <c r="H1745" t="s">
        <v>306</v>
      </c>
      <c r="I1745" t="s">
        <v>307</v>
      </c>
      <c r="N1745" t="s">
        <v>7665</v>
      </c>
      <c r="O1745" t="s">
        <v>314</v>
      </c>
    </row>
    <row r="1746" spans="8:15" x14ac:dyDescent="0.25">
      <c r="H1746" t="s">
        <v>306</v>
      </c>
      <c r="I1746" t="s">
        <v>307</v>
      </c>
      <c r="N1746" t="s">
        <v>4621</v>
      </c>
      <c r="O1746" t="s">
        <v>314</v>
      </c>
    </row>
    <row r="1747" spans="8:15" x14ac:dyDescent="0.25">
      <c r="H1747" t="s">
        <v>306</v>
      </c>
      <c r="I1747" t="s">
        <v>307</v>
      </c>
      <c r="N1747" t="s">
        <v>7151</v>
      </c>
      <c r="O1747" t="s">
        <v>314</v>
      </c>
    </row>
    <row r="1748" spans="8:15" x14ac:dyDescent="0.25">
      <c r="H1748" t="s">
        <v>306</v>
      </c>
      <c r="I1748" t="s">
        <v>307</v>
      </c>
      <c r="N1748" t="s">
        <v>7959</v>
      </c>
      <c r="O1748" t="s">
        <v>314</v>
      </c>
    </row>
    <row r="1749" spans="8:15" x14ac:dyDescent="0.25">
      <c r="H1749" t="s">
        <v>306</v>
      </c>
      <c r="I1749" t="s">
        <v>307</v>
      </c>
      <c r="N1749" t="s">
        <v>6988</v>
      </c>
      <c r="O1749" t="s">
        <v>314</v>
      </c>
    </row>
    <row r="1750" spans="8:15" x14ac:dyDescent="0.25">
      <c r="H1750" t="s">
        <v>306</v>
      </c>
      <c r="I1750" t="s">
        <v>307</v>
      </c>
      <c r="N1750" t="s">
        <v>7618</v>
      </c>
      <c r="O1750" t="s">
        <v>314</v>
      </c>
    </row>
    <row r="1751" spans="8:15" x14ac:dyDescent="0.25">
      <c r="H1751" t="s">
        <v>306</v>
      </c>
      <c r="I1751" t="s">
        <v>307</v>
      </c>
      <c r="N1751" t="s">
        <v>6986</v>
      </c>
      <c r="O1751" t="s">
        <v>314</v>
      </c>
    </row>
    <row r="1752" spans="8:15" x14ac:dyDescent="0.25">
      <c r="H1752" t="s">
        <v>306</v>
      </c>
      <c r="I1752" t="s">
        <v>307</v>
      </c>
      <c r="N1752" t="s">
        <v>7718</v>
      </c>
      <c r="O1752" t="s">
        <v>314</v>
      </c>
    </row>
    <row r="1753" spans="8:15" x14ac:dyDescent="0.25">
      <c r="H1753" t="s">
        <v>5533</v>
      </c>
      <c r="I1753" t="s">
        <v>307</v>
      </c>
      <c r="N1753" t="s">
        <v>7921</v>
      </c>
      <c r="O1753" t="s">
        <v>314</v>
      </c>
    </row>
    <row r="1754" spans="8:15" x14ac:dyDescent="0.25">
      <c r="H1754" t="s">
        <v>309</v>
      </c>
      <c r="I1754" t="s">
        <v>310</v>
      </c>
      <c r="N1754" t="s">
        <v>6987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7103</v>
      </c>
      <c r="O1804" t="s">
        <v>316</v>
      </c>
    </row>
    <row r="1805" spans="8:15" x14ac:dyDescent="0.25">
      <c r="H1805" t="s">
        <v>311</v>
      </c>
      <c r="I1805" t="s">
        <v>312</v>
      </c>
      <c r="N1805" t="s">
        <v>7195</v>
      </c>
      <c r="O1805" t="s">
        <v>316</v>
      </c>
    </row>
    <row r="1806" spans="8:15" x14ac:dyDescent="0.25">
      <c r="H1806" t="s">
        <v>311</v>
      </c>
      <c r="I1806" t="s">
        <v>312</v>
      </c>
      <c r="N1806" t="s">
        <v>6879</v>
      </c>
      <c r="O1806" t="s">
        <v>316</v>
      </c>
    </row>
    <row r="1807" spans="8:15" x14ac:dyDescent="0.25">
      <c r="H1807" t="s">
        <v>311</v>
      </c>
      <c r="I1807" t="s">
        <v>312</v>
      </c>
      <c r="N1807" t="s">
        <v>7110</v>
      </c>
      <c r="O1807" t="s">
        <v>316</v>
      </c>
    </row>
    <row r="1808" spans="8:15" x14ac:dyDescent="0.25">
      <c r="H1808" t="s">
        <v>311</v>
      </c>
      <c r="I1808" t="s">
        <v>312</v>
      </c>
      <c r="N1808" t="s">
        <v>7517</v>
      </c>
      <c r="O1808" t="s">
        <v>316</v>
      </c>
    </row>
    <row r="1809" spans="8:15" x14ac:dyDescent="0.25">
      <c r="H1809" t="s">
        <v>311</v>
      </c>
      <c r="I1809" t="s">
        <v>312</v>
      </c>
      <c r="N1809" t="s">
        <v>7600</v>
      </c>
      <c r="O1809" t="s">
        <v>316</v>
      </c>
    </row>
    <row r="1810" spans="8:15" x14ac:dyDescent="0.25">
      <c r="H1810" t="s">
        <v>311</v>
      </c>
      <c r="I1810" t="s">
        <v>312</v>
      </c>
      <c r="N1810" t="s">
        <v>6997</v>
      </c>
      <c r="O1810" t="s">
        <v>316</v>
      </c>
    </row>
    <row r="1811" spans="8:15" x14ac:dyDescent="0.25">
      <c r="H1811" t="s">
        <v>311</v>
      </c>
      <c r="I1811" t="s">
        <v>312</v>
      </c>
      <c r="N1811" t="s">
        <v>7190</v>
      </c>
      <c r="O1811" t="s">
        <v>316</v>
      </c>
    </row>
    <row r="1812" spans="8:15" x14ac:dyDescent="0.25">
      <c r="H1812" t="s">
        <v>311</v>
      </c>
      <c r="I1812" t="s">
        <v>312</v>
      </c>
      <c r="N1812" t="s">
        <v>5001</v>
      </c>
      <c r="O1812" t="s">
        <v>316</v>
      </c>
    </row>
    <row r="1813" spans="8:15" x14ac:dyDescent="0.25">
      <c r="H1813" t="s">
        <v>5477</v>
      </c>
      <c r="I1813" t="s">
        <v>312</v>
      </c>
      <c r="N1813" t="s">
        <v>7493</v>
      </c>
      <c r="O1813" t="s">
        <v>316</v>
      </c>
    </row>
    <row r="1814" spans="8:15" x14ac:dyDescent="0.25">
      <c r="H1814" t="s">
        <v>5724</v>
      </c>
      <c r="I1814" t="s">
        <v>312</v>
      </c>
      <c r="N1814" t="s">
        <v>7045</v>
      </c>
      <c r="O1814" t="s">
        <v>316</v>
      </c>
    </row>
    <row r="1815" spans="8:15" x14ac:dyDescent="0.25">
      <c r="H1815" t="s">
        <v>5863</v>
      </c>
      <c r="I1815" t="s">
        <v>312</v>
      </c>
      <c r="N1815" t="s">
        <v>7766</v>
      </c>
      <c r="O1815" t="s">
        <v>316</v>
      </c>
    </row>
    <row r="1816" spans="8:15" x14ac:dyDescent="0.25">
      <c r="H1816" t="s">
        <v>6389</v>
      </c>
      <c r="I1816" t="s">
        <v>312</v>
      </c>
      <c r="N1816" t="s">
        <v>7446</v>
      </c>
      <c r="O1816" t="s">
        <v>316</v>
      </c>
    </row>
    <row r="1817" spans="8:15" x14ac:dyDescent="0.25">
      <c r="H1817" t="s">
        <v>6389</v>
      </c>
      <c r="I1817" t="s">
        <v>312</v>
      </c>
      <c r="N1817" t="s">
        <v>7617</v>
      </c>
      <c r="O1817" t="s">
        <v>316</v>
      </c>
    </row>
    <row r="1818" spans="8:15" x14ac:dyDescent="0.25">
      <c r="H1818" t="s">
        <v>6401</v>
      </c>
      <c r="I1818" t="s">
        <v>312</v>
      </c>
      <c r="N1818" t="s">
        <v>7794</v>
      </c>
      <c r="O1818" t="s">
        <v>316</v>
      </c>
    </row>
    <row r="1819" spans="8:15" x14ac:dyDescent="0.25">
      <c r="H1819" t="s">
        <v>6401</v>
      </c>
      <c r="I1819" t="s">
        <v>312</v>
      </c>
      <c r="N1819" t="s">
        <v>7378</v>
      </c>
      <c r="O1819" t="s">
        <v>316</v>
      </c>
    </row>
    <row r="1820" spans="8:15" x14ac:dyDescent="0.25">
      <c r="H1820" t="s">
        <v>6508</v>
      </c>
      <c r="I1820" t="s">
        <v>312</v>
      </c>
      <c r="N1820" t="s">
        <v>7125</v>
      </c>
      <c r="O1820" t="s">
        <v>316</v>
      </c>
    </row>
    <row r="1821" spans="8:15" x14ac:dyDescent="0.25">
      <c r="H1821" t="s">
        <v>6508</v>
      </c>
      <c r="I1821" t="s">
        <v>312</v>
      </c>
      <c r="N1821" t="s">
        <v>7527</v>
      </c>
      <c r="O1821" t="s">
        <v>316</v>
      </c>
    </row>
    <row r="1822" spans="8:15" x14ac:dyDescent="0.25">
      <c r="H1822" t="s">
        <v>5755</v>
      </c>
      <c r="I1822" t="s">
        <v>312</v>
      </c>
      <c r="N1822" t="s">
        <v>6960</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8001</v>
      </c>
      <c r="O1831" t="s">
        <v>8002</v>
      </c>
    </row>
    <row r="1832" spans="8:15" x14ac:dyDescent="0.25">
      <c r="H1832" t="s">
        <v>313</v>
      </c>
      <c r="I1832" t="s">
        <v>314</v>
      </c>
      <c r="N1832" t="s">
        <v>8001</v>
      </c>
      <c r="O1832" t="s">
        <v>8002</v>
      </c>
    </row>
    <row r="1833" spans="8:15" x14ac:dyDescent="0.25">
      <c r="H1833" t="s">
        <v>313</v>
      </c>
      <c r="I1833" t="s">
        <v>314</v>
      </c>
      <c r="N1833" t="s">
        <v>8001</v>
      </c>
      <c r="O1833" t="s">
        <v>8002</v>
      </c>
    </row>
    <row r="1834" spans="8:15" x14ac:dyDescent="0.25">
      <c r="H1834" t="s">
        <v>313</v>
      </c>
      <c r="I1834" t="s">
        <v>314</v>
      </c>
      <c r="N1834" t="s">
        <v>8001</v>
      </c>
      <c r="O1834" t="s">
        <v>8002</v>
      </c>
    </row>
    <row r="1835" spans="8:15" x14ac:dyDescent="0.25">
      <c r="H1835" t="s">
        <v>313</v>
      </c>
      <c r="I1835" t="s">
        <v>314</v>
      </c>
      <c r="N1835" t="s">
        <v>8001</v>
      </c>
      <c r="O1835" t="s">
        <v>8002</v>
      </c>
    </row>
    <row r="1836" spans="8:15" x14ac:dyDescent="0.25">
      <c r="H1836" t="s">
        <v>313</v>
      </c>
      <c r="I1836" t="s">
        <v>314</v>
      </c>
      <c r="N1836" t="s">
        <v>8001</v>
      </c>
      <c r="O1836" t="s">
        <v>8002</v>
      </c>
    </row>
    <row r="1837" spans="8:15" x14ac:dyDescent="0.25">
      <c r="H1837" t="s">
        <v>313</v>
      </c>
      <c r="I1837" t="s">
        <v>314</v>
      </c>
      <c r="N1837" t="s">
        <v>8001</v>
      </c>
      <c r="O1837" t="s">
        <v>8002</v>
      </c>
    </row>
    <row r="1838" spans="8:15" x14ac:dyDescent="0.25">
      <c r="H1838" t="s">
        <v>313</v>
      </c>
      <c r="I1838" t="s">
        <v>314</v>
      </c>
      <c r="N1838" t="s">
        <v>8001</v>
      </c>
      <c r="O1838" t="s">
        <v>8002</v>
      </c>
    </row>
    <row r="1839" spans="8:15" x14ac:dyDescent="0.25">
      <c r="H1839" t="s">
        <v>313</v>
      </c>
      <c r="I1839" t="s">
        <v>314</v>
      </c>
      <c r="N1839" t="s">
        <v>8001</v>
      </c>
      <c r="O1839" t="s">
        <v>8002</v>
      </c>
    </row>
    <row r="1840" spans="8:15" x14ac:dyDescent="0.25">
      <c r="H1840" t="s">
        <v>313</v>
      </c>
      <c r="I1840" t="s">
        <v>314</v>
      </c>
      <c r="N1840" t="s">
        <v>8001</v>
      </c>
      <c r="O1840" t="s">
        <v>8002</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8087</v>
      </c>
      <c r="O1862" t="s">
        <v>339</v>
      </c>
      <c r="P1862" t="s">
        <v>343</v>
      </c>
      <c r="Q1862" t="s">
        <v>292</v>
      </c>
    </row>
    <row r="1863" spans="8:18" x14ac:dyDescent="0.25">
      <c r="H1863" t="s">
        <v>313</v>
      </c>
      <c r="I1863" t="s">
        <v>314</v>
      </c>
      <c r="N1863" t="s">
        <v>8087</v>
      </c>
      <c r="O1863" t="s">
        <v>343</v>
      </c>
      <c r="P1863" t="s">
        <v>339</v>
      </c>
    </row>
    <row r="1864" spans="8:18" x14ac:dyDescent="0.25">
      <c r="H1864" t="s">
        <v>313</v>
      </c>
      <c r="I1864" t="s">
        <v>314</v>
      </c>
      <c r="N1864" t="s">
        <v>8096</v>
      </c>
      <c r="O1864" t="s">
        <v>343</v>
      </c>
      <c r="P1864" t="s">
        <v>339</v>
      </c>
    </row>
    <row r="1865" spans="8:18" x14ac:dyDescent="0.25">
      <c r="H1865" t="s">
        <v>313</v>
      </c>
      <c r="I1865" t="s">
        <v>314</v>
      </c>
      <c r="N1865" s="180" t="s">
        <v>8080</v>
      </c>
      <c r="O1865" s="180" t="s">
        <v>2755</v>
      </c>
      <c r="P1865" s="180"/>
      <c r="Q1865" s="180"/>
      <c r="R1865" s="180"/>
    </row>
    <row r="1866" spans="8:18" x14ac:dyDescent="0.25">
      <c r="H1866" t="s">
        <v>313</v>
      </c>
      <c r="I1866" t="s">
        <v>314</v>
      </c>
      <c r="N1866" t="s">
        <v>8100</v>
      </c>
      <c r="O1866" t="s">
        <v>343</v>
      </c>
      <c r="P1866" t="s">
        <v>339</v>
      </c>
    </row>
    <row r="1867" spans="8:18" x14ac:dyDescent="0.25">
      <c r="H1867" t="s">
        <v>313</v>
      </c>
      <c r="I1867" t="s">
        <v>314</v>
      </c>
      <c r="N1867" s="180" t="s">
        <v>6877</v>
      </c>
      <c r="O1867" s="180" t="s">
        <v>2755</v>
      </c>
      <c r="P1867" s="180"/>
      <c r="Q1867" s="180"/>
      <c r="R1867" s="180"/>
    </row>
    <row r="1868" spans="8:18" x14ac:dyDescent="0.25">
      <c r="H1868" t="s">
        <v>313</v>
      </c>
      <c r="I1868" t="s">
        <v>314</v>
      </c>
      <c r="N1868" s="180" t="s">
        <v>6877</v>
      </c>
      <c r="O1868" s="180" t="s">
        <v>2755</v>
      </c>
      <c r="P1868" s="180"/>
      <c r="Q1868" s="180"/>
      <c r="R1868" s="180"/>
    </row>
    <row r="1869" spans="8:18" x14ac:dyDescent="0.25">
      <c r="H1869" t="s">
        <v>313</v>
      </c>
      <c r="I1869" t="s">
        <v>314</v>
      </c>
      <c r="N1869" s="180" t="s">
        <v>6877</v>
      </c>
      <c r="O1869" s="180" t="s">
        <v>2755</v>
      </c>
      <c r="P1869" s="180"/>
      <c r="Q1869" s="180"/>
      <c r="R1869" s="180"/>
    </row>
    <row r="1870" spans="8:18" x14ac:dyDescent="0.25">
      <c r="H1870" t="s">
        <v>313</v>
      </c>
      <c r="I1870" t="s">
        <v>314</v>
      </c>
      <c r="N1870" t="s">
        <v>6877</v>
      </c>
      <c r="O1870" t="s">
        <v>339</v>
      </c>
      <c r="P1870" t="s">
        <v>343</v>
      </c>
      <c r="Q1870" t="s">
        <v>341</v>
      </c>
      <c r="R1870" t="s">
        <v>345</v>
      </c>
    </row>
    <row r="1871" spans="8:18" x14ac:dyDescent="0.25">
      <c r="H1871" t="s">
        <v>313</v>
      </c>
      <c r="I1871" t="s">
        <v>314</v>
      </c>
      <c r="N1871" s="180" t="s">
        <v>6877</v>
      </c>
      <c r="O1871" s="180" t="s">
        <v>2755</v>
      </c>
      <c r="P1871" s="180"/>
      <c r="Q1871" s="180"/>
      <c r="R1871" s="180"/>
    </row>
    <row r="1872" spans="8:18" x14ac:dyDescent="0.25">
      <c r="H1872" t="s">
        <v>313</v>
      </c>
      <c r="I1872" t="s">
        <v>314</v>
      </c>
      <c r="N1872" t="s">
        <v>7796</v>
      </c>
      <c r="O1872" t="s">
        <v>339</v>
      </c>
      <c r="P1872" t="s">
        <v>343</v>
      </c>
      <c r="Q1872" t="s">
        <v>341</v>
      </c>
      <c r="R1872" t="s">
        <v>345</v>
      </c>
    </row>
    <row r="1873" spans="8:18" x14ac:dyDescent="0.25">
      <c r="H1873" t="s">
        <v>313</v>
      </c>
      <c r="I1873" t="s">
        <v>314</v>
      </c>
      <c r="N1873" t="s">
        <v>7547</v>
      </c>
      <c r="O1873" t="s">
        <v>339</v>
      </c>
      <c r="P1873" t="s">
        <v>343</v>
      </c>
      <c r="Q1873" t="s">
        <v>341</v>
      </c>
      <c r="R1873" t="s">
        <v>345</v>
      </c>
    </row>
    <row r="1874" spans="8:18" x14ac:dyDescent="0.25">
      <c r="H1874" t="s">
        <v>313</v>
      </c>
      <c r="I1874" t="s">
        <v>314</v>
      </c>
      <c r="N1874" t="s">
        <v>7763</v>
      </c>
      <c r="O1874" t="s">
        <v>339</v>
      </c>
      <c r="P1874" t="s">
        <v>343</v>
      </c>
      <c r="Q1874" t="s">
        <v>341</v>
      </c>
      <c r="R1874" t="s">
        <v>345</v>
      </c>
    </row>
    <row r="1875" spans="8:18" x14ac:dyDescent="0.25">
      <c r="H1875" t="s">
        <v>313</v>
      </c>
      <c r="I1875" t="s">
        <v>314</v>
      </c>
      <c r="N1875" t="s">
        <v>7003</v>
      </c>
      <c r="O1875" t="s">
        <v>339</v>
      </c>
      <c r="P1875" t="s">
        <v>343</v>
      </c>
    </row>
    <row r="1876" spans="8:18" x14ac:dyDescent="0.25">
      <c r="H1876" t="s">
        <v>313</v>
      </c>
      <c r="I1876" t="s">
        <v>314</v>
      </c>
      <c r="N1876" t="s">
        <v>7003</v>
      </c>
      <c r="O1876" t="s">
        <v>339</v>
      </c>
      <c r="P1876" t="s">
        <v>343</v>
      </c>
    </row>
    <row r="1877" spans="8:18" x14ac:dyDescent="0.25">
      <c r="H1877" t="s">
        <v>313</v>
      </c>
      <c r="I1877" t="s">
        <v>314</v>
      </c>
      <c r="N1877" t="s">
        <v>7003</v>
      </c>
      <c r="O1877" t="s">
        <v>339</v>
      </c>
      <c r="P1877" t="s">
        <v>343</v>
      </c>
    </row>
    <row r="1878" spans="8:18" x14ac:dyDescent="0.25">
      <c r="H1878" t="s">
        <v>313</v>
      </c>
      <c r="I1878" t="s">
        <v>314</v>
      </c>
      <c r="N1878" t="s">
        <v>6922</v>
      </c>
      <c r="O1878" t="s">
        <v>339</v>
      </c>
      <c r="P1878" t="s">
        <v>343</v>
      </c>
      <c r="Q1878" t="s">
        <v>341</v>
      </c>
    </row>
    <row r="1879" spans="8:18" x14ac:dyDescent="0.25">
      <c r="H1879" t="s">
        <v>313</v>
      </c>
      <c r="I1879" t="s">
        <v>314</v>
      </c>
      <c r="N1879" t="s">
        <v>6922</v>
      </c>
      <c r="O1879" t="s">
        <v>339</v>
      </c>
      <c r="P1879" t="s">
        <v>343</v>
      </c>
      <c r="Q1879" t="s">
        <v>341</v>
      </c>
    </row>
    <row r="1880" spans="8:18" x14ac:dyDescent="0.25">
      <c r="H1880" t="s">
        <v>313</v>
      </c>
      <c r="I1880" t="s">
        <v>314</v>
      </c>
      <c r="N1880" t="s">
        <v>7415</v>
      </c>
      <c r="O1880" t="s">
        <v>339</v>
      </c>
      <c r="P1880" t="s">
        <v>343</v>
      </c>
      <c r="Q1880" t="s">
        <v>292</v>
      </c>
    </row>
    <row r="1881" spans="8:18" x14ac:dyDescent="0.25">
      <c r="H1881" t="s">
        <v>313</v>
      </c>
      <c r="I1881" t="s">
        <v>314</v>
      </c>
      <c r="N1881" t="s">
        <v>7967</v>
      </c>
      <c r="O1881" t="s">
        <v>339</v>
      </c>
      <c r="P1881" t="s">
        <v>343</v>
      </c>
      <c r="Q1881" t="s">
        <v>341</v>
      </c>
      <c r="R1881" t="s">
        <v>345</v>
      </c>
    </row>
    <row r="1882" spans="8:18" x14ac:dyDescent="0.25">
      <c r="H1882" t="s">
        <v>313</v>
      </c>
      <c r="I1882" t="s">
        <v>314</v>
      </c>
      <c r="N1882" t="s">
        <v>8099</v>
      </c>
      <c r="O1882" t="s">
        <v>343</v>
      </c>
      <c r="P1882" t="s">
        <v>339</v>
      </c>
    </row>
    <row r="1883" spans="8:18" x14ac:dyDescent="0.25">
      <c r="H1883" t="s">
        <v>313</v>
      </c>
      <c r="I1883" t="s">
        <v>314</v>
      </c>
      <c r="N1883" t="s">
        <v>8099</v>
      </c>
      <c r="O1883" t="s">
        <v>343</v>
      </c>
      <c r="P1883" t="s">
        <v>339</v>
      </c>
    </row>
    <row r="1884" spans="8:18" x14ac:dyDescent="0.25">
      <c r="H1884" t="s">
        <v>313</v>
      </c>
      <c r="I1884" t="s">
        <v>314</v>
      </c>
      <c r="N1884" t="s">
        <v>8074</v>
      </c>
      <c r="O1884" t="s">
        <v>343</v>
      </c>
      <c r="P1884" t="s">
        <v>339</v>
      </c>
    </row>
    <row r="1885" spans="8:18" x14ac:dyDescent="0.25">
      <c r="H1885" t="s">
        <v>313</v>
      </c>
      <c r="I1885" t="s">
        <v>314</v>
      </c>
      <c r="N1885" t="s">
        <v>8082</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6937</v>
      </c>
      <c r="O1889" t="s">
        <v>341</v>
      </c>
    </row>
    <row r="1890" spans="8:15" x14ac:dyDescent="0.25">
      <c r="H1890" t="s">
        <v>313</v>
      </c>
      <c r="I1890" t="s">
        <v>314</v>
      </c>
      <c r="N1890" t="s">
        <v>6937</v>
      </c>
      <c r="O1890" t="s">
        <v>341</v>
      </c>
    </row>
    <row r="1891" spans="8:15" x14ac:dyDescent="0.25">
      <c r="H1891" t="s">
        <v>313</v>
      </c>
      <c r="I1891" t="s">
        <v>314</v>
      </c>
      <c r="N1891" t="s">
        <v>7722</v>
      </c>
      <c r="O1891" t="s">
        <v>341</v>
      </c>
    </row>
    <row r="1892" spans="8:15" x14ac:dyDescent="0.25">
      <c r="H1892" t="s">
        <v>313</v>
      </c>
      <c r="I1892" t="s">
        <v>314</v>
      </c>
      <c r="N1892" t="s">
        <v>7453</v>
      </c>
      <c r="O1892" t="s">
        <v>339</v>
      </c>
    </row>
    <row r="1893" spans="8:15" x14ac:dyDescent="0.25">
      <c r="H1893" t="s">
        <v>313</v>
      </c>
      <c r="I1893" t="s">
        <v>314</v>
      </c>
      <c r="N1893" t="s">
        <v>7390</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7124</v>
      </c>
      <c r="O1936" t="s">
        <v>549</v>
      </c>
    </row>
    <row r="1937" spans="8:19" x14ac:dyDescent="0.25">
      <c r="H1937" t="s">
        <v>313</v>
      </c>
      <c r="I1937" t="s">
        <v>314</v>
      </c>
      <c r="N1937" t="s">
        <v>7124</v>
      </c>
      <c r="O1937" t="s">
        <v>549</v>
      </c>
    </row>
    <row r="1938" spans="8:19" x14ac:dyDescent="0.25">
      <c r="H1938" t="s">
        <v>313</v>
      </c>
      <c r="I1938" t="s">
        <v>314</v>
      </c>
      <c r="N1938" t="s">
        <v>7124</v>
      </c>
      <c r="O1938" t="s">
        <v>549</v>
      </c>
    </row>
    <row r="1939" spans="8:19" x14ac:dyDescent="0.25">
      <c r="H1939" t="s">
        <v>313</v>
      </c>
      <c r="I1939" t="s">
        <v>314</v>
      </c>
      <c r="N1939" t="s">
        <v>7116</v>
      </c>
      <c r="O1939" t="s">
        <v>549</v>
      </c>
    </row>
    <row r="1940" spans="8:19" x14ac:dyDescent="0.25">
      <c r="H1940" t="s">
        <v>313</v>
      </c>
      <c r="I1940" t="s">
        <v>314</v>
      </c>
      <c r="N1940" t="s">
        <v>7116</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8110</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7413</v>
      </c>
      <c r="O1949" t="s">
        <v>348</v>
      </c>
      <c r="P1949" t="s">
        <v>350</v>
      </c>
      <c r="Q1949" t="s">
        <v>352</v>
      </c>
    </row>
    <row r="1950" spans="8:19" x14ac:dyDescent="0.25">
      <c r="H1950" t="s">
        <v>313</v>
      </c>
      <c r="I1950" t="s">
        <v>314</v>
      </c>
      <c r="N1950" t="s">
        <v>7412</v>
      </c>
      <c r="O1950" t="s">
        <v>348</v>
      </c>
      <c r="P1950" t="s">
        <v>350</v>
      </c>
      <c r="Q1950" t="s">
        <v>352</v>
      </c>
    </row>
    <row r="1951" spans="8:19" x14ac:dyDescent="0.25">
      <c r="H1951" t="s">
        <v>313</v>
      </c>
      <c r="I1951" t="s">
        <v>314</v>
      </c>
      <c r="N1951" t="s">
        <v>6884</v>
      </c>
      <c r="O1951" t="s">
        <v>348</v>
      </c>
      <c r="P1951" t="s">
        <v>350</v>
      </c>
      <c r="Q1951" t="s">
        <v>352</v>
      </c>
    </row>
    <row r="1952" spans="8:19" x14ac:dyDescent="0.25">
      <c r="H1952" t="s">
        <v>313</v>
      </c>
      <c r="I1952" t="s">
        <v>314</v>
      </c>
      <c r="N1952" t="s">
        <v>7445</v>
      </c>
      <c r="O1952" t="s">
        <v>348</v>
      </c>
      <c r="P1952" t="s">
        <v>350</v>
      </c>
      <c r="Q1952" t="s">
        <v>352</v>
      </c>
    </row>
    <row r="1953" spans="8:17" x14ac:dyDescent="0.25">
      <c r="H1953" t="s">
        <v>313</v>
      </c>
      <c r="I1953" t="s">
        <v>314</v>
      </c>
      <c r="N1953" t="s">
        <v>7771</v>
      </c>
      <c r="O1953" t="s">
        <v>348</v>
      </c>
      <c r="P1953" t="s">
        <v>350</v>
      </c>
      <c r="Q1953" t="s">
        <v>352</v>
      </c>
    </row>
    <row r="1954" spans="8:17" x14ac:dyDescent="0.25">
      <c r="H1954" t="s">
        <v>313</v>
      </c>
      <c r="I1954" t="s">
        <v>314</v>
      </c>
      <c r="N1954" t="s">
        <v>7533</v>
      </c>
      <c r="O1954" t="s">
        <v>348</v>
      </c>
      <c r="P1954" t="s">
        <v>350</v>
      </c>
      <c r="Q1954" t="s">
        <v>352</v>
      </c>
    </row>
    <row r="1955" spans="8:17" x14ac:dyDescent="0.25">
      <c r="H1955" t="s">
        <v>313</v>
      </c>
      <c r="I1955" t="s">
        <v>314</v>
      </c>
      <c r="N1955" t="s">
        <v>7089</v>
      </c>
      <c r="O1955" t="s">
        <v>348</v>
      </c>
      <c r="P1955" t="s">
        <v>350</v>
      </c>
      <c r="Q1955" t="s">
        <v>352</v>
      </c>
    </row>
    <row r="1956" spans="8:17" x14ac:dyDescent="0.25">
      <c r="H1956" t="s">
        <v>313</v>
      </c>
      <c r="I1956" t="s">
        <v>314</v>
      </c>
      <c r="N1956" t="s">
        <v>7922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8025</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8026</v>
      </c>
      <c r="I2260" t="s">
        <v>486</v>
      </c>
    </row>
    <row r="2261" spans="8:9" x14ac:dyDescent="0.25">
      <c r="H2261" t="s">
        <v>8026</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2019-08-20T13:34:16Z</dcterms:modified>
</cp:coreProperties>
</file>