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755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entities!$B$71:$M$100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3" i="42" l="1"/>
  <c r="G26" i="44" l="1"/>
  <c r="I26" i="44"/>
  <c r="J26" i="44"/>
  <c r="K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I25" i="44"/>
  <c r="J25" i="44"/>
  <c r="K25" i="44" s="1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I22" i="44"/>
  <c r="J22" i="44"/>
  <c r="K22" i="44" s="1"/>
  <c r="I23" i="44"/>
  <c r="J23" i="44"/>
  <c r="K23" i="44" s="1"/>
  <c r="I24" i="44"/>
  <c r="J24" i="44"/>
  <c r="K24" i="44" s="1"/>
  <c r="J5" i="44"/>
  <c r="K5" i="44" s="1"/>
  <c r="J6" i="44"/>
  <c r="K6" i="44" s="1"/>
  <c r="J7" i="44"/>
  <c r="K7" i="44" s="1"/>
  <c r="J8" i="44"/>
  <c r="K8" i="44" s="1"/>
  <c r="J9" i="44"/>
  <c r="K9" i="44" s="1"/>
  <c r="J10" i="44"/>
  <c r="K10" i="44" s="1"/>
  <c r="J11" i="44"/>
  <c r="K11" i="44" s="1"/>
  <c r="J12" i="44"/>
  <c r="K12" i="44" s="1"/>
  <c r="J13" i="44"/>
  <c r="K13" i="44" s="1"/>
  <c r="J14" i="44"/>
  <c r="K14" i="44" s="1"/>
  <c r="J15" i="44"/>
  <c r="K15" i="44" s="1"/>
  <c r="J16" i="44"/>
  <c r="K16" i="44" s="1"/>
  <c r="J17" i="44"/>
  <c r="K17" i="44" s="1"/>
  <c r="J18" i="44"/>
  <c r="K18" i="44" s="1"/>
  <c r="J19" i="44"/>
  <c r="K19" i="44" s="1"/>
  <c r="J20" i="44"/>
  <c r="K20" i="44" s="1"/>
  <c r="J21" i="44"/>
  <c r="K21" i="44" s="1"/>
  <c r="J4" i="44"/>
  <c r="K4" i="44" s="1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4" i="44"/>
  <c r="G114" i="42" l="1"/>
  <c r="G115" i="42"/>
  <c r="G116" i="42"/>
  <c r="G117" i="42"/>
  <c r="G118" i="42"/>
  <c r="S64" i="42"/>
  <c r="S47" i="42"/>
  <c r="Q47" i="42"/>
  <c r="Q62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P14" i="33" s="1"/>
  <c r="Q13" i="33"/>
  <c r="R13" i="33"/>
  <c r="S13" i="33"/>
  <c r="T13" i="33"/>
  <c r="U13" i="33"/>
  <c r="U12" i="33"/>
  <c r="U14" i="33" s="1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2" i="33"/>
  <c r="AI13" i="33"/>
  <c r="AJ13" i="33"/>
  <c r="AJ14" i="33" s="1"/>
  <c r="AK13" i="33"/>
  <c r="AK12" i="33"/>
  <c r="AK14" i="33" s="1"/>
  <c r="AL13" i="33"/>
  <c r="AL12" i="33"/>
  <c r="AM13" i="33"/>
  <c r="AM14" i="33" s="1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W14" i="33" s="1"/>
  <c r="AX13" i="33"/>
  <c r="AY13" i="33"/>
  <c r="AZ13" i="33"/>
  <c r="BA13" i="33"/>
  <c r="BB13" i="33"/>
  <c r="BB12" i="33"/>
  <c r="BB14" i="33" s="1"/>
  <c r="BC13" i="33"/>
  <c r="BC12" i="33"/>
  <c r="BC14" i="33" s="1"/>
  <c r="BD13" i="33"/>
  <c r="BE13" i="33"/>
  <c r="BF13" i="33"/>
  <c r="BF14" i="33" s="1"/>
  <c r="BF12" i="33"/>
  <c r="BG13" i="33"/>
  <c r="BH13" i="33"/>
  <c r="BH12" i="33"/>
  <c r="BH14" i="33" s="1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V14" i="33" s="1"/>
  <c r="BW13" i="33"/>
  <c r="BX13" i="33"/>
  <c r="BY13" i="33"/>
  <c r="BZ13" i="33"/>
  <c r="CA13" i="33"/>
  <c r="CB13" i="33"/>
  <c r="CB12" i="33"/>
  <c r="CB14" i="33" s="1"/>
  <c r="CC13" i="33"/>
  <c r="CC14" i="33" s="1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U14" i="33" s="1"/>
  <c r="CV13" i="33"/>
  <c r="H13" i="33"/>
  <c r="H12" i="33"/>
  <c r="H14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/>
  <c r="X12" i="33"/>
  <c r="Z12" i="33"/>
  <c r="Z14" i="33" s="1"/>
  <c r="AB12" i="33"/>
  <c r="AB14" i="33"/>
  <c r="AE12" i="33"/>
  <c r="AE14" i="33"/>
  <c r="AG12" i="33"/>
  <c r="AI12" i="33"/>
  <c r="AI14" i="33" s="1"/>
  <c r="AJ12" i="33"/>
  <c r="AM12" i="33"/>
  <c r="AN12" i="33"/>
  <c r="AN14" i="33" s="1"/>
  <c r="AO12" i="33"/>
  <c r="AO14" i="33"/>
  <c r="AP12" i="33"/>
  <c r="AP14" i="33"/>
  <c r="AQ12" i="33"/>
  <c r="AS12" i="33"/>
  <c r="AS14" i="33" s="1"/>
  <c r="AT12" i="33"/>
  <c r="AT14" i="33"/>
  <c r="AU12" i="33"/>
  <c r="AW12" i="33"/>
  <c r="AX12" i="33"/>
  <c r="AX14" i="33" s="1"/>
  <c r="AY12" i="33"/>
  <c r="AY14" i="33" s="1"/>
  <c r="AZ12" i="33"/>
  <c r="BA12" i="33"/>
  <c r="BA14" i="33" s="1"/>
  <c r="BD12" i="33"/>
  <c r="BE12" i="33"/>
  <c r="BE14" i="33"/>
  <c r="BG12" i="33"/>
  <c r="BI12" i="33"/>
  <c r="BI14" i="33" s="1"/>
  <c r="BL12" i="33"/>
  <c r="BO12" i="33"/>
  <c r="BP12" i="33"/>
  <c r="BP14" i="33"/>
  <c r="BQ12" i="33"/>
  <c r="BT12" i="33"/>
  <c r="BT14" i="33" s="1"/>
  <c r="BW12" i="33"/>
  <c r="BW14" i="33"/>
  <c r="BX12" i="33"/>
  <c r="BX14" i="33"/>
  <c r="BY12" i="33"/>
  <c r="BZ12" i="33"/>
  <c r="CA12" i="33"/>
  <c r="CA14" i="33"/>
  <c r="CC12" i="33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BG14" i="33"/>
  <c r="W14" i="33"/>
  <c r="N14" i="33"/>
  <c r="S14" i="33"/>
  <c r="CM14" i="33"/>
  <c r="AQ14" i="33"/>
  <c r="X14" i="33"/>
  <c r="R14" i="33"/>
  <c r="CQ14" i="33"/>
  <c r="AH14" i="33"/>
  <c r="AG14" i="33"/>
  <c r="CH14" i="33"/>
  <c r="CE14" i="33"/>
  <c r="BY14" i="33"/>
  <c r="BO14" i="33"/>
  <c r="BZ14" i="33"/>
  <c r="O14" i="33"/>
  <c r="AU14" i="33"/>
  <c r="M14" i="33"/>
  <c r="AZ14" i="33"/>
  <c r="BD14" i="33"/>
  <c r="BL14" i="33"/>
  <c r="K14" i="33"/>
  <c r="E21" i="33" l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<sst xmlns="http://schemas.openxmlformats.org/spreadsheetml/2006/main" count="2934" uniqueCount="1183">
  <si>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</si>
  <si>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</si>
  <si>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</si>
  <si>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</si>
  <si>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</si>
  <si>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</si>
  <si>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</si>
  <si>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</si>
  <si>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</si>
  <si>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</si>
  <si>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</si>
  <si>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</si>
  <si>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</si>
  <si>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</si>
  <si>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</si>
  <si>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</si>
  <si>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</si>
  <si>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</si>
  <si>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</si>
  <si>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</si>
  <si>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</si>
  <si>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</si>
  <si>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</si>
  <si>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</si>
  <si>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</si>
  <si>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</si>
  <si>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</si>
  <si>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</si>
  <si>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</si>
  <si>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</si>
  <si>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</si>
  <si>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</si>
  <si>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</si>
  <si>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</si>
  <si>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</si>
  <si>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</si>
  <si>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</si>
  <si>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</si>
  <si>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</si>
  <si>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</si>
  <si>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</si>
  <si>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</si>
  <si>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</si>
  <si>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</si>
  <si>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</si>
  <si>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</si>
  <si>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</si>
  <si>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</si>
  <si>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</si>
  <si>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</si>
  <si>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</si>
  <si>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</si>
  <si>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</si>
  <si>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</si>
  <si>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</si>
  <si>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</si>
  <si>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</si>
  <si>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</si>
  <si>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</si>
  <si>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</si>
  <si>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</si>
  <si>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</si>
  <si>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</si>
  <si>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</si>
  <si>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</si>
  <si>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</si>
  <si>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</si>
  <si>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</si>
  <si>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</si>
  <si>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</si>
  <si>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</si>
  <si>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</si>
  <si>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</si>
  <si>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</si>
  <si>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</si>
  <si>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</si>
  <si>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</si>
  <si>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</si>
  <si>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</si>
  <si>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</si>
  <si>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</si>
  <si>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</si>
  <si>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</si>
  <si>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</si>
  <si>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</si>
  <si>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</si>
  <si>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</si>
  <si>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</si>
  <si>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</si>
  <si>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</si>
  <si>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</si>
  <si>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</si>
  <si>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</si>
  <si>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</si>
  <si>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</si>
  <si>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</si>
  <si>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</si>
  <si>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</si>
  <si>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</si>
  <si>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</si>
  <si>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</si>
  <si>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</si>
  <si>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</si>
  <si>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</si>
  <si>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</si>
  <si>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</si>
  <si>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</si>
  <si>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</si>
  <si>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</si>
  <si>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</si>
  <si>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</si>
  <si>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</si>
  <si>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</si>
  <si>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</si>
  <si>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</si>
  <si>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</si>
  <si>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</si>
  <si>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</si>
  <si>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</si>
  <si>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</si>
  <si>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</si>
  <si>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</si>
  <si>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</si>
  <si>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</si>
  <si>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</si>
  <si>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</si>
  <si>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</si>
  <si>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</si>
  <si>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</si>
  <si>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</si>
  <si>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</si>
  <si>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</si>
  <si>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</si>
  <si>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</si>
  <si>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</si>
  <si>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</si>
  <si>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</si>
  <si>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</si>
  <si>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</si>
  <si>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</si>
  <si>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</si>
  <si>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</si>
  <si>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</si>
  <si>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</si>
  <si>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</si>
  <si>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</si>
  <si>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</si>
  <si>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</si>
  <si>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</si>
  <si>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</si>
  <si>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</si>
  <si>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</si>
  <si>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</si>
  <si>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</si>
  <si>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</si>
  <si>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</si>
  <si>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</si>
  <si>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</si>
  <si>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</si>
  <si>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</si>
  <si>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</si>
  <si>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</si>
  <si>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</si>
  <si>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</si>
  <si>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</si>
  <si>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</si>
  <si>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</si>
  <si>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</si>
  <si>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</si>
  <si>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</si>
  <si>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</si>
  <si>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</si>
  <si>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</si>
  <si>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</si>
  <si>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</si>
  <si>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</si>
  <si>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</si>
  <si>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</si>
  <si>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</si>
  <si>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</si>
  <si>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</si>
  <si>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</si>
  <si>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</si>
  <si>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</si>
  <si>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</si>
  <si>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</si>
  <si>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</si>
  <si>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</si>
  <si>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</si>
  <si>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</si>
  <si>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</si>
  <si>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</si>
  <si>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</si>
  <si>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</si>
  <si>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</si>
  <si>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</si>
  <si>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</si>
  <si>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</si>
  <si>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</si>
  <si>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</si>
  <si>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</si>
  <si>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</si>
  <si>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</si>
  <si>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</si>
  <si>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</si>
  <si>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</si>
  <si>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</si>
  <si>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</si>
  <si>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</si>
  <si>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</si>
  <si>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</si>
  <si>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</si>
  <si>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</si>
  <si>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</si>
  <si>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</si>
  <si>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</si>
  <si>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</si>
  <si>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</si>
  <si>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</si>
  <si>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</si>
  <si>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</si>
  <si>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</si>
  <si>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</si>
  <si>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</si>
  <si>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</si>
  <si>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</si>
  <si>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</si>
  <si>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</si>
  <si>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</si>
  <si>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</si>
  <si>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</si>
  <si>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</si>
  <si>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</si>
  <si>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</si>
  <si>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</si>
  <si>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</si>
  <si>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</si>
  <si>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</si>
  <si>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</si>
  <si>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</si>
  <si>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</si>
  <si>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</si>
  <si>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</si>
  <si>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</si>
  <si>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</si>
  <si>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</si>
  <si>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</si>
  <si>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</si>
  <si>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</si>
  <si>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</si>
  <si>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</si>
  <si>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</si>
  <si>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</si>
  <si>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</si>
  <si>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</si>
  <si>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</si>
  <si>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</si>
  <si>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</si>
  <si>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</si>
  <si>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</si>
  <si>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</si>
  <si>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</si>
  <si>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</si>
  <si>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</si>
  <si>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</si>
  <si>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</si>
  <si>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</si>
  <si>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</si>
  <si>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</si>
  <si>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</si>
  <si>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</si>
  <si>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</si>
  <si>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</si>
  <si>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</si>
  <si>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</si>
  <si>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</si>
  <si>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</si>
  <si>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</si>
  <si>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</si>
  <si>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</si>
  <si>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</si>
  <si>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</si>
  <si>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</si>
  <si>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</si>
  <si>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</si>
  <si>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</si>
  <si>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</si>
  <si>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</si>
  <si>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</si>
  <si>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</si>
  <si>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</si>
  <si>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</si>
  <si>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</si>
  <si>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</si>
  <si>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</si>
  <si>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</si>
  <si>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</si>
  <si>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</si>
  <si>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</si>
  <si>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</si>
  <si>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</si>
  <si>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</si>
  <si>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</si>
  <si>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</si>
  <si>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</si>
  <si>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</si>
  <si>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</si>
  <si>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</si>
  <si>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</si>
  <si>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</si>
  <si>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</si>
  <si>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</si>
  <si>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</si>
  <si>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</si>
  <si>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</si>
  <si>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</si>
  <si>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</si>
  <si>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</si>
  <si>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</si>
  <si>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</si>
  <si>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</si>
  <si>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</si>
  <si>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</si>
  <si>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</si>
  <si>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</si>
  <si>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</si>
  <si>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</si>
  <si>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</si>
  <si>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</si>
  <si>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</si>
  <si>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</si>
  <si>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</si>
  <si>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</si>
  <si>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</si>
  <si>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</si>
  <si>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</si>
  <si>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</si>
  <si>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</si>
  <si>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</si>
  <si>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</si>
  <si>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</si>
  <si>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</si>
  <si>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</si>
  <si>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</si>
  <si>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</si>
  <si>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</si>
  <si>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</si>
  <si>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</si>
  <si>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</si>
  <si>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</si>
  <si>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</si>
  <si>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</si>
  <si>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</si>
  <si>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</si>
  <si>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</si>
  <si>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</si>
  <si>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</si>
  <si>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</si>
  <si>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</si>
  <si>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</si>
  <si>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</si>
  <si>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</si>
  <si>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</si>
  <si>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</si>
  <si>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</si>
  <si>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</si>
  <si>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</si>
  <si>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</si>
  <si>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</si>
  <si>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</si>
  <si>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</si>
  <si>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</si>
  <si>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</si>
  <si>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</si>
  <si>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</si>
  <si>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</si>
  <si>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</si>
  <si>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</si>
  <si>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</si>
  <si>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</si>
  <si>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</si>
  <si>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</si>
  <si>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</si>
  <si>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</si>
  <si>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</si>
  <si>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</si>
  <si>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</si>
  <si>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</si>
  <si>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</si>
  <si>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</si>
  <si>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</si>
  <si>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</si>
  <si>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</si>
  <si>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</si>
  <si>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</si>
  <si>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</si>
  <si>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</si>
  <si>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</si>
  <si>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</si>
  <si>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</si>
  <si>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</si>
  <si>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</si>
  <si>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</si>
  <si>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</si>
  <si>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</si>
  <si>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</si>
  <si>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</si>
  <si>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</si>
  <si>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</si>
  <si>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</si>
  <si>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</si>
  <si>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</si>
  <si>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</si>
  <si>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</si>
  <si>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</si>
  <si>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</si>
  <si>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</si>
  <si>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</si>
  <si>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</si>
  <si>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</si>
  <si>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</si>
  <si>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</si>
  <si>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</si>
  <si>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</si>
  <si>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</si>
  <si>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</si>
  <si>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</si>
  <si>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</si>
  <si>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</si>
  <si>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</si>
  <si>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</si>
  <si>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</si>
  <si>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</si>
  <si>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</si>
  <si>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</si>
  <si>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</si>
  <si>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</si>
  <si>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</si>
  <si>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</si>
  <si>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</si>
  <si>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</si>
  <si>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</si>
  <si>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</si>
  <si>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</si>
  <si>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</si>
  <si>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</si>
  <si>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</si>
  <si>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</si>
  <si>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</si>
  <si>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</si>
  <si>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</si>
  <si>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</si>
  <si>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</si>
  <si>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</si>
  <si>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</si>
  <si>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</si>
  <si>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</si>
  <si>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</si>
  <si>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</si>
  <si>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</si>
  <si>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</si>
  <si>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</si>
  <si>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</si>
  <si>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</si>
  <si>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</si>
  <si>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</si>
  <si>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</si>
  <si>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</si>
  <si>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</si>
  <si>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</si>
  <si>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</si>
  <si>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</si>
  <si>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</si>
  <si>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</si>
  <si>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</si>
  <si>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</si>
  <si>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</si>
  <si>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</si>
  <si>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</si>
  <si>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</si>
  <si>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</si>
  <si>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</si>
  <si>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</si>
  <si>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</si>
  <si>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</si>
  <si>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</si>
  <si>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</si>
  <si>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</si>
  <si>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</si>
  <si>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</si>
  <si>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</si>
  <si>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</si>
  <si>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</si>
  <si>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</si>
  <si>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</si>
  <si>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</si>
  <si>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</si>
  <si>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</si>
  <si>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</si>
  <si>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</si>
  <si>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</si>
  <si>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</si>
  <si>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</si>
  <si>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</si>
  <si>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</si>
  <si>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</si>
  <si>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</si>
  <si>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</si>
  <si>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</si>
  <si>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</si>
  <si>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</si>
  <si>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</si>
  <si>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</si>
  <si>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</si>
  <si>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</si>
  <si>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</si>
  <si>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</si>
  <si>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</si>
  <si>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</si>
  <si>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</si>
  <si>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</si>
  <si>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</si>
  <si>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</si>
  <si>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</si>
  <si>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</si>
  <si>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</si>
  <si>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</si>
  <si>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</si>
  <si>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</si>
  <si>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</si>
  <si>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</si>
  <si>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</si>
  <si>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</si>
  <si>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</si>
  <si>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</si>
  <si>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</si>
  <si>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</si>
  <si>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</si>
  <si>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</si>
  <si>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</si>
  <si>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</si>
  <si>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</si>
  <si>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</si>
  <si>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</si>
  <si>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</si>
  <si>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</si>
  <si>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</si>
  <si>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</si>
  <si>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</si>
  <si>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</si>
  <si>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</si>
  <si>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</si>
  <si>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</si>
  <si>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</si>
  <si>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</si>
  <si>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</si>
  <si>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</si>
  <si>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</si>
  <si>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</si>
  <si>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</si>
  <si>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</si>
  <si>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</si>
  <si>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</si>
  <si>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</si>
  <si>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</si>
  <si>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</si>
  <si>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</si>
  <si>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</si>
  <si>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</si>
  <si>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</si>
  <si>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</si>
  <si>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</si>
  <si>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</si>
  <si>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</si>
  <si>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</si>
  <si>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</si>
  <si>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</si>
  <si>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</si>
  <si>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</si>
  <si>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</si>
  <si>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</si>
  <si>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</si>
  <si>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</si>
  <si>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</si>
  <si>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</si>
  <si>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</si>
  <si>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</si>
  <si>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</si>
  <si>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</si>
  <si>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</si>
  <si>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</si>
  <si>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</si>
  <si>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</si>
  <si>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</si>
  <si>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</si>
  <si>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</si>
  <si>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</si>
  <si>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</si>
  <si>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</si>
  <si>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</si>
  <si>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</si>
  <si>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</si>
  <si>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</si>
  <si>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</si>
  <si>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</si>
  <si>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</si>
  <si>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</si>
  <si>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</si>
  <si>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</si>
  <si>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</si>
  <si>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</si>
  <si>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</si>
  <si>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</si>
  <si>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</si>
  <si>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</si>
  <si>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</si>
  <si>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</si>
  <si>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</si>
  <si>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</si>
  <si>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</si>
  <si>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</si>
  <si>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</si>
  <si>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</si>
  <si>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</si>
  <si>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</si>
  <si>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</si>
  <si>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</si>
  <si>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</si>
  <si>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</si>
  <si>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</si>
  <si>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</si>
  <si>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</si>
  <si>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</si>
  <si>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</si>
  <si>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</si>
  <si>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</si>
  <si>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</si>
  <si>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</si>
  <si>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</si>
  <si>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</si>
  <si>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</si>
  <si>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</si>
  <si>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</si>
  <si>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</si>
  <si>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</si>
  <si>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</si>
  <si>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</si>
  <si>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</si>
  <si>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</si>
  <si>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</si>
  <si>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</si>
  <si>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</si>
  <si>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</si>
  <si>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</si>
  <si>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</si>
  <si>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</si>
  <si>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</si>
  <si>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</si>
  <si>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</si>
  <si>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</si>
  <si>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</si>
  <si>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</si>
  <si>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</si>
  <si>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</si>
  <si>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</si>
  <si>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</si>
  <si>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</si>
  <si>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</si>
  <si>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</si>
  <si>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</si>
  <si>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</si>
  <si>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</si>
  <si>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</si>
  <si>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</si>
  <si>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</si>
  <si>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</si>
  <si>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</si>
  <si>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</si>
  <si>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</si>
  <si>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</si>
  <si>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</si>
  <si>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</si>
  <si>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</si>
  <si>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</si>
  <si>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</si>
  <si>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</si>
  <si>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</si>
  <si>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</si>
  <si>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</si>
  <si>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</si>
  <si>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</si>
  <si>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</si>
  <si>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</si>
  <si>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</si>
  <si>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</si>
  <si>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</si>
  <si>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</si>
  <si>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</si>
  <si>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</si>
  <si>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</si>
  <si>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</si>
  <si>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</si>
  <si>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</si>
  <si>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</si>
  <si>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</si>
  <si>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</si>
  <si>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</si>
  <si>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</si>
  <si>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</si>
  <si>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</si>
  <si>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</si>
  <si>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</si>
  <si>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</si>
  <si>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</si>
  <si>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</si>
  <si>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</si>
  <si>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</si>
  <si>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</si>
  <si>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</si>
  <si>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</si>
  <si>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</si>
  <si>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</si>
  <si>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</si>
  <si>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</si>
  <si>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</si>
  <si>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</si>
  <si>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</si>
  <si>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</si>
  <si>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</si>
  <si>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</si>
  <si>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</si>
  <si>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</si>
  <si>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</si>
  <si>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</si>
  <si>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</si>
  <si>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</si>
  <si>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</si>
  <si>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</si>
  <si>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</si>
  <si>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</si>
  <si>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</si>
  <si>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</si>
  <si>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</si>
  <si>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</si>
  <si>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</si>
  <si>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</si>
  <si>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</si>
  <si>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</si>
  <si>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</si>
  <si>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</si>
  <si>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</si>
  <si>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</si>
  <si>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</si>
  <si>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</si>
  <si>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</si>
  <si>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</si>
  <si>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</si>
  <si>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</si>
  <si>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</si>
  <si>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</si>
  <si>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</si>
  <si>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</si>
  <si>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</si>
  <si>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</si>
  <si>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</si>
  <si>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</si>
  <si>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</si>
  <si>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</si>
  <si>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</si>
  <si>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</si>
  <si>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</si>
  <si>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</si>
  <si>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</si>
  <si>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</si>
  <si>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</si>
  <si>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</si>
  <si>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</si>
  <si>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</si>
  <si>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</si>
  <si>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</si>
  <si>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</si>
  <si>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</si>
  <si>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</si>
  <si>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</si>
  <si>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</si>
  <si>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</si>
  <si>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</si>
  <si>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</si>
  <si>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</si>
  <si>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</si>
  <si>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</si>
  <si>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</si>
  <si>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</si>
  <si>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</si>
  <si>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</si>
  <si>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</si>
  <si>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</si>
  <si>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</si>
  <si>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</si>
  <si>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</si>
  <si>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</si>
  <si>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</si>
  <si>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</si>
  <si>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</si>
  <si>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</si>
  <si>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</si>
  <si>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</si>
  <si>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</si>
  <si>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</si>
  <si>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</si>
  <si>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</si>
  <si>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</si>
  <si>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</si>
  <si>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</si>
  <si>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</si>
  <si>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</si>
  <si>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</si>
  <si>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</si>
  <si>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</si>
  <si>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</si>
  <si>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</si>
  <si>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</si>
  <si>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</si>
  <si>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</si>
  <si>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</si>
  <si>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</si>
  <si>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</si>
  <si>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</si>
  <si>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</si>
  <si>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</si>
  <si>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</si>
  <si>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</si>
  <si>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</si>
  <si>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</si>
  <si>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</si>
  <si>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</si>
  <si>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</si>
  <si>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</si>
  <si>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</si>
  <si>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</si>
  <si>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</si>
  <si>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</si>
  <si>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</si>
  <si>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</si>
  <si>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</si>
  <si>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</si>
  <si>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</si>
  <si>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</si>
  <si>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</si>
  <si>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</si>
  <si>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</si>
  <si>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</si>
  <si>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</si>
  <si>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</si>
  <si>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</si>
  <si>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</si>
  <si>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</si>
  <si>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</si>
  <si>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</si>
  <si>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</si>
  <si>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</si>
  <si>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</si>
  <si>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</si>
  <si>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</si>
  <si>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</si>
  <si>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</si>
  <si>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</si>
  <si>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</si>
  <si>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</si>
  <si>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</si>
  <si>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</si>
  <si>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</si>
  <si>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</si>
  <si>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</si>
  <si>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</si>
  <si>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</si>
  <si>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</si>
  <si>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</si>
  <si>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</si>
  <si>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</si>
  <si>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</si>
  <si>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</si>
  <si>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</si>
  <si>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</si>
  <si>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</si>
  <si>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</si>
  <si>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</si>
  <si>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</si>
  <si>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</si>
  <si>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</si>
  <si>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</si>
  <si>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</si>
  <si>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</si>
  <si>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</si>
  <si>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</si>
  <si>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</si>
  <si>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</si>
  <si>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</si>
  <si>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</si>
  <si>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</si>
  <si>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</si>
  <si>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</si>
  <si>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</si>
  <si>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</si>
  <si>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</si>
  <si>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</si>
  <si>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</si>
  <si>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</si>
  <si>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</si>
  <si>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</si>
  <si>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</si>
  <si>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</si>
  <si>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</si>
  <si>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</si>
  <si>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</si>
  <si>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</si>
  <si>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</si>
  <si>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</si>
  <si>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</si>
  <si>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</si>
  <si>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</si>
  <si>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</si>
  <si>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</si>
  <si>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</si>
  <si>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</si>
  <si>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</si>
  <si>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</si>
  <si>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</si>
  <si>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</si>
  <si>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</si>
  <si>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</si>
  <si>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</si>
  <si>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</si>
  <si>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</si>
  <si>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</si>
  <si>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</si>
  <si>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</si>
  <si>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</si>
  <si>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</si>
  <si>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</si>
  <si>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</si>
  <si>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</si>
  <si>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</si>
  <si>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</si>
  <si>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</si>
  <si>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</si>
  <si>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</si>
  <si>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</si>
  <si>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</si>
  <si>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</si>
  <si>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</si>
  <si>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</si>
  <si>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</si>
  <si>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</si>
  <si>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</si>
  <si>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</si>
  <si>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</si>
  <si>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</si>
  <si>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</si>
  <si>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</si>
  <si>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</si>
  <si>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</si>
  <si>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</si>
  <si>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</si>
  <si>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</si>
  <si>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</si>
  <si>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</si>
  <si>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</si>
  <si>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</si>
  <si>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</si>
  <si>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</si>
  <si>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</si>
  <si>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</si>
  <si>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</si>
  <si>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</si>
  <si>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</si>
  <si>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</si>
  <si>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</si>
  <si>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</si>
  <si>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</si>
  <si>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</si>
  <si>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</si>
  <si>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</si>
  <si>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</si>
  <si>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</si>
  <si>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</si>
  <si>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</si>
  <si>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</si>
  <si>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</si>
  <si>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</si>
  <si>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</si>
  <si>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</si>
  <si>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</si>
  <si>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</si>
  <si>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</si>
  <si>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</si>
  <si>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</si>
  <si>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</si>
  <si>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</si>
  <si>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</si>
  <si>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</si>
  <si>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</si>
  <si>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</si>
  <si>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</si>
  <si>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</si>
  <si>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</si>
  <si>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</si>
  <si>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</si>
  <si>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</si>
  <si>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</si>
  <si>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</si>
  <si>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</si>
  <si>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</si>
  <si>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</si>
  <si>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</si>
  <si>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</si>
  <si>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</si>
  <si>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</si>
  <si>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</si>
  <si>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</si>
  <si>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</si>
  <si>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</si>
  <si>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</si>
  <si>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</si>
  <si>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</si>
  <si>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</si>
  <si>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</si>
  <si>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</si>
  <si>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</si>
  <si>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</si>
  <si>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</si>
  <si>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</si>
  <si>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</si>
  <si>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</si>
  <si>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</si>
  <si>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</si>
  <si>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</si>
  <si>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</si>
  <si>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</si>
  <si>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</si>
  <si>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</si>
  <si>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</si>
  <si>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</si>
  <si>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</si>
  <si>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</si>
  <si>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</si>
  <si>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</si>
  <si>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</si>
  <si>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</si>
  <si>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</si>
  <si>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</si>
  <si>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</si>
  <si>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</si>
  <si>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</si>
  <si>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</si>
  <si>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</si>
  <si>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</si>
  <si>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</si>
  <si>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</si>
  <si>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</si>
  <si>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</si>
  <si>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</si>
  <si>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</si>
  <si>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</si>
  <si>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</si>
  <si>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</si>
  <si>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</si>
  <si>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</si>
  <si>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</si>
  <si>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</si>
  <si>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</si>
  <si>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</si>
  <si>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</si>
  <si>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</si>
  <si>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</si>
  <si>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</si>
  <si>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</si>
  <si>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</si>
  <si>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</si>
  <si>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</si>
  <si>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</si>
  <si>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</si>
  <si>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</si>
  <si>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</si>
  <si>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</si>
  <si>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</si>
  <si>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</si>
  <si>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</si>
  <si>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</si>
  <si>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</si>
  <si>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</si>
  <si>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</si>
  <si>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</si>
  <si>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</si>
  <si>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</si>
  <si>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</si>
  <si>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</si>
  <si>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</si>
  <si>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</si>
  <si>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</si>
  <si>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</si>
  <si>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</si>
  <si>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</si>
  <si>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</si>
  <si>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</si>
  <si>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</si>
  <si>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</si>
  <si>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</si>
  <si>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</si>
  <si>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</si>
  <si>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</si>
  <si>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</si>
  <si>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</si>
  <si>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</si>
  <si>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</si>
  <si>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</si>
  <si>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</si>
  <si>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</si>
  <si>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</si>
  <si>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</si>
  <si>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</si>
  <si>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</si>
  <si>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</si>
  <si>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</si>
  <si>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</si>
  <si>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</si>
  <si>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</si>
  <si>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</si>
  <si>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</si>
  <si>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</si>
  <si>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</si>
  <si>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</si>
  <si>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</si>
  <si>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</si>
  <si>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</si>
  <si>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</si>
  <si>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</si>
  <si>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</si>
  <si>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</si>
  <si>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</si>
  <si>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</si>
  <si>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</si>
  <si>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</si>
  <si>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</si>
  <si>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</si>
  <si>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</si>
  <si>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</si>
  <si>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</si>
  <si>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</si>
  <si>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</si>
  <si>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</si>
  <si>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</si>
  <si>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</si>
  <si>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</si>
  <si>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</si>
  <si>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</si>
  <si>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</si>
  <si>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</si>
  <si>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</si>
  <si>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</si>
  <si>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</si>
  <si>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</si>
  <si>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fireballs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</si>
  <si>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</si>
  <si>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</si>
  <si>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</si>
  <si>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</si>
  <si>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</si>
  <si>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</si>
  <si>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</si>
  <si>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</si>
  <si>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</si>
  <si>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</si>
  <si>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</si>
  <si>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</si>
  <si>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icon_fireballs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</si>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</sst>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67" totalsRowShown="0" headerRowDxfId="226" headerRowBorderDxfId="225" tableBorderDxfId="224" totalsRowBorderDxfId="223">
  <autoFilter ref="B21:AF67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1:O100" totalsRowShown="0">
  <autoFilter ref="B71:O100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K26" totalsRowShown="0" headerRowBorderDxfId="32" tableBorderDxfId="31" totalsRowBorderDxfId="30">
  <autoFilter ref="B3:K26"/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6" headerRowBorderDxfId="325" tableBorderDxfId="324" totalsRowBorderDxfId="323">
  <autoFilter ref="B4:J14"/>
  <tableColumns count="9">
    <tableColumn id="1" name="{localizationDefinitions}" dataDxfId="322"/>
    <tableColumn id="8" name="[sku]" dataDxfId="321"/>
    <tableColumn id="3" name="[order]" dataDxfId="320"/>
    <tableColumn id="4" name="[isoCode]" dataDxfId="319"/>
    <tableColumn id="11" name="[android]" dataDxfId="318"/>
    <tableColumn id="12" name="[iOS]" dataDxfId="317"/>
    <tableColumn id="5" name="[txtFilename]" dataDxfId="316"/>
    <tableColumn id="2" name="[icon]" dataDxfId="315"/>
    <tableColumn id="9" name="[tidName]" dataDxfId="3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1" headerRowBorderDxfId="310" tableBorderDxfId="309" totalsRowBorderDxfId="308">
  <autoFilter ref="B15:AQ25"/>
  <tableColumns count="42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15" name="[maxAlcohol]" dataDxfId="279"/>
    <tableColumn id="13" name="[alcoholDrain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7" headerRowBorderDxfId="266" tableBorderDxfId="265" totalsRowBorderDxfId="264">
  <autoFilter ref="B4:G9"/>
  <tableColumns count="6">
    <tableColumn id="1" name="{dragonTierDefinitions}" dataDxfId="263"/>
    <tableColumn id="2" name="[sku]"/>
    <tableColumn id="9" name="[order]"/>
    <tableColumn id="10" name="[icon]" dataDxfId="262"/>
    <tableColumn id="3" name="[maxPetEquipped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1" headerRowBorderDxfId="240" tableBorderDxfId="239" totalsRowBorderDxfId="238">
  <autoFilter ref="B4:L44"/>
  <tableColumns count="11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11" name="[icon]" dataDxfId="230"/>
    <tableColumn id="4" name="[powerup]" dataDxfId="229"/>
    <tableColumn id="5" name="[tidName]" dataDxfId="228"/>
    <tableColumn id="10" name="[tidDesc]" dataDxfId="227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5"/>
      <c r="G3" s="435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6"/>
  <sheetViews>
    <sheetView tabSelected="1" topLeftCell="B1" workbookViewId="0">
      <selection activeCell="H21" sqref="H2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52.57031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8" t="s">
        <v>1170</v>
      </c>
      <c r="I3" s="149" t="s">
        <v>38</v>
      </c>
      <c r="J3" s="150" t="s">
        <v>177</v>
      </c>
      <c r="K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4" t="s">
        <v>1171</v>
      </c>
      <c r="I4" s="205" t="str">
        <f>CONCATENATE("TID_POWERUP_",UPPER(powerUpsDefinitions[[#This Row],['[sku']]]),"_NAME")</f>
        <v>TID_POWERUP_DIVE_NAME</v>
      </c>
      <c r="J4" s="216" t="str">
        <f>CONCATENATE("TID_POWERUP_",UPPER(powerUpsDefinitions[[#This Row],['[sku']]]),"_DESC")</f>
        <v>TID_POWERUP_DIVE_DESC</v>
      </c>
      <c r="K4" s="216" t="str">
        <f>CONCATENATE(powerUpsDefinitions[[#This Row],['[tidDesc']]],"_SHORT")</f>
        <v>TID_POWERUP_DIVE_DESC_SHORT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4" t="s">
        <v>1176</v>
      </c>
      <c r="I5" s="205" t="str">
        <f>CONCATENATE("TID_POWERUP_",UPPER(powerUpsDefinitions[[#This Row],['[sku']]]),"_NAME")</f>
        <v>TID_POWERUP_HP_NAME</v>
      </c>
      <c r="J5" s="216" t="str">
        <f>CONCATENATE("TID_POWERUP_",UPPER(powerUpsDefinitions[[#This Row],['[sku']]]),"_DESC")</f>
        <v>TID_POWERUP_HP_DESC</v>
      </c>
      <c r="K5" s="216" t="str">
        <f>CONCATENATE(powerUpsDefinitions[[#This Row],['[tidDesc']]],"_SHORT")</f>
        <v>TID_POWERUP_HP_DESC_SHORT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4" t="s">
        <v>1172</v>
      </c>
      <c r="I6" s="205" t="str">
        <f>CONCATENATE("TID_POWERUP_",UPPER(powerUpsDefinitions[[#This Row],['[sku']]]),"_NAME")</f>
        <v>TID_POWERUP_BOOST_NAME</v>
      </c>
      <c r="J6" s="216" t="str">
        <f>CONCATENATE("TID_POWERUP_",UPPER(powerUpsDefinitions[[#This Row],['[sku']]]),"_DESC")</f>
        <v>TID_POWERUP_BOOST_DESC</v>
      </c>
      <c r="K6" s="216" t="str">
        <f>CONCATENATE(powerUpsDefinitions[[#This Row],['[tidDesc']]],"_SHORT")</f>
        <v>TID_POWERUP_BOOST_DESC_SHORT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4" t="s">
        <v>1175</v>
      </c>
      <c r="I7" s="205" t="str">
        <f>CONCATENATE("TID_POWERUP_",UPPER(powerUpsDefinitions[[#This Row],['[sku']]]),"_NAME")</f>
        <v>TID_POWERUP_FURY_SIZE_NAME</v>
      </c>
      <c r="J7" s="216" t="str">
        <f>CONCATENATE("TID_POWERUP_",UPPER(powerUpsDefinitions[[#This Row],['[sku']]]),"_DESC")</f>
        <v>TID_POWERUP_FURY_SIZE_DESC</v>
      </c>
      <c r="K7" s="216" t="str">
        <f>CONCATENATE(powerUpsDefinitions[[#This Row],['[tidDesc']]],"_SHORT")</f>
        <v>TID_POWERUP_FURY_SIZE_DESC_SHORT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4" t="s">
        <v>1177</v>
      </c>
      <c r="I8" s="205" t="str">
        <f>CONCATENATE("TID_POWERUP_",UPPER(powerUpsDefinitions[[#This Row],['[sku']]]),"_NAME")</f>
        <v>TID_POWERUP_AVOID_MINE_NAME</v>
      </c>
      <c r="J8" s="216" t="str">
        <f>CONCATENATE("TID_POWERUP_",UPPER(powerUpsDefinitions[[#This Row],['[sku']]]),"_DESC")</f>
        <v>TID_POWERUP_AVOID_MINE_DESC</v>
      </c>
      <c r="K8" s="216" t="str">
        <f>CONCATENATE(powerUpsDefinitions[[#This Row],['[tidDesc']]],"_SHORT")</f>
        <v>TID_POWERUP_AVOID_MINE_DESC_SHORT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4" t="s">
        <v>1177</v>
      </c>
      <c r="I9" s="205" t="str">
        <f>CONCATENATE("TID_POWERUP_",UPPER(powerUpsDefinitions[[#This Row],['[sku']]]),"_NAME")</f>
        <v>TID_POWERUP_AVOID_POISON_NAME</v>
      </c>
      <c r="J9" s="216" t="str">
        <f>CONCATENATE("TID_POWERUP_",UPPER(powerUpsDefinitions[[#This Row],['[sku']]]),"_DESC")</f>
        <v>TID_POWERUP_AVOID_POISON_DESC</v>
      </c>
      <c r="K9" s="216" t="str">
        <f>CONCATENATE(powerUpsDefinitions[[#This Row],['[tidDesc']]],"_SHORT")</f>
        <v>TID_POWERUP_AVOID_POISON_DESC_SHORT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4" t="s">
        <v>1178</v>
      </c>
      <c r="I10" s="205" t="str">
        <f>CONCATENATE("TID_POWERUP_",UPPER(powerUpsDefinitions[[#This Row],['[sku']]]),"_NAME")</f>
        <v>TID_POWERUP_FREE_REVIVE_NAME</v>
      </c>
      <c r="J10" s="216" t="str">
        <f>CONCATENATE("TID_POWERUP_",UPPER(powerUpsDefinitions[[#This Row],['[sku']]]),"_DESC")</f>
        <v>TID_POWERUP_FREE_REVIVE_DESC</v>
      </c>
      <c r="K10" s="216" t="str">
        <f>CONCATENATE(powerUpsDefinitions[[#This Row],['[tidDesc']]],"_SHORT")</f>
        <v>TID_POWERUP_FREE_REVIVE_DESC_SHORT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4" t="s">
        <v>1179</v>
      </c>
      <c r="I11" s="205" t="str">
        <f>CONCATENATE("TID_POWERUP_",UPPER(powerUpsDefinitions[[#This Row],['[sku']]]),"_NAME")</f>
        <v>TID_POWERUP_DRAGONRAM_NAME</v>
      </c>
      <c r="J11" s="216" t="str">
        <f>CONCATENATE("TID_POWERUP_",UPPER(powerUpsDefinitions[[#This Row],['[sku']]]),"_DESC")</f>
        <v>TID_POWERUP_DRAGONRAM_DESC</v>
      </c>
      <c r="K11" s="216" t="str">
        <f>CONCATENATE(powerUpsDefinitions[[#This Row],['[tidDesc']]],"_SHORT")</f>
        <v>TID_POWERUP_DRAGONRAM_DESC_SHORT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4" t="s">
        <v>1180</v>
      </c>
      <c r="I12" s="205" t="str">
        <f>CONCATENATE("TID_POWERUP_",UPPER(powerUpsDefinitions[[#This Row],['[sku']]]),"_NAME")</f>
        <v>TID_POWERUP_PREYHPBOOST_CROW_NAME</v>
      </c>
      <c r="J12" s="216" t="str">
        <f>CONCATENATE("TID_POWERUP_",UPPER(powerUpsDefinitions[[#This Row],['[sku']]]),"_DESC")</f>
        <v>TID_POWERUP_PREYHPBOOST_CROW_DESC</v>
      </c>
      <c r="K12" s="216" t="str">
        <f>CONCATENATE(powerUpsDefinitions[[#This Row],['[tidDesc']]],"_SHORT")</f>
        <v>TID_POWERUP_PREYHPBOOST_CROW_DESC_SHORT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4" t="s">
        <v>1175</v>
      </c>
      <c r="I13" s="205" t="str">
        <f>CONCATENATE("TID_POWERUP_",UPPER(powerUpsDefinitions[[#This Row],['[sku']]]),"_NAME")</f>
        <v>TID_POWERUP_FURY_DURATION_NAME</v>
      </c>
      <c r="J13" s="216" t="str">
        <f>CONCATENATE("TID_POWERUP_",UPPER(powerUpsDefinitions[[#This Row],['[sku']]]),"_DESC")</f>
        <v>TID_POWERUP_FURY_DURATION_DESC</v>
      </c>
      <c r="K13" s="216" t="str">
        <f>CONCATENATE(powerUpsDefinitions[[#This Row],['[tidDesc']]],"_SHORT")</f>
        <v>TID_POWERUP_FURY_DURATION_DESC_SHORT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4" t="s">
        <v>1174</v>
      </c>
      <c r="I14" s="205" t="str">
        <f>CONCATENATE("TID_POWERUP_",UPPER(powerUpsDefinitions[[#This Row],['[sku']]]),"_NAME")</f>
        <v>TID_POWERUP_FOOD_NAME</v>
      </c>
      <c r="J14" s="216" t="str">
        <f>CONCATENATE("TID_POWERUP_",UPPER(powerUpsDefinitions[[#This Row],['[sku']]]),"_DESC")</f>
        <v>TID_POWERUP_FOOD_DESC</v>
      </c>
      <c r="K14" s="216" t="str">
        <f>CONCATENATE(powerUpsDefinitions[[#This Row],['[tidDesc']]],"_SHORT")</f>
        <v>TID_POWERUP_FOOD_DESC_SHORT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4" t="s">
        <v>1181</v>
      </c>
      <c r="I15" s="205" t="str">
        <f>CONCATENATE("TID_POWERUP_",UPPER(powerUpsDefinitions[[#This Row],['[sku']]]),"_NAME")</f>
        <v>TID_POWERUP_LOWER_DAMAGE_MINE_NAME</v>
      </c>
      <c r="J15" s="216" t="str">
        <f>CONCATENATE("TID_POWERUP_",UPPER(powerUpsDefinitions[[#This Row],['[sku']]]),"_DESC")</f>
        <v>TID_POWERUP_LOWER_DAMAGE_MINE_DESC</v>
      </c>
      <c r="K15" s="216" t="str">
        <f>CONCATENATE(powerUpsDefinitions[[#This Row],['[tidDesc']]],"_SHORT")</f>
        <v>TID_POWERUP_LOWER_DAMAGE_MINE_DESC_SHORT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4" t="s">
        <v>1181</v>
      </c>
      <c r="I16" s="205" t="str">
        <f>CONCATENATE("TID_POWERUP_",UPPER(powerUpsDefinitions[[#This Row],['[sku']]]),"_NAME")</f>
        <v>TID_POWERUP_LOWER_DAMAGE_POISON_NAME</v>
      </c>
      <c r="J16" s="216" t="str">
        <f>CONCATENATE("TID_POWERUP_",UPPER(powerUpsDefinitions[[#This Row],['[sku']]]),"_DESC")</f>
        <v>TID_POWERUP_LOWER_DAMAGE_POISON_DESC</v>
      </c>
      <c r="K16" s="216" t="str">
        <f>CONCATENATE(powerUpsDefinitions[[#This Row],['[tidDesc']]],"_SHORT")</f>
        <v>TID_POWERUP_LOWER_DAMAGE_POISON_DESC_SHORT</v>
      </c>
    </row>
    <row r="17" spans="2:11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4" t="s">
        <v>1181</v>
      </c>
      <c r="I17" s="205" t="str">
        <f>CONCATENATE("TID_POWERUP_",UPPER(powerUpsDefinitions[[#This Row],['[sku']]]),"_NAME")</f>
        <v>TID_POWERUP_LOWER_DAMAGE_ARROWS_NAME</v>
      </c>
      <c r="J17" s="216" t="str">
        <f>CONCATENATE("TID_POWERUP_",UPPER(powerUpsDefinitions[[#This Row],['[sku']]]),"_DESC")</f>
        <v>TID_POWERUP_LOWER_DAMAGE_ARROWS_DESC</v>
      </c>
      <c r="K17" s="216" t="str">
        <f>CONCATENATE(powerUpsDefinitions[[#This Row],['[tidDesc']]],"_SHORT")</f>
        <v>TID_POWERUP_LOWER_DAMAGE_ARROWS_DESC_SHORT</v>
      </c>
    </row>
    <row r="18" spans="2:11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4" t="s">
        <v>1181</v>
      </c>
      <c r="I18" s="205" t="str">
        <f>CONCATENATE("TID_POWERUP_",UPPER(powerUpsDefinitions[[#This Row],['[sku']]]),"_NAME")</f>
        <v>TID_POWERUP_REDUCE_LIFE_DRAIN_NAME</v>
      </c>
      <c r="J18" s="216" t="str">
        <f>CONCATENATE("TID_POWERUP_",UPPER(powerUpsDefinitions[[#This Row],['[sku']]]),"_DESC")</f>
        <v>TID_POWERUP_REDUCE_LIFE_DRAIN_DESC</v>
      </c>
      <c r="K18" s="216" t="str">
        <f>CONCATENATE(powerUpsDefinitions[[#This Row],['[tidDesc']]],"_SHORT")</f>
        <v>TID_POWERUP_REDUCE_LIFE_DRAIN_DESC_SHORT</v>
      </c>
    </row>
    <row r="19" spans="2:11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4" t="s">
        <v>1173</v>
      </c>
      <c r="I19" s="205" t="str">
        <f>CONCATENATE("TID_POWERUP_",UPPER(powerUpsDefinitions[[#This Row],['[sku']]]),"_NAME")</f>
        <v>TID_POWERUP_SPEED_NAME</v>
      </c>
      <c r="J19" s="216" t="str">
        <f>CONCATENATE("TID_POWERUP_",UPPER(powerUpsDefinitions[[#This Row],['[sku']]]),"_DESC")</f>
        <v>TID_POWERUP_SPEED_DESC</v>
      </c>
      <c r="K19" s="216" t="str">
        <f>CONCATENATE(powerUpsDefinitions[[#This Row],['[tidDesc']]],"_SHORT")</f>
        <v>TID_POWERUP_SPEED_DESC_SHORT</v>
      </c>
    </row>
    <row r="20" spans="2:11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4" t="s">
        <v>1174</v>
      </c>
      <c r="I20" s="205" t="str">
        <f>CONCATENATE("TID_POWERUP_",UPPER(powerUpsDefinitions[[#This Row],['[sku']]]),"_NAME")</f>
        <v>TID_POWERUP_COINS_NAME</v>
      </c>
      <c r="J20" s="216" t="str">
        <f>CONCATENATE("TID_POWERUP_",UPPER(powerUpsDefinitions[[#This Row],['[sku']]]),"_DESC")</f>
        <v>TID_POWERUP_COINS_DESC</v>
      </c>
      <c r="K20" s="216" t="str">
        <f>CONCATENATE(powerUpsDefinitions[[#This Row],['[tidDesc']]],"_SHORT")</f>
        <v>TID_POWERUP_COINS_DESC_SHORT</v>
      </c>
    </row>
    <row r="21" spans="2:11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4" t="s">
        <v>1174</v>
      </c>
      <c r="I21" s="205" t="str">
        <f>CONCATENATE("TID_POWERUP_",UPPER(powerUpsDefinitions[[#This Row],['[sku']]]),"_NAME")</f>
        <v>TID_POWERUP_SCORE_NAME</v>
      </c>
      <c r="J21" s="216" t="str">
        <f>CONCATENATE("TID_POWERUP_",UPPER(powerUpsDefinitions[[#This Row],['[sku']]]),"_DESC")</f>
        <v>TID_POWERUP_SCORE_DESC</v>
      </c>
      <c r="K21" s="216" t="str">
        <f>CONCATENATE(powerUpsDefinitions[[#This Row],['[tidDesc']]],"_SHORT")</f>
        <v>TID_POWERUP_SCORE_DESC_SHORT</v>
      </c>
    </row>
    <row r="22" spans="2:11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4" t="s">
        <v>1180</v>
      </c>
      <c r="I22" s="205" t="str">
        <f>CONCATENATE("TID_POWERUP_",UPPER(powerUpsDefinitions[[#This Row],['[sku']]]),"_NAME")</f>
        <v>TID_POWERUP_EAT_GHOST_NAME</v>
      </c>
      <c r="J22" s="216" t="str">
        <f>CONCATENATE("TID_POWERUP_",UPPER(powerUpsDefinitions[[#This Row],['[sku']]]),"_DESC")</f>
        <v>TID_POWERUP_EAT_GHOST_DESC</v>
      </c>
      <c r="K22" s="216" t="str">
        <f>CONCATENATE(powerUpsDefinitions[[#This Row],['[tidDesc']]],"_SHORT")</f>
        <v>TID_POWERUP_EAT_GHOST_DESC_SHORT</v>
      </c>
    </row>
    <row r="23" spans="2:11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4" t="s">
        <v>1180</v>
      </c>
      <c r="I23" s="205" t="str">
        <f>CONCATENATE("TID_POWERUP_",UPPER(powerUpsDefinitions[[#This Row],['[sku']]]),"_NAME")</f>
        <v>TID_POWERUP_EAT_MINE_NAME</v>
      </c>
      <c r="J23" s="216" t="str">
        <f>CONCATENATE("TID_POWERUP_",UPPER(powerUpsDefinitions[[#This Row],['[sku']]]),"_DESC")</f>
        <v>TID_POWERUP_EAT_MINE_DESC</v>
      </c>
      <c r="K23" s="216" t="str">
        <f>CONCATENATE(powerUpsDefinitions[[#This Row],['[tidDesc']]],"_SHORT")</f>
        <v>TID_POWERUP_EAT_MINE_DESC_SHORT</v>
      </c>
    </row>
    <row r="24" spans="2:11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4" t="s">
        <v>1180</v>
      </c>
      <c r="I24" s="205" t="str">
        <f>CONCATENATE("TID_POWERUP_",UPPER(powerUpsDefinitions[[#This Row],['[sku']]]),"_NAME")</f>
        <v>TID_POWERUP_EXPLODE_MINE_NAME</v>
      </c>
      <c r="J24" s="216" t="str">
        <f>CONCATENATE("TID_POWERUP_",UPPER(powerUpsDefinitions[[#This Row],['[sku']]]),"_DESC")</f>
        <v>TID_POWERUP_EXPLODE_MINE_DESC</v>
      </c>
      <c r="K24" s="216" t="str">
        <f>CONCATENATE(powerUpsDefinitions[[#This Row],['[tidDesc']]],"_SHORT")</f>
        <v>TID_POWERUP_EXPLODE_MINE_DESC_SHORT</v>
      </c>
    </row>
    <row r="25" spans="2:11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4" t="s">
        <v>1178</v>
      </c>
      <c r="I25" s="205" t="str">
        <f>CONCATENATE("TID_POWERUP_",UPPER(powerUpsDefinitions[[#This Row],['[sku']]]),"_NAME")</f>
        <v>TID_POWERUP_PHOENIX_NAME</v>
      </c>
      <c r="J25" s="216" t="str">
        <f>CONCATENATE("TID_POWERUP_",UPPER(powerUpsDefinitions[[#This Row],['[sku']]]),"_DESC")</f>
        <v>TID_POWERUP_PHOENIX_DESC</v>
      </c>
      <c r="K25" s="216" t="str">
        <f>CONCATENATE(powerUpsDefinitions[[#This Row],['[tidDesc']]],"_SHORT")</f>
        <v>TID_POWERUP_PHOENIX_DESC_SHORT</v>
      </c>
    </row>
    <row r="26" spans="2:11">
      <c r="B26" s="219" t="s">
        <v>4</v>
      </c>
      <c r="C26" s="203" t="s">
        <v>1182</v>
      </c>
      <c r="D26" s="217" t="s">
        <v>1182</v>
      </c>
      <c r="E26" s="218">
        <v>1</v>
      </c>
      <c r="F26" s="218"/>
      <c r="G26" s="413" t="str">
        <f>CONCATENATE("icon_",powerUpsDefinitions[[#This Row],['[sku']]])</f>
        <v>icon_fireball</v>
      </c>
      <c r="H26" s="204" t="s">
        <v>1178</v>
      </c>
      <c r="I26" s="205" t="str">
        <f>CONCATENATE("TID_POWERUP_",UPPER(powerUpsDefinitions[[#This Row],['[sku']]]),"_NAME")</f>
        <v>TID_POWERUP_FIREBALL_NAME</v>
      </c>
      <c r="J26" s="216" t="str">
        <f>CONCATENATE("TID_POWERUP_",UPPER(powerUpsDefinitions[[#This Row],['[sku']]]),"_DESC")</f>
        <v>TID_POWERUP_FIREBALL_DESC</v>
      </c>
      <c r="K26" s="216" t="str">
        <f>CONCATENATE(powerUpsDefinitions[[#This Row],['[tidDesc']]],"_SHORT")</f>
        <v>TID_POWERUP_FIREBALL_DESC_SHORT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5"/>
      <c r="G3" s="435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5"/>
      <c r="AO14" s="415"/>
      <c r="AP14" s="415"/>
      <c r="AQ14" s="415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1167</v>
      </c>
      <c r="AG15" s="167" t="s">
        <v>1168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887</v>
      </c>
      <c r="AI16" s="15" t="s">
        <v>897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888</v>
      </c>
      <c r="AI17" s="15" t="s">
        <v>898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889</v>
      </c>
      <c r="AI18" s="15" t="s">
        <v>899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890</v>
      </c>
      <c r="AI19" s="15" t="s">
        <v>900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891</v>
      </c>
      <c r="AI20" s="15" t="s">
        <v>901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892</v>
      </c>
      <c r="AI21" s="15" t="s">
        <v>902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893</v>
      </c>
      <c r="AI22" s="15" t="s">
        <v>903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894</v>
      </c>
      <c r="AI23" s="15" t="s">
        <v>904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895</v>
      </c>
      <c r="AI24" s="15" t="s">
        <v>905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896</v>
      </c>
      <c r="AI25" s="15" t="s">
        <v>906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19" t="s">
        <v>664</v>
      </c>
      <c r="J26" s="420"/>
      <c r="K26" s="420"/>
      <c r="L26" s="421"/>
      <c r="M26" s="422" t="s">
        <v>665</v>
      </c>
      <c r="N26" s="423"/>
      <c r="O26" s="423"/>
      <c r="P26" s="423"/>
      <c r="Q26" s="423"/>
      <c r="R26" s="424"/>
      <c r="S26" s="425" t="s">
        <v>666</v>
      </c>
      <c r="T26" s="426"/>
      <c r="U26" s="427" t="s">
        <v>671</v>
      </c>
      <c r="V26" s="428"/>
      <c r="W26" s="429" t="s">
        <v>670</v>
      </c>
      <c r="X26" s="430"/>
      <c r="Y26" s="431"/>
      <c r="Z26" s="416" t="s">
        <v>667</v>
      </c>
      <c r="AA26" s="417"/>
      <c r="AB26" s="417"/>
      <c r="AC26" s="417"/>
      <c r="AD26" s="418"/>
      <c r="AE26" s="353" t="s">
        <v>668</v>
      </c>
      <c r="AH26" s="232"/>
      <c r="AI26" s="232"/>
      <c r="AL26" s="432" t="s">
        <v>672</v>
      </c>
      <c r="AM26" s="433"/>
      <c r="AN26" s="433"/>
      <c r="AO26" s="434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3" priority="3"/>
  </conditionalFormatting>
  <conditionalFormatting sqref="C5:C9">
    <cfRule type="duplicateValues" dxfId="3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C10" workbookViewId="0">
      <selection activeCell="I46" sqref="I46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1163</v>
      </c>
      <c r="H41" s="15" t="s">
        <v>881</v>
      </c>
      <c r="I41" s="15" t="s">
        <v>1159</v>
      </c>
      <c r="J41" s="384" t="s">
        <v>1162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8"/>
  <sheetViews>
    <sheetView topLeftCell="A31" workbookViewId="0">
      <pane xSplit="3" topLeftCell="D1" activePane="topRight" state="frozen"/>
      <selection activeCell="A16" sqref="A16"/>
      <selection pane="topRight" activeCell="C64" sqref="C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35"/>
      <c r="G3" s="435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1013</v>
      </c>
    </row>
    <row r="16" spans="2:25">
      <c r="B16" s="136" t="s">
        <v>4</v>
      </c>
      <c r="C16" s="193" t="s">
        <v>1035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35"/>
      <c r="G20" s="435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1165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934</v>
      </c>
      <c r="AD22" s="401" t="s">
        <v>952</v>
      </c>
      <c r="AE22" s="393" t="s">
        <v>970</v>
      </c>
      <c r="AF22" s="393" t="s">
        <v>972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935</v>
      </c>
      <c r="AD23" s="401" t="s">
        <v>996</v>
      </c>
      <c r="AE23" s="393" t="s">
        <v>971</v>
      </c>
      <c r="AF23" s="393" t="s">
        <v>973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913</v>
      </c>
      <c r="AD24" s="402" t="s">
        <v>943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912</v>
      </c>
      <c r="AD25" s="402" t="s">
        <v>942</v>
      </c>
      <c r="AE25" s="391" t="s">
        <v>960</v>
      </c>
      <c r="AF25" s="391" t="s">
        <v>974</v>
      </c>
    </row>
    <row r="26" spans="2:32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912</v>
      </c>
      <c r="AD26" s="402" t="s">
        <v>942</v>
      </c>
      <c r="AE26" s="391" t="s">
        <v>960</v>
      </c>
      <c r="AF26" s="391" t="s">
        <v>974</v>
      </c>
    </row>
    <row r="27" spans="2:32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912</v>
      </c>
      <c r="AD27" s="402" t="s">
        <v>942</v>
      </c>
      <c r="AE27" s="391" t="s">
        <v>960</v>
      </c>
      <c r="AF27" s="391" t="s">
        <v>974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914</v>
      </c>
      <c r="AD28" s="402" t="s">
        <v>994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928</v>
      </c>
      <c r="AD29" s="402" t="s">
        <v>995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927</v>
      </c>
      <c r="AD30" s="402" t="s">
        <v>953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929</v>
      </c>
      <c r="AD31" s="402" t="s">
        <v>954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915</v>
      </c>
      <c r="AD32" s="402" t="s">
        <v>955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916</v>
      </c>
      <c r="AD33" s="402" t="s">
        <v>944</v>
      </c>
      <c r="AE33" s="391"/>
      <c r="AF33" s="305"/>
    </row>
    <row r="34" spans="1:32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0">
        <v>0</v>
      </c>
      <c r="X34" s="252">
        <v>0.5</v>
      </c>
      <c r="Y34" s="252">
        <v>0.5</v>
      </c>
      <c r="Z34" s="252">
        <v>1</v>
      </c>
      <c r="AA34" s="314">
        <v>0</v>
      </c>
      <c r="AB34" s="303" t="s">
        <v>460</v>
      </c>
      <c r="AC34" s="391" t="s">
        <v>917</v>
      </c>
      <c r="AD34" s="402" t="s">
        <v>946</v>
      </c>
      <c r="AE34" s="391" t="s">
        <v>1008</v>
      </c>
      <c r="AF34" s="391" t="s">
        <v>975</v>
      </c>
    </row>
    <row r="35" spans="1:32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8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917</v>
      </c>
      <c r="AD35" s="402" t="s">
        <v>946</v>
      </c>
      <c r="AE35" s="391" t="s">
        <v>1008</v>
      </c>
      <c r="AF35" s="391" t="s">
        <v>975</v>
      </c>
    </row>
    <row r="36" spans="1:32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0">
        <v>0</v>
      </c>
      <c r="X36" s="252">
        <v>0.05</v>
      </c>
      <c r="Y36" s="252">
        <v>0.05</v>
      </c>
      <c r="Z36" s="252">
        <v>0</v>
      </c>
      <c r="AA36" s="314">
        <v>0</v>
      </c>
      <c r="AB36" s="301" t="s">
        <v>781</v>
      </c>
      <c r="AC36" s="391" t="s">
        <v>926</v>
      </c>
      <c r="AD36" s="402" t="s">
        <v>947</v>
      </c>
      <c r="AE36" s="391"/>
      <c r="AF36" s="302"/>
    </row>
    <row r="37" spans="1:32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0">
        <v>0</v>
      </c>
      <c r="X37" s="252">
        <v>0.05</v>
      </c>
      <c r="Y37" s="252">
        <v>0.05</v>
      </c>
      <c r="Z37" s="252">
        <v>0</v>
      </c>
      <c r="AA37" s="314">
        <v>0</v>
      </c>
      <c r="AB37" s="301" t="s">
        <v>782</v>
      </c>
      <c r="AC37" s="391" t="s">
        <v>926</v>
      </c>
      <c r="AD37" s="402" t="s">
        <v>947</v>
      </c>
      <c r="AE37" s="391"/>
      <c r="AF37" s="302"/>
    </row>
    <row r="38" spans="1:32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1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0">
        <v>0</v>
      </c>
      <c r="X38" s="252">
        <v>0.05</v>
      </c>
      <c r="Y38" s="252">
        <v>0.05</v>
      </c>
      <c r="Z38" s="252">
        <v>0</v>
      </c>
      <c r="AA38" s="314">
        <v>0</v>
      </c>
      <c r="AB38" s="301" t="s">
        <v>783</v>
      </c>
      <c r="AC38" s="391" t="s">
        <v>926</v>
      </c>
      <c r="AD38" s="402" t="s">
        <v>947</v>
      </c>
      <c r="AE38" s="391"/>
      <c r="AF38" s="302"/>
    </row>
    <row r="39" spans="1:32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1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199">
        <v>0</v>
      </c>
      <c r="X39" s="253">
        <v>0</v>
      </c>
      <c r="Y39" s="253">
        <v>0</v>
      </c>
      <c r="Z39" s="253">
        <v>0</v>
      </c>
      <c r="AA39" s="317">
        <v>0</v>
      </c>
      <c r="AB39" s="306" t="s">
        <v>657</v>
      </c>
      <c r="AC39" s="393" t="s">
        <v>918</v>
      </c>
      <c r="AD39" s="401" t="s">
        <v>948</v>
      </c>
      <c r="AE39" s="393"/>
      <c r="AF39" s="307"/>
    </row>
    <row r="40" spans="1:32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0.25</v>
      </c>
      <c r="Y40" s="252">
        <v>0.25</v>
      </c>
      <c r="Z40" s="252">
        <v>0</v>
      </c>
      <c r="AA40" s="314">
        <v>0</v>
      </c>
      <c r="AB40" s="301" t="s">
        <v>780</v>
      </c>
      <c r="AC40" s="391" t="s">
        <v>919</v>
      </c>
      <c r="AD40" s="402" t="s">
        <v>949</v>
      </c>
      <c r="AE40" s="391" t="s">
        <v>961</v>
      </c>
      <c r="AF40" s="391" t="s">
        <v>976</v>
      </c>
    </row>
    <row r="41" spans="1:32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0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199">
        <v>0</v>
      </c>
      <c r="X41" s="253">
        <v>0</v>
      </c>
      <c r="Y41" s="253">
        <v>0</v>
      </c>
      <c r="Z41" s="253">
        <v>0</v>
      </c>
      <c r="AA41" s="317">
        <v>0</v>
      </c>
      <c r="AB41" s="306" t="s">
        <v>658</v>
      </c>
      <c r="AC41" s="393" t="s">
        <v>920</v>
      </c>
      <c r="AD41" s="401" t="s">
        <v>1002</v>
      </c>
      <c r="AE41" s="393"/>
      <c r="AF41" s="307"/>
    </row>
    <row r="42" spans="1:32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3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</v>
      </c>
      <c r="Y42" s="252">
        <v>0</v>
      </c>
      <c r="Z42" s="252">
        <v>1</v>
      </c>
      <c r="AA42" s="314">
        <v>0</v>
      </c>
      <c r="AB42" s="306" t="s">
        <v>658</v>
      </c>
      <c r="AC42" s="391" t="s">
        <v>930</v>
      </c>
      <c r="AD42" s="402" t="s">
        <v>945</v>
      </c>
      <c r="AE42" s="391" t="s">
        <v>978</v>
      </c>
      <c r="AF42" s="391" t="s">
        <v>977</v>
      </c>
    </row>
    <row r="43" spans="1:32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2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0">
        <v>0</v>
      </c>
      <c r="X43" s="252">
        <v>0.25</v>
      </c>
      <c r="Y43" s="252">
        <v>0.25</v>
      </c>
      <c r="Z43" s="252">
        <v>0</v>
      </c>
      <c r="AA43" s="314">
        <v>0</v>
      </c>
      <c r="AB43" s="301" t="s">
        <v>654</v>
      </c>
      <c r="AC43" s="391" t="s">
        <v>921</v>
      </c>
      <c r="AD43" s="402" t="s">
        <v>950</v>
      </c>
      <c r="AE43" s="391"/>
      <c r="AF43" s="302"/>
    </row>
    <row r="44" spans="1:32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3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1</v>
      </c>
      <c r="AA44" s="314">
        <v>0</v>
      </c>
      <c r="AB44" s="301" t="s">
        <v>747</v>
      </c>
      <c r="AC44" s="242" t="s">
        <v>959</v>
      </c>
      <c r="AD44" s="403" t="s">
        <v>1003</v>
      </c>
      <c r="AE44" s="391" t="s">
        <v>962</v>
      </c>
      <c r="AF44" s="405" t="s">
        <v>979</v>
      </c>
    </row>
    <row r="45" spans="1:32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1</v>
      </c>
      <c r="AA45" s="314">
        <v>0.25</v>
      </c>
      <c r="AB45" s="301" t="s">
        <v>748</v>
      </c>
      <c r="AC45" s="242" t="s">
        <v>959</v>
      </c>
      <c r="AD45" s="403" t="s">
        <v>1004</v>
      </c>
      <c r="AE45" s="391" t="s">
        <v>981</v>
      </c>
      <c r="AF45" s="405" t="s">
        <v>980</v>
      </c>
    </row>
    <row r="46" spans="1:32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3" t="s">
        <v>742</v>
      </c>
      <c r="AC46" s="391" t="s">
        <v>931</v>
      </c>
      <c r="AD46" s="402" t="s">
        <v>951</v>
      </c>
      <c r="AE46" s="391"/>
      <c r="AF46" s="302"/>
    </row>
    <row r="47" spans="1:32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0">
        <v>0</v>
      </c>
      <c r="X47" s="252">
        <v>0.25</v>
      </c>
      <c r="Y47" s="252">
        <v>0.25</v>
      </c>
      <c r="Z47" s="252">
        <v>0</v>
      </c>
      <c r="AA47" s="314">
        <v>0</v>
      </c>
      <c r="AB47" s="303" t="s">
        <v>742</v>
      </c>
      <c r="AC47" s="391" t="s">
        <v>931</v>
      </c>
      <c r="AD47" s="402" t="s">
        <v>951</v>
      </c>
      <c r="AE47" s="391"/>
      <c r="AF47" s="302"/>
    </row>
    <row r="48" spans="1:32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2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0.05</v>
      </c>
      <c r="Y48" s="252">
        <v>0.05</v>
      </c>
      <c r="Z48" s="252">
        <v>1</v>
      </c>
      <c r="AA48" s="314">
        <v>0</v>
      </c>
      <c r="AB48" s="301" t="s">
        <v>741</v>
      </c>
      <c r="AC48" s="391" t="s">
        <v>932</v>
      </c>
      <c r="AD48" s="402" t="s">
        <v>956</v>
      </c>
      <c r="AE48" s="391" t="s">
        <v>983</v>
      </c>
      <c r="AF48" s="391" t="s">
        <v>982</v>
      </c>
    </row>
    <row r="49" spans="1:32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2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199">
        <v>0</v>
      </c>
      <c r="X49" s="253">
        <v>0.25</v>
      </c>
      <c r="Y49" s="253">
        <v>0.25</v>
      </c>
      <c r="Z49" s="253">
        <v>0</v>
      </c>
      <c r="AA49" s="317">
        <v>0</v>
      </c>
      <c r="AB49" s="306" t="s">
        <v>750</v>
      </c>
      <c r="AC49" s="393" t="s">
        <v>937</v>
      </c>
      <c r="AD49" s="401" t="s">
        <v>997</v>
      </c>
      <c r="AE49" s="393"/>
      <c r="AF49" s="307"/>
    </row>
    <row r="50" spans="1:32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1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0.1</v>
      </c>
      <c r="Y50" s="252">
        <v>0.1</v>
      </c>
      <c r="Z50" s="252">
        <v>0</v>
      </c>
      <c r="AA50" s="314">
        <v>0</v>
      </c>
      <c r="AB50" s="301" t="s">
        <v>656</v>
      </c>
      <c r="AC50" s="391" t="s">
        <v>922</v>
      </c>
      <c r="AD50" s="402" t="s">
        <v>958</v>
      </c>
      <c r="AE50" s="391"/>
      <c r="AF50" s="302"/>
    </row>
    <row r="51" spans="1:32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4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199">
        <v>0</v>
      </c>
      <c r="X51" s="253">
        <v>0.25</v>
      </c>
      <c r="Y51" s="253">
        <v>0.25</v>
      </c>
      <c r="Z51" s="253">
        <v>0.75</v>
      </c>
      <c r="AA51" s="317">
        <v>0</v>
      </c>
      <c r="AB51" s="306" t="s">
        <v>751</v>
      </c>
      <c r="AC51" s="393" t="s">
        <v>936</v>
      </c>
      <c r="AD51" s="401" t="s">
        <v>998</v>
      </c>
      <c r="AE51" s="393" t="s">
        <v>984</v>
      </c>
      <c r="AF51" s="393" t="s">
        <v>985</v>
      </c>
    </row>
    <row r="52" spans="1:32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1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</v>
      </c>
      <c r="Y52" s="252">
        <v>0</v>
      </c>
      <c r="Z52" s="252">
        <v>0</v>
      </c>
      <c r="AA52" s="314">
        <v>0</v>
      </c>
      <c r="AB52" s="301" t="s">
        <v>743</v>
      </c>
      <c r="AC52" s="391" t="s">
        <v>941</v>
      </c>
      <c r="AD52" s="402" t="s">
        <v>957</v>
      </c>
      <c r="AE52" s="391"/>
      <c r="AF52" s="302"/>
    </row>
    <row r="53" spans="1:32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0">
        <v>0</v>
      </c>
      <c r="X53" s="252">
        <v>0</v>
      </c>
      <c r="Y53" s="252">
        <v>0</v>
      </c>
      <c r="Z53" s="252">
        <v>1</v>
      </c>
      <c r="AA53" s="314">
        <v>0</v>
      </c>
      <c r="AB53" s="301" t="s">
        <v>744</v>
      </c>
      <c r="AC53" s="391" t="s">
        <v>925</v>
      </c>
      <c r="AD53" s="402" t="s">
        <v>999</v>
      </c>
      <c r="AE53" s="391" t="s">
        <v>986</v>
      </c>
      <c r="AF53" s="391" t="s">
        <v>964</v>
      </c>
    </row>
    <row r="54" spans="1:32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</v>
      </c>
      <c r="Y54" s="252">
        <v>0</v>
      </c>
      <c r="Z54" s="252">
        <v>1</v>
      </c>
      <c r="AA54" s="314">
        <v>0</v>
      </c>
      <c r="AB54" s="301" t="s">
        <v>745</v>
      </c>
      <c r="AC54" s="391" t="s">
        <v>924</v>
      </c>
      <c r="AD54" s="402" t="s">
        <v>1000</v>
      </c>
      <c r="AE54" s="391" t="s">
        <v>986</v>
      </c>
      <c r="AF54" s="391" t="s">
        <v>963</v>
      </c>
    </row>
    <row r="55" spans="1:32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1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0</v>
      </c>
      <c r="AA55" s="314">
        <v>0</v>
      </c>
      <c r="AB55" s="301" t="s">
        <v>753</v>
      </c>
      <c r="AC55" s="391" t="s">
        <v>923</v>
      </c>
      <c r="AD55" s="402" t="s">
        <v>1001</v>
      </c>
      <c r="AE55" s="391"/>
      <c r="AF55" s="302"/>
    </row>
    <row r="56" spans="1:32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2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660</v>
      </c>
      <c r="AC56" s="393" t="s">
        <v>938</v>
      </c>
      <c r="AD56" s="401" t="s">
        <v>1005</v>
      </c>
      <c r="AE56" s="393"/>
      <c r="AF56" s="307"/>
    </row>
    <row r="57" spans="1:32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2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199">
        <v>0</v>
      </c>
      <c r="X57" s="253">
        <v>0.25</v>
      </c>
      <c r="Y57" s="253">
        <v>0.25</v>
      </c>
      <c r="Z57" s="253">
        <v>0</v>
      </c>
      <c r="AA57" s="317">
        <v>0</v>
      </c>
      <c r="AB57" s="306" t="s">
        <v>660</v>
      </c>
      <c r="AC57" s="393" t="s">
        <v>939</v>
      </c>
      <c r="AD57" s="401" t="s">
        <v>1006</v>
      </c>
      <c r="AE57" s="393"/>
      <c r="AF57" s="307"/>
    </row>
    <row r="58" spans="1:32" s="27" customFormat="1">
      <c r="B58" s="329" t="s">
        <v>4</v>
      </c>
      <c r="C58" s="324" t="s">
        <v>1164</v>
      </c>
      <c r="D58" s="325" t="s">
        <v>414</v>
      </c>
      <c r="E58" s="316">
        <v>3</v>
      </c>
      <c r="F58" s="206">
        <v>1</v>
      </c>
      <c r="G58" s="206">
        <v>0</v>
      </c>
      <c r="H58" s="206">
        <v>15</v>
      </c>
      <c r="I58" s="206">
        <v>0</v>
      </c>
      <c r="J58" s="206">
        <v>2</v>
      </c>
      <c r="K58" s="35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1</v>
      </c>
      <c r="U58" s="332">
        <v>0</v>
      </c>
      <c r="V58" s="199">
        <v>75</v>
      </c>
      <c r="W58" s="199">
        <v>0</v>
      </c>
      <c r="X58" s="253">
        <v>0.25</v>
      </c>
      <c r="Y58" s="253">
        <v>0.25</v>
      </c>
      <c r="Z58" s="253">
        <v>0</v>
      </c>
      <c r="AA58" s="317">
        <v>0</v>
      </c>
      <c r="AB58" s="306" t="s">
        <v>660</v>
      </c>
      <c r="AC58" s="393" t="s">
        <v>938</v>
      </c>
      <c r="AD58" s="401" t="s">
        <v>1005</v>
      </c>
      <c r="AE58" s="393"/>
      <c r="AF58" s="307"/>
    </row>
    <row r="59" spans="1:32" s="27" customFormat="1">
      <c r="B59" s="329" t="s">
        <v>4</v>
      </c>
      <c r="C59" s="324" t="s">
        <v>1166</v>
      </c>
      <c r="D59" s="325" t="s">
        <v>414</v>
      </c>
      <c r="E59" s="316">
        <v>3</v>
      </c>
      <c r="F59" s="206">
        <v>1</v>
      </c>
      <c r="G59" s="206">
        <v>0</v>
      </c>
      <c r="H59" s="206">
        <v>15</v>
      </c>
      <c r="I59" s="206">
        <v>0</v>
      </c>
      <c r="J59" s="206">
        <v>2</v>
      </c>
      <c r="K59" s="354">
        <v>0.2</v>
      </c>
      <c r="L59" s="206">
        <v>0</v>
      </c>
      <c r="M59" s="199" t="b">
        <v>1</v>
      </c>
      <c r="N59" s="199">
        <v>1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1</v>
      </c>
      <c r="U59" s="332">
        <v>0</v>
      </c>
      <c r="V59" s="199">
        <v>75</v>
      </c>
      <c r="W59" s="199">
        <v>5</v>
      </c>
      <c r="X59" s="253">
        <v>0.25</v>
      </c>
      <c r="Y59" s="253">
        <v>0.25</v>
      </c>
      <c r="Z59" s="253">
        <v>0</v>
      </c>
      <c r="AA59" s="317">
        <v>0</v>
      </c>
      <c r="AB59" s="306" t="s">
        <v>660</v>
      </c>
      <c r="AC59" s="393" t="s">
        <v>938</v>
      </c>
      <c r="AD59" s="401" t="s">
        <v>1005</v>
      </c>
      <c r="AE59" s="393"/>
      <c r="AF59" s="307"/>
    </row>
    <row r="60" spans="1:32" s="27" customFormat="1">
      <c r="B60" s="329" t="s">
        <v>4</v>
      </c>
      <c r="C60" s="324" t="s">
        <v>1015</v>
      </c>
      <c r="D60" s="325" t="s">
        <v>414</v>
      </c>
      <c r="E60" s="316">
        <v>22</v>
      </c>
      <c r="F60" s="206">
        <v>2</v>
      </c>
      <c r="G60" s="206">
        <v>0</v>
      </c>
      <c r="H60" s="206">
        <v>15</v>
      </c>
      <c r="I60" s="206">
        <v>0</v>
      </c>
      <c r="J60" s="206">
        <v>2</v>
      </c>
      <c r="K60" s="354">
        <v>0.2</v>
      </c>
      <c r="L60" s="206">
        <v>0</v>
      </c>
      <c r="M60" s="199" t="b">
        <v>1</v>
      </c>
      <c r="N60" s="199">
        <v>0</v>
      </c>
      <c r="O60" s="199">
        <v>7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199">
        <v>0</v>
      </c>
      <c r="X60" s="253">
        <v>0.25</v>
      </c>
      <c r="Y60" s="253">
        <v>0.25</v>
      </c>
      <c r="Z60" s="253">
        <v>0</v>
      </c>
      <c r="AA60" s="317">
        <v>0</v>
      </c>
      <c r="AB60" s="306" t="s">
        <v>660</v>
      </c>
      <c r="AC60" s="393" t="s">
        <v>939</v>
      </c>
      <c r="AD60" s="401" t="s">
        <v>1006</v>
      </c>
      <c r="AE60" s="393"/>
      <c r="AF60" s="307"/>
    </row>
    <row r="61" spans="1:32" s="27" customFormat="1">
      <c r="B61" s="329" t="s">
        <v>4</v>
      </c>
      <c r="C61" s="324" t="s">
        <v>1016</v>
      </c>
      <c r="D61" s="325" t="s">
        <v>414</v>
      </c>
      <c r="E61" s="316">
        <v>22</v>
      </c>
      <c r="F61" s="206">
        <v>2</v>
      </c>
      <c r="G61" s="206">
        <v>0</v>
      </c>
      <c r="H61" s="206">
        <v>15</v>
      </c>
      <c r="I61" s="206">
        <v>0</v>
      </c>
      <c r="J61" s="206">
        <v>1</v>
      </c>
      <c r="K61" s="354">
        <v>0.2</v>
      </c>
      <c r="L61" s="206">
        <v>0</v>
      </c>
      <c r="M61" s="199" t="b">
        <v>1</v>
      </c>
      <c r="N61" s="199">
        <v>0</v>
      </c>
      <c r="O61" s="199">
        <v>7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199">
        <v>0</v>
      </c>
      <c r="X61" s="253">
        <v>0.25</v>
      </c>
      <c r="Y61" s="253">
        <v>0.25</v>
      </c>
      <c r="Z61" s="253">
        <v>0</v>
      </c>
      <c r="AA61" s="317">
        <v>0</v>
      </c>
      <c r="AB61" s="306" t="s">
        <v>660</v>
      </c>
      <c r="AC61" s="393" t="s">
        <v>939</v>
      </c>
      <c r="AD61" s="401" t="s">
        <v>1006</v>
      </c>
      <c r="AE61" s="393"/>
      <c r="AF61" s="307"/>
    </row>
    <row r="62" spans="1:32" s="27" customFormat="1">
      <c r="B62" s="329" t="s">
        <v>4</v>
      </c>
      <c r="C62" s="324" t="s">
        <v>1014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54">
        <v>0.2</v>
      </c>
      <c r="L62" s="206">
        <v>0</v>
      </c>
      <c r="M62" s="199" t="b">
        <v>1</v>
      </c>
      <c r="N62" s="199">
        <v>1</v>
      </c>
      <c r="O62" s="199">
        <v>6</v>
      </c>
      <c r="P62" s="199" t="b">
        <v>1</v>
      </c>
      <c r="Q62" s="332">
        <f>entityDefinitions[[#This Row],['[edibleFromTier']]]</f>
        <v>1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199">
        <v>0</v>
      </c>
      <c r="X62" s="253">
        <v>0.25</v>
      </c>
      <c r="Y62" s="253">
        <v>0.25</v>
      </c>
      <c r="Z62" s="253">
        <v>0.8</v>
      </c>
      <c r="AA62" s="317">
        <v>0</v>
      </c>
      <c r="AB62" s="306" t="s">
        <v>752</v>
      </c>
      <c r="AC62" s="393" t="s">
        <v>935</v>
      </c>
      <c r="AD62" s="401" t="s">
        <v>996</v>
      </c>
      <c r="AE62" s="393" t="s">
        <v>971</v>
      </c>
      <c r="AF62" s="393" t="s">
        <v>973</v>
      </c>
    </row>
    <row r="63" spans="1:32" s="27" customFormat="1">
      <c r="B63" s="329" t="s">
        <v>4</v>
      </c>
      <c r="C63" s="324" t="s">
        <v>1169</v>
      </c>
      <c r="D63" s="325" t="s">
        <v>1013</v>
      </c>
      <c r="E63" s="316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3</v>
      </c>
      <c r="K63" s="354">
        <v>0.2</v>
      </c>
      <c r="L63" s="206">
        <v>0</v>
      </c>
      <c r="M63" s="199" t="b">
        <v>1</v>
      </c>
      <c r="N63" s="199">
        <v>1</v>
      </c>
      <c r="O63" s="199">
        <v>6</v>
      </c>
      <c r="P63" s="199" t="b">
        <v>1</v>
      </c>
      <c r="Q63" s="332">
        <f>entityDefinitions[[#This Row],['[edibleFromTier']]]</f>
        <v>1</v>
      </c>
      <c r="R63" s="199" t="b">
        <v>0</v>
      </c>
      <c r="S63" s="332">
        <v>0</v>
      </c>
      <c r="T63" s="199" t="b">
        <v>0</v>
      </c>
      <c r="U63" s="332">
        <v>0</v>
      </c>
      <c r="V63" s="199">
        <v>1</v>
      </c>
      <c r="W63" s="199">
        <v>0</v>
      </c>
      <c r="X63" s="253">
        <v>0.25</v>
      </c>
      <c r="Y63" s="253">
        <v>0.25</v>
      </c>
      <c r="Z63" s="253">
        <v>0.8</v>
      </c>
      <c r="AA63" s="317">
        <v>0</v>
      </c>
      <c r="AB63" s="306" t="s">
        <v>752</v>
      </c>
      <c r="AC63" s="393" t="s">
        <v>935</v>
      </c>
      <c r="AD63" s="401" t="s">
        <v>996</v>
      </c>
      <c r="AE63" s="393" t="s">
        <v>971</v>
      </c>
      <c r="AF63" s="393" t="s">
        <v>973</v>
      </c>
    </row>
    <row r="64" spans="1:32" s="27" customFormat="1">
      <c r="B64" s="329" t="s">
        <v>4</v>
      </c>
      <c r="C64" s="324" t="s">
        <v>1019</v>
      </c>
      <c r="D64" s="325" t="s">
        <v>1013</v>
      </c>
      <c r="E64" s="316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0</v>
      </c>
      <c r="O64" s="199">
        <v>6</v>
      </c>
      <c r="P64" s="199" t="b">
        <v>1</v>
      </c>
      <c r="Q64" s="332">
        <v>0</v>
      </c>
      <c r="R64" s="199" t="b">
        <v>0</v>
      </c>
      <c r="S64" s="332">
        <f>entityDefinitions[[#This Row],['[edibleFromTier']]]</f>
        <v>0</v>
      </c>
      <c r="T64" s="199" t="b">
        <v>0</v>
      </c>
      <c r="U64" s="332">
        <v>0</v>
      </c>
      <c r="V64" s="199">
        <v>1</v>
      </c>
      <c r="W64" s="199">
        <v>0</v>
      </c>
      <c r="X64" s="253">
        <v>0.25</v>
      </c>
      <c r="Y64" s="253">
        <v>0.25</v>
      </c>
      <c r="Z64" s="253">
        <v>0.8</v>
      </c>
      <c r="AA64" s="317">
        <v>0</v>
      </c>
      <c r="AB64" s="306" t="s">
        <v>752</v>
      </c>
      <c r="AC64" s="393" t="s">
        <v>935</v>
      </c>
      <c r="AD64" s="401" t="s">
        <v>996</v>
      </c>
      <c r="AE64" s="393" t="s">
        <v>971</v>
      </c>
      <c r="AF64" s="393" t="s">
        <v>973</v>
      </c>
    </row>
    <row r="65" spans="1:32" s="27" customFormat="1">
      <c r="B65" s="329" t="s">
        <v>4</v>
      </c>
      <c r="C65" s="324" t="s">
        <v>1020</v>
      </c>
      <c r="D65" s="325" t="s">
        <v>1013</v>
      </c>
      <c r="E65" s="316">
        <v>30</v>
      </c>
      <c r="F65" s="206">
        <v>2</v>
      </c>
      <c r="G65" s="206">
        <v>0</v>
      </c>
      <c r="H65" s="206">
        <v>20</v>
      </c>
      <c r="I65" s="206">
        <v>0</v>
      </c>
      <c r="J65" s="206">
        <v>3</v>
      </c>
      <c r="K65" s="354">
        <v>0.2</v>
      </c>
      <c r="L65" s="206">
        <v>0</v>
      </c>
      <c r="M65" s="199" t="b">
        <v>1</v>
      </c>
      <c r="N65" s="199">
        <v>0</v>
      </c>
      <c r="O65" s="199">
        <v>6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0</v>
      </c>
      <c r="U65" s="332">
        <v>0</v>
      </c>
      <c r="V65" s="199">
        <v>1</v>
      </c>
      <c r="W65" s="199">
        <v>0</v>
      </c>
      <c r="X65" s="253">
        <v>0.25</v>
      </c>
      <c r="Y65" s="253">
        <v>0.25</v>
      </c>
      <c r="Z65" s="253">
        <v>0.8</v>
      </c>
      <c r="AA65" s="317">
        <v>0</v>
      </c>
      <c r="AB65" s="306" t="s">
        <v>752</v>
      </c>
      <c r="AC65" s="393" t="s">
        <v>935</v>
      </c>
      <c r="AD65" s="401" t="s">
        <v>996</v>
      </c>
      <c r="AE65" s="393" t="s">
        <v>971</v>
      </c>
      <c r="AF65" s="393" t="s">
        <v>973</v>
      </c>
    </row>
    <row r="66" spans="1:32" s="27" customFormat="1" ht="15.75" thickBot="1">
      <c r="B66" s="333" t="s">
        <v>4</v>
      </c>
      <c r="C66" s="334" t="s">
        <v>585</v>
      </c>
      <c r="D66" s="335" t="s">
        <v>414</v>
      </c>
      <c r="E66" s="336">
        <v>48</v>
      </c>
      <c r="F66" s="337">
        <v>3</v>
      </c>
      <c r="G66" s="337">
        <v>0</v>
      </c>
      <c r="H66" s="337">
        <v>20</v>
      </c>
      <c r="I66" s="337">
        <v>0</v>
      </c>
      <c r="J66" s="337">
        <v>4</v>
      </c>
      <c r="K66" s="357">
        <v>0.3</v>
      </c>
      <c r="L66" s="337">
        <v>0</v>
      </c>
      <c r="M66" s="338" t="b">
        <v>1</v>
      </c>
      <c r="N66" s="338">
        <v>1</v>
      </c>
      <c r="O66" s="338">
        <v>6</v>
      </c>
      <c r="P66" s="338" t="b">
        <v>1</v>
      </c>
      <c r="Q66" s="339">
        <v>0</v>
      </c>
      <c r="R66" s="338" t="b">
        <v>0</v>
      </c>
      <c r="S66" s="339">
        <v>0</v>
      </c>
      <c r="T66" s="338" t="b">
        <v>1</v>
      </c>
      <c r="U66" s="339">
        <v>0</v>
      </c>
      <c r="V66" s="338">
        <v>150</v>
      </c>
      <c r="W66" s="338">
        <v>0</v>
      </c>
      <c r="X66" s="340">
        <v>0</v>
      </c>
      <c r="Y66" s="340">
        <v>0</v>
      </c>
      <c r="Z66" s="340">
        <v>0.6</v>
      </c>
      <c r="AA66" s="341">
        <v>0</v>
      </c>
      <c r="AB66" s="342" t="s">
        <v>661</v>
      </c>
      <c r="AC66" s="395" t="s">
        <v>940</v>
      </c>
      <c r="AD66" s="401" t="s">
        <v>1007</v>
      </c>
      <c r="AE66" s="395" t="s">
        <v>987</v>
      </c>
      <c r="AF66" s="395" t="s">
        <v>988</v>
      </c>
    </row>
    <row r="67" spans="1:32">
      <c r="B67" s="327"/>
      <c r="C67" s="343"/>
      <c r="D67" s="321"/>
      <c r="E67" s="344">
        <v>48</v>
      </c>
      <c r="F67" s="133">
        <v>3</v>
      </c>
      <c r="G67" s="133"/>
      <c r="H67" s="133"/>
      <c r="I67" s="133"/>
      <c r="J67" s="133">
        <v>9</v>
      </c>
      <c r="K67" s="358">
        <v>0.53</v>
      </c>
      <c r="L67" s="133"/>
      <c r="M67" s="20"/>
      <c r="N67" s="183"/>
      <c r="O67" s="183"/>
      <c r="P67" s="345"/>
      <c r="Q67" s="346"/>
      <c r="R67" s="347"/>
      <c r="S67" s="348"/>
      <c r="T67" s="347"/>
      <c r="U67" s="348"/>
      <c r="V67" s="349"/>
      <c r="W67" s="349"/>
      <c r="X67" s="350"/>
      <c r="Y67" s="252"/>
      <c r="Z67" s="252"/>
      <c r="AA67" s="314"/>
      <c r="AB67" s="351"/>
      <c r="AC67" s="394"/>
      <c r="AD67" s="352"/>
      <c r="AE67" s="393"/>
      <c r="AF67" s="307"/>
    </row>
    <row r="68" spans="1:32" ht="15.75" thickBot="1"/>
    <row r="69" spans="1:32" ht="23.25">
      <c r="B69" s="12" t="s">
        <v>698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32" s="5" customFormat="1">
      <c r="B70" s="238"/>
      <c r="C70" s="238"/>
      <c r="D70" s="240"/>
      <c r="E70" s="238"/>
      <c r="F70" s="238"/>
      <c r="G70" s="435"/>
      <c r="H70" s="435"/>
      <c r="I70" s="172" t="s">
        <v>432</v>
      </c>
      <c r="J70" s="172"/>
      <c r="K70" s="238"/>
      <c r="N70" s="5" t="s">
        <v>490</v>
      </c>
      <c r="AB70" s="172"/>
      <c r="AC70" s="172"/>
      <c r="AD70" s="172"/>
      <c r="AE70" s="172"/>
    </row>
    <row r="71" spans="1:32" ht="145.5">
      <c r="B71" s="143" t="s">
        <v>724</v>
      </c>
      <c r="C71" s="143" t="s">
        <v>5</v>
      </c>
      <c r="D71" s="143" t="s">
        <v>419</v>
      </c>
      <c r="E71" s="154" t="s">
        <v>675</v>
      </c>
      <c r="F71" s="154" t="s">
        <v>700</v>
      </c>
      <c r="G71" s="154" t="s">
        <v>611</v>
      </c>
      <c r="H71" s="154" t="s">
        <v>699</v>
      </c>
      <c r="I71" s="154" t="s">
        <v>433</v>
      </c>
      <c r="J71" s="154" t="s">
        <v>436</v>
      </c>
      <c r="K71" s="149" t="s">
        <v>38</v>
      </c>
      <c r="L71" s="149" t="s">
        <v>487</v>
      </c>
      <c r="M71" s="149" t="s">
        <v>489</v>
      </c>
      <c r="N71" s="154" t="s">
        <v>868</v>
      </c>
      <c r="O71" s="154" t="s">
        <v>867</v>
      </c>
    </row>
    <row r="72" spans="1:32" s="27" customFormat="1">
      <c r="B72" s="13" t="s">
        <v>4</v>
      </c>
      <c r="C72" s="13" t="s">
        <v>504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440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2" s="27" customFormat="1">
      <c r="B73" s="13" t="s">
        <v>4</v>
      </c>
      <c r="C73" s="13" t="s">
        <v>726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506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2" s="27" customFormat="1">
      <c r="B74" s="13" t="s">
        <v>4</v>
      </c>
      <c r="C74" s="13" t="s">
        <v>727</v>
      </c>
      <c r="D74" s="13" t="s">
        <v>417</v>
      </c>
      <c r="E74" s="20" t="b">
        <v>1</v>
      </c>
      <c r="F74" s="245">
        <v>0</v>
      </c>
      <c r="G74" s="245">
        <v>1</v>
      </c>
      <c r="H74" s="245">
        <v>2</v>
      </c>
      <c r="I74" s="245">
        <v>0</v>
      </c>
      <c r="J74" s="245">
        <v>0</v>
      </c>
      <c r="K74" s="242" t="s">
        <v>506</v>
      </c>
      <c r="L74" s="242" t="s">
        <v>965</v>
      </c>
      <c r="M74" s="242" t="s">
        <v>933</v>
      </c>
      <c r="N74" s="245">
        <v>10</v>
      </c>
      <c r="O74" s="245">
        <v>10</v>
      </c>
    </row>
    <row r="75" spans="1:32" s="27" customFormat="1">
      <c r="A75" s="248"/>
      <c r="B75" s="13" t="s">
        <v>4</v>
      </c>
      <c r="C75" s="13" t="s">
        <v>734</v>
      </c>
      <c r="D75" s="13" t="s">
        <v>417</v>
      </c>
      <c r="E75" s="20" t="b">
        <v>1</v>
      </c>
      <c r="F75" s="245">
        <v>0</v>
      </c>
      <c r="G75" s="245">
        <v>1</v>
      </c>
      <c r="H75" s="245">
        <v>2</v>
      </c>
      <c r="I75" s="245">
        <v>0</v>
      </c>
      <c r="J75" s="245">
        <v>0</v>
      </c>
      <c r="K75" s="242" t="s">
        <v>506</v>
      </c>
      <c r="L75" s="242" t="s">
        <v>965</v>
      </c>
      <c r="M75" s="242" t="s">
        <v>933</v>
      </c>
      <c r="N75" s="245">
        <v>10</v>
      </c>
      <c r="O75" s="245">
        <v>10</v>
      </c>
    </row>
    <row r="76" spans="1:32">
      <c r="B76" s="13" t="s">
        <v>4</v>
      </c>
      <c r="C76" s="13" t="s">
        <v>732</v>
      </c>
      <c r="D76" s="13" t="s">
        <v>417</v>
      </c>
      <c r="E76" s="20" t="b">
        <v>1</v>
      </c>
      <c r="F76" s="245">
        <v>0</v>
      </c>
      <c r="G76" s="245">
        <v>1</v>
      </c>
      <c r="H76" s="245">
        <v>2</v>
      </c>
      <c r="I76" s="245">
        <v>0</v>
      </c>
      <c r="J76" s="245">
        <v>0</v>
      </c>
      <c r="K76" s="242" t="s">
        <v>449</v>
      </c>
      <c r="L76" s="242" t="s">
        <v>965</v>
      </c>
      <c r="M76" s="242" t="s">
        <v>933</v>
      </c>
      <c r="N76" s="245">
        <v>10</v>
      </c>
      <c r="O76" s="245">
        <v>10</v>
      </c>
    </row>
    <row r="77" spans="1:32">
      <c r="B77" s="198" t="s">
        <v>4</v>
      </c>
      <c r="C77" s="198" t="s">
        <v>452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454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2">
      <c r="B78" s="198" t="s">
        <v>4</v>
      </c>
      <c r="C78" s="198" t="s">
        <v>717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502</v>
      </c>
      <c r="L78" s="241" t="s">
        <v>965</v>
      </c>
      <c r="M78" s="241" t="s">
        <v>933</v>
      </c>
      <c r="N78" s="255">
        <v>1</v>
      </c>
      <c r="O78" s="255">
        <v>1</v>
      </c>
    </row>
    <row r="79" spans="1:32">
      <c r="B79" s="198" t="s">
        <v>4</v>
      </c>
      <c r="C79" s="198" t="s">
        <v>714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455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2">
      <c r="B80" s="198" t="s">
        <v>4</v>
      </c>
      <c r="C80" s="198" t="s">
        <v>453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456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501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503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728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438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729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438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718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450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719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451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>
      <c r="B87" s="198" t="s">
        <v>4</v>
      </c>
      <c r="C87" s="198" t="s">
        <v>720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451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721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451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98" t="s">
        <v>4</v>
      </c>
      <c r="C89" s="198" t="s">
        <v>722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458</v>
      </c>
      <c r="L89" s="241" t="s">
        <v>965</v>
      </c>
      <c r="M89" s="241" t="s">
        <v>933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730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505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98" t="s">
        <v>4</v>
      </c>
      <c r="C91" s="198" t="s">
        <v>731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3" t="s">
        <v>4</v>
      </c>
      <c r="C92" s="13" t="s">
        <v>733</v>
      </c>
      <c r="D92" s="13" t="s">
        <v>415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391" t="s">
        <v>746</v>
      </c>
      <c r="L92" s="391" t="s">
        <v>966</v>
      </c>
      <c r="M92" s="391" t="s">
        <v>969</v>
      </c>
      <c r="N92" s="245">
        <v>10</v>
      </c>
      <c r="O92" s="245">
        <v>10</v>
      </c>
    </row>
    <row r="93" spans="2:15">
      <c r="B93" s="198" t="s">
        <v>4</v>
      </c>
      <c r="C93" s="198" t="s">
        <v>441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>
      <c r="B94" s="198" t="s">
        <v>4</v>
      </c>
      <c r="C94" s="198" t="s">
        <v>442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443</v>
      </c>
      <c r="D95" s="198" t="s">
        <v>418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198" t="s">
        <v>4</v>
      </c>
      <c r="C96" s="198" t="s">
        <v>444</v>
      </c>
      <c r="D96" s="198" t="s">
        <v>418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447</v>
      </c>
      <c r="L96" s="241" t="s">
        <v>965</v>
      </c>
      <c r="M96" s="241" t="s">
        <v>933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445</v>
      </c>
      <c r="D97" s="198" t="s">
        <v>418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447</v>
      </c>
      <c r="L97" s="241" t="s">
        <v>965</v>
      </c>
      <c r="M97" s="241" t="s">
        <v>933</v>
      </c>
      <c r="N97" s="255">
        <v>10</v>
      </c>
      <c r="O97" s="255">
        <v>10</v>
      </c>
    </row>
    <row r="98" spans="2:15">
      <c r="B98" s="198" t="s">
        <v>4</v>
      </c>
      <c r="C98" s="198" t="s">
        <v>446</v>
      </c>
      <c r="D98" s="198" t="s">
        <v>418</v>
      </c>
      <c r="E98" s="256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447</v>
      </c>
      <c r="L98" s="241" t="s">
        <v>965</v>
      </c>
      <c r="M98" s="241" t="s">
        <v>933</v>
      </c>
      <c r="N98" s="255">
        <v>10</v>
      </c>
      <c r="O98" s="255">
        <v>10</v>
      </c>
    </row>
    <row r="99" spans="2:15">
      <c r="B99" s="200" t="s">
        <v>4</v>
      </c>
      <c r="C99" s="200" t="s">
        <v>448</v>
      </c>
      <c r="D99" s="200" t="s">
        <v>418</v>
      </c>
      <c r="E99" s="257" t="b">
        <v>1</v>
      </c>
      <c r="F99" s="255">
        <v>0</v>
      </c>
      <c r="G99" s="255">
        <v>1</v>
      </c>
      <c r="H99" s="255">
        <v>2</v>
      </c>
      <c r="I99" s="255">
        <v>0</v>
      </c>
      <c r="J99" s="255">
        <v>0</v>
      </c>
      <c r="K99" s="246" t="s">
        <v>449</v>
      </c>
      <c r="L99" s="404" t="s">
        <v>967</v>
      </c>
      <c r="M99" s="393" t="s">
        <v>968</v>
      </c>
      <c r="N99" s="255">
        <v>10</v>
      </c>
      <c r="O99" s="255">
        <v>10</v>
      </c>
    </row>
    <row r="100" spans="2:15">
      <c r="B100" s="396" t="s">
        <v>4</v>
      </c>
      <c r="C100" s="193" t="s">
        <v>846</v>
      </c>
      <c r="D100" s="193" t="s">
        <v>412</v>
      </c>
      <c r="E100" s="397" t="b">
        <v>1</v>
      </c>
      <c r="F100" s="398">
        <v>0</v>
      </c>
      <c r="G100" s="399">
        <v>1</v>
      </c>
      <c r="H100" s="399">
        <v>2</v>
      </c>
      <c r="I100" s="399">
        <v>0</v>
      </c>
      <c r="J100" s="399">
        <v>0</v>
      </c>
      <c r="K100" s="246" t="s">
        <v>847</v>
      </c>
      <c r="L100" s="246" t="s">
        <v>965</v>
      </c>
      <c r="M100" s="241" t="s">
        <v>933</v>
      </c>
      <c r="N100" s="400">
        <v>10</v>
      </c>
      <c r="O100" s="400">
        <v>10</v>
      </c>
    </row>
    <row r="101" spans="2:15">
      <c r="B101" s="362"/>
      <c r="C101" s="362"/>
      <c r="D101" s="362"/>
      <c r="E101" s="363"/>
      <c r="F101" s="364"/>
      <c r="G101" s="364"/>
      <c r="H101" s="364"/>
      <c r="I101" s="364"/>
      <c r="J101" s="364"/>
      <c r="K101" s="365"/>
      <c r="L101" s="365"/>
      <c r="M101" s="365"/>
      <c r="N101" s="364"/>
    </row>
    <row r="102" spans="2:15" s="239" customFormat="1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2:15" ht="15.75" thickBot="1"/>
    <row r="104" spans="2:15" ht="23.25">
      <c r="B104" s="12" t="s">
        <v>544</v>
      </c>
      <c r="C104" s="12"/>
      <c r="D104" s="12"/>
      <c r="E104" s="12"/>
      <c r="F104" s="239"/>
      <c r="G104" s="239"/>
      <c r="H104" s="239"/>
      <c r="I104" s="239"/>
      <c r="J104" s="239"/>
      <c r="K104" s="239"/>
      <c r="L104" s="239"/>
      <c r="M104" s="239"/>
    </row>
    <row r="106" spans="2:15" ht="159.75">
      <c r="B106" s="143" t="s">
        <v>545</v>
      </c>
      <c r="C106" s="144" t="s">
        <v>5</v>
      </c>
      <c r="D106" s="144" t="s">
        <v>190</v>
      </c>
      <c r="E106" s="147" t="s">
        <v>25</v>
      </c>
      <c r="F106" s="147" t="s">
        <v>221</v>
      </c>
      <c r="G106" s="147" t="s">
        <v>393</v>
      </c>
      <c r="H106" s="147" t="s">
        <v>483</v>
      </c>
      <c r="I106" s="147" t="s">
        <v>550</v>
      </c>
    </row>
    <row r="107" spans="2:15">
      <c r="B107" s="244" t="s">
        <v>4</v>
      </c>
      <c r="C107" s="198" t="s">
        <v>546</v>
      </c>
      <c r="D107" s="198" t="s">
        <v>187</v>
      </c>
      <c r="E107" s="210">
        <v>30</v>
      </c>
      <c r="F107" s="210">
        <v>8</v>
      </c>
      <c r="G107" s="210">
        <v>1.8</v>
      </c>
      <c r="H107" s="210">
        <v>2</v>
      </c>
      <c r="I107" s="210">
        <v>0.25</v>
      </c>
    </row>
    <row r="108" spans="2:15">
      <c r="B108" s="244" t="s">
        <v>4</v>
      </c>
      <c r="C108" s="198" t="s">
        <v>547</v>
      </c>
      <c r="D108" s="198" t="s">
        <v>188</v>
      </c>
      <c r="E108" s="210">
        <v>63</v>
      </c>
      <c r="F108" s="210">
        <v>10</v>
      </c>
      <c r="G108" s="210">
        <v>1.6</v>
      </c>
      <c r="H108" s="210">
        <v>2</v>
      </c>
      <c r="I108" s="210">
        <v>0.3</v>
      </c>
    </row>
    <row r="109" spans="2:15">
      <c r="B109" s="244" t="s">
        <v>4</v>
      </c>
      <c r="C109" s="198" t="s">
        <v>548</v>
      </c>
      <c r="D109" s="198" t="s">
        <v>189</v>
      </c>
      <c r="E109" s="210">
        <v>150</v>
      </c>
      <c r="F109" s="210">
        <v>12</v>
      </c>
      <c r="G109" s="210">
        <v>1.4</v>
      </c>
      <c r="H109" s="210">
        <v>2</v>
      </c>
      <c r="I109" s="210">
        <v>0.32500000000000001</v>
      </c>
    </row>
    <row r="110" spans="2:15">
      <c r="B110" s="244" t="s">
        <v>4</v>
      </c>
      <c r="C110" s="198" t="s">
        <v>549</v>
      </c>
      <c r="D110" s="198" t="s">
        <v>210</v>
      </c>
      <c r="E110" s="210">
        <v>400</v>
      </c>
      <c r="F110" s="210">
        <v>14</v>
      </c>
      <c r="G110" s="210">
        <v>1.2</v>
      </c>
      <c r="H110" s="210">
        <v>2</v>
      </c>
      <c r="I110" s="210">
        <v>0.35</v>
      </c>
    </row>
    <row r="111" spans="2:15">
      <c r="B111" s="244" t="s">
        <v>4</v>
      </c>
      <c r="C111" s="198" t="s">
        <v>581</v>
      </c>
      <c r="D111" s="198" t="s">
        <v>211</v>
      </c>
      <c r="E111" s="210">
        <v>520</v>
      </c>
      <c r="F111" s="210">
        <v>14</v>
      </c>
      <c r="G111" s="210">
        <v>1</v>
      </c>
      <c r="H111" s="210">
        <v>2</v>
      </c>
      <c r="I111" s="210">
        <v>0.35</v>
      </c>
    </row>
    <row r="114" spans="7:7">
      <c r="G114" s="67">
        <f>E107*G107</f>
        <v>54</v>
      </c>
    </row>
    <row r="115" spans="7:7">
      <c r="G115" s="67">
        <f t="shared" ref="G115:G118" si="0">E108*G108</f>
        <v>100.80000000000001</v>
      </c>
    </row>
    <row r="116" spans="7:7">
      <c r="G116" s="67">
        <f t="shared" si="0"/>
        <v>210</v>
      </c>
    </row>
    <row r="117" spans="7:7">
      <c r="G117" s="67">
        <f t="shared" si="0"/>
        <v>480</v>
      </c>
    </row>
    <row r="118" spans="7:7">
      <c r="G118" s="67">
        <f t="shared" si="0"/>
        <v>520</v>
      </c>
    </row>
  </sheetData>
  <mergeCells count="3">
    <mergeCell ref="F20:G20"/>
    <mergeCell ref="F3:G3"/>
    <mergeCell ref="G70:H70"/>
  </mergeCells>
  <dataValidations xWindow="828" yWindow="534" count="9">
    <dataValidation type="list" sqref="M22:M67">
      <formula1>"true,false"</formula1>
    </dataValidation>
    <dataValidation allowBlank="1" showErrorMessage="1" prompt="percentage [0..1]" sqref="K72:M101 AB22:AF67"/>
    <dataValidation type="list" allowBlank="1" showInputMessage="1" showErrorMessage="1" sqref="D72:D101 D22:D67">
      <formula1>INDIRECT("entityCategoryDefinitions['[sku']]")</formula1>
    </dataValidation>
    <dataValidation type="whole" operator="greaterThanOrEqual" showInputMessage="1" showErrorMessage="1" sqref="E22:G67">
      <formula1>0</formula1>
    </dataValidation>
    <dataValidation type="decimal" showInputMessage="1" showErrorMessage="1" prompt="probability [0..1]" sqref="K22:L67">
      <formula1>0</formula1>
      <formula2>1</formula2>
    </dataValidation>
    <dataValidation type="list" sqref="N22:N67">
      <formula1>INDIRECT("dragonTierDefinitions['[order']]")</formula1>
    </dataValidation>
    <dataValidation type="decimal" allowBlank="1" showInputMessage="1" prompt="probability [0..1]" sqref="N72:O100 I72:J101 N101 X22:AA67">
      <formula1>0</formula1>
      <formula2>1</formula2>
    </dataValidation>
    <dataValidation type="decimal" operator="greaterThanOrEqual" showInputMessage="1" showErrorMessage="1" sqref="H22:J67">
      <formula1>0</formula1>
    </dataValidation>
    <dataValidation type="decimal" allowBlank="1" sqref="E72:H101 O22:W6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5" t="s">
        <v>360</v>
      </c>
      <c r="K3" s="435"/>
      <c r="M3" s="435"/>
      <c r="N3" s="435"/>
      <c r="O3" s="435"/>
      <c r="P3" s="435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6" t="s">
        <v>363</v>
      </c>
      <c r="G28" s="436"/>
      <c r="H28" s="436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7" t="s">
        <v>370</v>
      </c>
      <c r="H43" s="437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2017-01-25T09:55:25Z</dcterms:modified>
</cp:coreProperties>
</file>