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5040" windowHeight="18645" activeTab="4"/>
  </bookViews>
  <sheets>
    <sheet name="shop" sheetId="8" r:id="rId1"/>
    <sheet name="pet" sheetId="7" r:id="rId2"/>
    <sheet name="chests" sheetId="4" r:id="rId3"/>
    <sheet name="disguises" sheetId="5" r:id="rId4"/>
    <sheet name="powerups" sheetId="6" r:id="rId5"/>
    <sheet name="mods" sheetId="9" r:id="rId6"/>
    <sheet name="ads" sheetId="10" r:id="rId7"/>
    <sheet name="dailyLogin" sheetId="11" r:id="rId8"/>
  </sheets>
  <externalReferences>
    <externalReference r:id="rId9"/>
    <externalReference r:id="rId10"/>
  </externalReferenc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3" i="9" l="1"/>
  <c r="I43" i="9"/>
  <c r="J43" i="9"/>
  <c r="M64" i="6" l="1"/>
  <c r="N64" i="6" s="1"/>
  <c r="M63" i="6"/>
  <c r="N63" i="6" s="1"/>
  <c r="M55" i="6"/>
  <c r="L64" i="6"/>
  <c r="L63" i="6"/>
  <c r="L56" i="6"/>
  <c r="L27" i="6" l="1"/>
  <c r="M28" i="6"/>
  <c r="N28" i="6" s="1"/>
  <c r="L28" i="6"/>
  <c r="J28" i="6"/>
  <c r="M8" i="6"/>
  <c r="N8" i="6" s="1"/>
  <c r="L8" i="6"/>
  <c r="J8" i="6"/>
  <c r="M17" i="6"/>
  <c r="N17" i="6" s="1"/>
  <c r="L17" i="6"/>
  <c r="J17" i="6"/>
  <c r="T77" i="7" l="1"/>
  <c r="T76" i="7"/>
  <c r="T55" i="7"/>
  <c r="T54" i="7"/>
  <c r="T79" i="7"/>
  <c r="R79" i="7"/>
  <c r="T78" i="7"/>
  <c r="R78" i="7"/>
  <c r="Q54" i="5" l="1"/>
  <c r="P54" i="5"/>
  <c r="Q53" i="5"/>
  <c r="P53" i="5"/>
  <c r="Q52" i="5"/>
  <c r="P52" i="5"/>
  <c r="Q51" i="5"/>
  <c r="P51" i="5"/>
  <c r="Q50" i="5"/>
  <c r="P50" i="5"/>
  <c r="T75" i="7" l="1"/>
  <c r="T74" i="7"/>
  <c r="T53" i="7"/>
  <c r="T70" i="7"/>
  <c r="T71" i="7"/>
  <c r="T52" i="7"/>
  <c r="J4" i="9" l="1"/>
  <c r="J5" i="9"/>
  <c r="J6" i="9"/>
  <c r="J7" i="9"/>
  <c r="J8" i="9"/>
  <c r="J9" i="9"/>
  <c r="J10" i="9"/>
  <c r="J11" i="9"/>
  <c r="J12" i="9"/>
  <c r="J13" i="9"/>
  <c r="J14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I4" i="9" l="1"/>
  <c r="I5" i="9"/>
  <c r="I6" i="9"/>
  <c r="I7" i="9"/>
  <c r="I8" i="9"/>
  <c r="I9" i="9"/>
  <c r="I10" i="9"/>
  <c r="I11" i="9"/>
  <c r="I12" i="9"/>
  <c r="I13" i="9"/>
  <c r="I14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H4" i="9"/>
  <c r="H5" i="9"/>
  <c r="H6" i="9"/>
  <c r="H7" i="9"/>
  <c r="H8" i="9"/>
  <c r="H9" i="9"/>
  <c r="H10" i="9"/>
  <c r="H11" i="9"/>
  <c r="H12" i="9"/>
  <c r="H13" i="9"/>
  <c r="H14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J27" i="6" l="1"/>
  <c r="M56" i="6" l="1"/>
  <c r="N56" i="6" s="1"/>
  <c r="J56" i="6"/>
  <c r="M27" i="6"/>
  <c r="N27" i="6" s="1"/>
  <c r="L25" i="6"/>
  <c r="M25" i="6"/>
  <c r="N25" i="6" s="1"/>
  <c r="L26" i="6"/>
  <c r="M26" i="6"/>
  <c r="N26" i="6" s="1"/>
  <c r="R52" i="7" l="1"/>
  <c r="R71" i="7"/>
  <c r="R70" i="7"/>
  <c r="K6" i="8" l="1"/>
  <c r="L6" i="8" s="1"/>
  <c r="K7" i="8"/>
  <c r="L7" i="8" s="1"/>
  <c r="K8" i="8"/>
  <c r="L8" i="8" s="1"/>
  <c r="K9" i="8"/>
  <c r="L9" i="8" s="1"/>
  <c r="K10" i="8"/>
  <c r="L10" i="8" s="1"/>
  <c r="K11" i="8"/>
  <c r="L11" i="8" s="1"/>
  <c r="I12" i="8"/>
  <c r="K12" i="8" s="1"/>
  <c r="L12" i="8" s="1"/>
  <c r="I13" i="8"/>
  <c r="K13" i="8" s="1"/>
  <c r="L13" i="8" s="1"/>
  <c r="I14" i="8"/>
  <c r="K14" i="8" s="1"/>
  <c r="L14" i="8" s="1"/>
  <c r="I15" i="8"/>
  <c r="K15" i="8" s="1"/>
  <c r="L15" i="8" s="1"/>
  <c r="I16" i="8"/>
  <c r="K16" i="8" s="1"/>
  <c r="L16" i="8" s="1"/>
  <c r="I17" i="8"/>
  <c r="K17" i="8" s="1"/>
  <c r="L17" i="8" s="1"/>
  <c r="I18" i="8"/>
  <c r="L18" i="8"/>
  <c r="T51" i="7"/>
  <c r="T69" i="7"/>
  <c r="T50" i="7"/>
  <c r="T68" i="7"/>
  <c r="T67" i="7"/>
  <c r="T66" i="7"/>
  <c r="T65" i="7"/>
  <c r="T6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49" i="7"/>
  <c r="R49" i="7"/>
  <c r="T48" i="7"/>
  <c r="R48" i="7"/>
  <c r="T47" i="7"/>
  <c r="R47" i="7"/>
  <c r="T46" i="7"/>
  <c r="R46" i="7"/>
  <c r="T45" i="7"/>
  <c r="R45" i="7"/>
  <c r="T63" i="7"/>
  <c r="R63" i="7"/>
  <c r="T44" i="7"/>
  <c r="R44" i="7"/>
  <c r="T62" i="7"/>
  <c r="R62" i="7"/>
  <c r="T61" i="7"/>
  <c r="R61" i="7"/>
  <c r="T60" i="7"/>
  <c r="R60" i="7"/>
  <c r="T59" i="7"/>
  <c r="R59" i="7"/>
  <c r="T58" i="7"/>
  <c r="R58" i="7"/>
  <c r="T30" i="7"/>
  <c r="R30" i="7"/>
  <c r="T29" i="7"/>
  <c r="R29" i="7"/>
  <c r="T28" i="7"/>
  <c r="T57" i="7"/>
  <c r="R57" i="7"/>
  <c r="T27" i="7"/>
  <c r="R27" i="7"/>
  <c r="T26" i="7"/>
  <c r="R26" i="7"/>
  <c r="T25" i="7"/>
  <c r="R25" i="7"/>
  <c r="T24" i="7"/>
  <c r="R24" i="7"/>
  <c r="T23" i="7"/>
  <c r="R23" i="7"/>
  <c r="T22" i="7"/>
  <c r="R22" i="7"/>
  <c r="T21" i="7"/>
  <c r="R21" i="7"/>
  <c r="T20" i="7"/>
  <c r="R20" i="7"/>
  <c r="T19" i="7"/>
  <c r="R19" i="7"/>
  <c r="T18" i="7"/>
  <c r="R18" i="7"/>
  <c r="T17" i="7"/>
  <c r="R17" i="7"/>
  <c r="T56" i="7"/>
  <c r="R56" i="7"/>
  <c r="T16" i="7"/>
  <c r="R16" i="7"/>
  <c r="T15" i="7"/>
  <c r="R15" i="7"/>
  <c r="T14" i="7"/>
  <c r="R14" i="7"/>
  <c r="T13" i="7"/>
  <c r="R13" i="7"/>
  <c r="T12" i="7"/>
  <c r="R12" i="7"/>
  <c r="T11" i="7"/>
  <c r="R11" i="7"/>
  <c r="T10" i="7"/>
  <c r="R10" i="7"/>
  <c r="T9" i="7"/>
  <c r="R9" i="7"/>
  <c r="T8" i="7"/>
  <c r="R8" i="7"/>
  <c r="T7" i="7"/>
  <c r="R7" i="7"/>
  <c r="T6" i="7"/>
  <c r="R6" i="7"/>
  <c r="T5" i="7"/>
  <c r="R5" i="7"/>
  <c r="N55" i="6"/>
  <c r="L55" i="6"/>
  <c r="M54" i="6"/>
  <c r="N54" i="6" s="1"/>
  <c r="L54" i="6"/>
  <c r="M24" i="6"/>
  <c r="N24" i="6" s="1"/>
  <c r="L24" i="6"/>
  <c r="J24" i="6"/>
  <c r="M52" i="6"/>
  <c r="N52" i="6" s="1"/>
  <c r="L52" i="6"/>
  <c r="M51" i="6"/>
  <c r="N51" i="6" s="1"/>
  <c r="L51" i="6"/>
  <c r="M50" i="6"/>
  <c r="N50" i="6" s="1"/>
  <c r="L50" i="6"/>
  <c r="M49" i="6"/>
  <c r="N49" i="6" s="1"/>
  <c r="L49" i="6"/>
  <c r="M23" i="6"/>
  <c r="N23" i="6" s="1"/>
  <c r="L23" i="6"/>
  <c r="M48" i="6"/>
  <c r="N48" i="6" s="1"/>
  <c r="L48" i="6"/>
  <c r="M47" i="6"/>
  <c r="N47" i="6" s="1"/>
  <c r="L47" i="6"/>
  <c r="M46" i="6"/>
  <c r="N46" i="6" s="1"/>
  <c r="L46" i="6"/>
  <c r="M22" i="6"/>
  <c r="N22" i="6" s="1"/>
  <c r="L22" i="6"/>
  <c r="M21" i="6"/>
  <c r="N21" i="6" s="1"/>
  <c r="L21" i="6"/>
  <c r="M20" i="6"/>
  <c r="N20" i="6" s="1"/>
  <c r="L20" i="6"/>
  <c r="M19" i="6"/>
  <c r="N19" i="6" s="1"/>
  <c r="L19" i="6"/>
  <c r="M45" i="6"/>
  <c r="N45" i="6" s="1"/>
  <c r="L45" i="6"/>
  <c r="M44" i="6"/>
  <c r="N44" i="6" s="1"/>
  <c r="L44" i="6"/>
  <c r="M43" i="6"/>
  <c r="N43" i="6" s="1"/>
  <c r="L43" i="6"/>
  <c r="M42" i="6"/>
  <c r="N42" i="6" s="1"/>
  <c r="L42" i="6"/>
  <c r="M18" i="6"/>
  <c r="N18" i="6" s="1"/>
  <c r="L18" i="6"/>
  <c r="J18" i="6"/>
  <c r="M16" i="6"/>
  <c r="N16" i="6" s="1"/>
  <c r="L16" i="6"/>
  <c r="J16" i="6"/>
  <c r="M15" i="6"/>
  <c r="N15" i="6" s="1"/>
  <c r="L15" i="6"/>
  <c r="J15" i="6"/>
  <c r="M41" i="6"/>
  <c r="N41" i="6" s="1"/>
  <c r="L41" i="6"/>
  <c r="J41" i="6"/>
  <c r="M14" i="6"/>
  <c r="N14" i="6" s="1"/>
  <c r="L14" i="6"/>
  <c r="M40" i="6"/>
  <c r="N40" i="6" s="1"/>
  <c r="L40" i="6"/>
  <c r="J40" i="6"/>
  <c r="M13" i="6"/>
  <c r="N13" i="6" s="1"/>
  <c r="L13" i="6"/>
  <c r="J13" i="6"/>
  <c r="M12" i="6"/>
  <c r="N12" i="6" s="1"/>
  <c r="L12" i="6"/>
  <c r="J12" i="6"/>
  <c r="M11" i="6"/>
  <c r="N11" i="6" s="1"/>
  <c r="L11" i="6"/>
  <c r="J11" i="6"/>
  <c r="M10" i="6"/>
  <c r="N10" i="6" s="1"/>
  <c r="L10" i="6"/>
  <c r="J10" i="6"/>
  <c r="M9" i="6"/>
  <c r="N9" i="6" s="1"/>
  <c r="L9" i="6"/>
  <c r="J9" i="6"/>
  <c r="M7" i="6"/>
  <c r="N7" i="6" s="1"/>
  <c r="L7" i="6"/>
  <c r="J7" i="6"/>
  <c r="M39" i="6"/>
  <c r="N39" i="6" s="1"/>
  <c r="L39" i="6"/>
  <c r="M38" i="6"/>
  <c r="N38" i="6" s="1"/>
  <c r="L38" i="6"/>
  <c r="J38" i="6"/>
  <c r="M6" i="6"/>
  <c r="N6" i="6" s="1"/>
  <c r="L6" i="6"/>
  <c r="J6" i="6"/>
  <c r="M37" i="6"/>
  <c r="N37" i="6" s="1"/>
  <c r="L37" i="6"/>
  <c r="J37" i="6"/>
  <c r="M36" i="6"/>
  <c r="N36" i="6" s="1"/>
  <c r="L36" i="6"/>
  <c r="J36" i="6"/>
  <c r="M35" i="6"/>
  <c r="N35" i="6" s="1"/>
  <c r="L35" i="6"/>
  <c r="J35" i="6"/>
  <c r="M34" i="6"/>
  <c r="N34" i="6" s="1"/>
  <c r="L34" i="6"/>
  <c r="J34" i="6"/>
  <c r="M33" i="6"/>
  <c r="N33" i="6" s="1"/>
  <c r="L33" i="6"/>
  <c r="J33" i="6"/>
  <c r="M32" i="6"/>
  <c r="N32" i="6" s="1"/>
  <c r="L32" i="6"/>
  <c r="J32" i="6"/>
  <c r="M31" i="6"/>
  <c r="N31" i="6" s="1"/>
  <c r="L31" i="6"/>
  <c r="J31" i="6"/>
  <c r="M5" i="6"/>
  <c r="N5" i="6" s="1"/>
  <c r="L5" i="6"/>
  <c r="J5" i="6"/>
  <c r="M4" i="6"/>
  <c r="N4" i="6" s="1"/>
  <c r="L4" i="6"/>
  <c r="J4" i="6"/>
  <c r="M30" i="6"/>
  <c r="N30" i="6" s="1"/>
  <c r="L30" i="6"/>
  <c r="J30" i="6"/>
  <c r="M29" i="6"/>
  <c r="N29" i="6" s="1"/>
  <c r="L29" i="6"/>
  <c r="J29" i="6"/>
  <c r="Q49" i="5"/>
  <c r="P49" i="5"/>
  <c r="Q48" i="5"/>
  <c r="P48" i="5"/>
  <c r="Q47" i="5"/>
  <c r="P47" i="5"/>
  <c r="Q46" i="5"/>
  <c r="P46" i="5"/>
  <c r="Q45" i="5"/>
  <c r="P45" i="5"/>
  <c r="Q44" i="5"/>
  <c r="P44" i="5"/>
  <c r="Q43" i="5"/>
  <c r="P43" i="5"/>
  <c r="Q42" i="5"/>
  <c r="P42" i="5"/>
  <c r="Q41" i="5"/>
  <c r="P41" i="5"/>
  <c r="Q40" i="5"/>
  <c r="P40" i="5"/>
  <c r="Q34" i="5"/>
  <c r="P34" i="5"/>
  <c r="Q33" i="5"/>
  <c r="P33" i="5"/>
  <c r="Q32" i="5"/>
  <c r="P32" i="5"/>
  <c r="Q31" i="5"/>
  <c r="P31" i="5"/>
  <c r="Q30" i="5"/>
  <c r="P30" i="5"/>
  <c r="Q29" i="5"/>
  <c r="P29" i="5"/>
  <c r="Q28" i="5"/>
  <c r="P28" i="5"/>
  <c r="Q27" i="5"/>
  <c r="P27" i="5"/>
  <c r="Q26" i="5"/>
  <c r="P26" i="5"/>
  <c r="Q25" i="5"/>
  <c r="P25" i="5"/>
  <c r="Q24" i="5"/>
  <c r="P24" i="5"/>
  <c r="Q23" i="5"/>
  <c r="P23" i="5"/>
  <c r="Q22" i="5"/>
  <c r="P22" i="5"/>
  <c r="Q21" i="5"/>
  <c r="P21" i="5"/>
  <c r="Q20" i="5"/>
  <c r="P20" i="5"/>
  <c r="Q19" i="5"/>
  <c r="P19" i="5"/>
  <c r="Q18" i="5"/>
  <c r="P18" i="5"/>
  <c r="Q17" i="5"/>
  <c r="P17" i="5"/>
  <c r="Q16" i="5"/>
  <c r="P16" i="5"/>
  <c r="Q15" i="5"/>
  <c r="P15" i="5"/>
  <c r="Q14" i="5"/>
  <c r="P14" i="5"/>
  <c r="Q13" i="5"/>
  <c r="P13" i="5"/>
  <c r="Q12" i="5"/>
  <c r="P12" i="5"/>
  <c r="Q11" i="5"/>
  <c r="P11" i="5"/>
  <c r="Q10" i="5"/>
  <c r="P10" i="5"/>
  <c r="Q9" i="5"/>
  <c r="P9" i="5"/>
  <c r="Q8" i="5"/>
  <c r="P8" i="5"/>
  <c r="Q7" i="5"/>
  <c r="P7" i="5"/>
  <c r="Q6" i="5"/>
  <c r="P6" i="5"/>
  <c r="Q5" i="5"/>
  <c r="P5" i="5"/>
</calcChain>
</file>

<file path=xl/comments1.xml><?xml version="1.0" encoding="utf-8"?>
<comments xmlns="http://schemas.openxmlformats.org/spreadsheetml/2006/main">
  <authors>
    <author>Microsoft Office User</author>
  </authors>
  <commentList>
    <comment ref="F4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4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scheme val="minor"/>
          </rPr>
          <t>Marc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b/>
            <sz val="10"/>
            <color rgb="FF000000"/>
            <rFont val="Calibri"/>
            <scheme val="minor"/>
          </rPr>
          <t>exclude scenes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areaX:scene,scene,scene;areaY:scene,scene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<sst xmlns="http://schemas.openxmlformats.org/spreadsheetml/2006/main" count="2636" uniqueCount="1209">
  <si>
    <t>[sku]</t>
  </si>
  <si>
    <t>[type]</t>
  </si>
  <si>
    <t>[icon]</t>
  </si>
  <si>
    <t>[trackingSku]</t>
  </si>
  <si>
    <t>&lt;Definition&gt;</t>
  </si>
  <si>
    <t>id</t>
  </si>
  <si>
    <t>score</t>
  </si>
  <si>
    <t>icon_score</t>
  </si>
  <si>
    <t>coins</t>
  </si>
  <si>
    <t>EnemyTier0;EnemyTier1;EnemyTier2;EnemyTier3;EnemyTier4</t>
  </si>
  <si>
    <t>dive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</si>
  <si>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</si>
  <si>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</si>
  <si>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</si>
  <si>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</si>
  <si>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</si>
  <si>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</si>
  <si>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</si>
  <si>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</si>
  <si>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</si>
  <si>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</si>
  <si>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</si>
  <si>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</si>
  <si>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[rarity]</t>
  </si>
  <si>
    <t>common</t>
  </si>
  <si>
    <t>rare</t>
  </si>
  <si>
    <t>epic</t>
  </si>
  <si>
    <t>special</t>
  </si>
  <si>
    <t>CHEST REWARD DEFINITIONS</t>
  </si>
  <si>
    <t>equivalent enum index (tech stuff)</t>
  </si>
  <si>
    <t>{chestRewardDefinitions}</t>
  </si>
  <si>
    <t>[collectedChests]</t>
  </si>
  <si>
    <t>[amount]</t>
  </si>
  <si>
    <t>reward_0</t>
  </si>
  <si>
    <t>reward_1</t>
  </si>
  <si>
    <t>reward_2</t>
  </si>
  <si>
    <t>pc</t>
  </si>
  <si>
    <t>reward_3</t>
  </si>
  <si>
    <t>reward_4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</si>
  <si>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</si>
  <si>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</si>
  <si>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</si>
  <si>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</si>
  <si>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</si>
  <si>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</si>
  <si>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</si>
  <si>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</si>
  <si>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</si>
  <si>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</si>
  <si>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</si>
  <si>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</si>
  <si>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</si>
  <si>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</si>
  <si>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</si>
  <si>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icon_disguise_0</t>
  </si>
  <si>
    <t>baby_default</t>
  </si>
  <si>
    <t>dragon_baby_1</t>
  </si>
  <si>
    <t>food</t>
  </si>
  <si>
    <t>icon_disguise_1</t>
  </si>
  <si>
    <t>PF_Chef_Hat;PF_Chef_Moustache;PF_Chef_Tie</t>
  </si>
  <si>
    <t>baby_chef</t>
  </si>
  <si>
    <t>dragon_crocodile_0</t>
  </si>
  <si>
    <t>crocodile_default</t>
  </si>
  <si>
    <t>dragon_crocodile_1</t>
  </si>
  <si>
    <t>lower_damage_poison</t>
  </si>
  <si>
    <t>PF_Biohazard_Front;PF_Biohazard_Back;PF_Biohazard_Smoke</t>
  </si>
  <si>
    <t>crocodile_toxic</t>
  </si>
  <si>
    <t>dragon_crocodile_2</t>
  </si>
  <si>
    <t>more_xp</t>
  </si>
  <si>
    <t>icon_disguise_2</t>
  </si>
  <si>
    <t>PF_Pirate_Hat;PF_Pirate_Clock;PF_Pirate_Hook</t>
  </si>
  <si>
    <t>crocodile_aztec</t>
  </si>
  <si>
    <t>dragon_reptile_0</t>
  </si>
  <si>
    <t>reptile_default</t>
  </si>
  <si>
    <t>dragon_reptile_1</t>
  </si>
  <si>
    <t>hp</t>
  </si>
  <si>
    <t>PF_Robot_Helmet;PF_Robot_Ring_1;PF_Robot_Ring_2;PF_Robot_Ring_3</t>
  </si>
  <si>
    <t>reptile_robot</t>
  </si>
  <si>
    <t>dragon_reptile_2</t>
  </si>
  <si>
    <t>boost</t>
  </si>
  <si>
    <t>PF_Aztec_Helmet</t>
  </si>
  <si>
    <t>reptile_aztec</t>
  </si>
  <si>
    <t>dragon_fat_0</t>
  </si>
  <si>
    <t>fat_default</t>
  </si>
  <si>
    <t>dragon_fat_1</t>
  </si>
  <si>
    <t>fury_size</t>
  </si>
  <si>
    <t>fat_rapper</t>
  </si>
  <si>
    <t>dragon_fat_2</t>
  </si>
  <si>
    <t>PF_Mobster_Gun;PF_Mobster_Hat;PF_Mobster_Rose;PF_Mobster_Tie</t>
  </si>
  <si>
    <t>fat_mobster</t>
  </si>
  <si>
    <t>dragon_fat_3</t>
  </si>
  <si>
    <t>icon_disguise_3</t>
  </si>
  <si>
    <t>PF_Scientist_Hat;PF_Scientist_Potion;PF_Scientist_Bowtie</t>
  </si>
  <si>
    <t>fat_scientist</t>
  </si>
  <si>
    <t>dragon_bug_0</t>
  </si>
  <si>
    <t>bug_default</t>
  </si>
  <si>
    <t>dragon_bug_1</t>
  </si>
  <si>
    <t>fury_duration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</si>
  <si>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</si>
  <si>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</si>
  <si>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</si>
  <si>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</si>
  <si>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</si>
  <si>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</si>
  <si>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</si>
  <si>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</si>
  <si>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</si>
  <si>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</si>
  <si>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</si>
  <si>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</si>
  <si>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</si>
  <si>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</si>
  <si>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</si>
  <si>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</si>
  <si>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</si>
  <si>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</si>
  <si>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</si>
  <si>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</si>
  <si>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</si>
  <si>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</si>
  <si>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</si>
  <si>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lower_damage_mine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</si>
  <si>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</si>
  <si>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</si>
  <si>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</si>
  <si>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</si>
  <si>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</si>
  <si>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</si>
  <si>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</si>
  <si>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</si>
  <si>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</si>
  <si>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reduce_life_drain</t>
  </si>
  <si>
    <t>icon_disguise_4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</si>
  <si>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</si>
  <si>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</si>
  <si>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</si>
  <si>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</si>
  <si>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</si>
  <si>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</si>
  <si>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</si>
  <si>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</si>
  <si>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</si>
  <si>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</si>
  <si>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</si>
  <si>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</si>
  <si>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</si>
  <si>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</si>
  <si>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</si>
  <si>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</si>
  <si>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</si>
  <si>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</si>
  <si>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</si>
  <si>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</si>
  <si>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</si>
  <si>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</si>
  <si>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</si>
  <si>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</si>
  <si>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speed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</si>
  <si>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</si>
  <si>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</si>
  <si>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</si>
  <si>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</si>
  <si>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</si>
  <si>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</si>
  <si>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</si>
  <si>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</si>
  <si>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</si>
  <si>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</si>
  <si>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</si>
  <si>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</si>
  <si>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</si>
  <si>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</si>
  <si>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</si>
  <si>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</si>
  <si>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</si>
  <si>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</si>
  <si>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</si>
  <si>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</si>
  <si>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</si>
  <si>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</si>
  <si>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</si>
  <si>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</si>
  <si>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</si>
  <si>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</si>
  <si>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</si>
  <si>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</si>
  <si>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</si>
  <si>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</si>
  <si>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</si>
  <si>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</si>
  <si>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</si>
  <si>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</si>
  <si>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</si>
  <si>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</si>
  <si>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</si>
  <si>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</si>
  <si>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</si>
  <si>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</si>
  <si>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</si>
  <si>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</si>
  <si>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</si>
  <si>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</si>
  <si>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</si>
  <si>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</si>
  <si>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</si>
  <si>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icon_freeze</t>
  </si>
  <si>
    <t>fury_size_increase</t>
  </si>
  <si>
    <t>hp_increase</t>
  </si>
  <si>
    <t>lower_damage_arrows</t>
  </si>
  <si>
    <t>lower_damage</t>
  </si>
  <si>
    <t>arrows</t>
  </si>
  <si>
    <t>magnet</t>
  </si>
  <si>
    <t>icon_xp</t>
  </si>
  <si>
    <t>phoenix</t>
  </si>
  <si>
    <t>score_increase</t>
  </si>
  <si>
    <t>speed_increase</t>
  </si>
  <si>
    <t>vacuum</t>
  </si>
  <si>
    <t>icon_vacuum</t>
  </si>
  <si>
    <t>dog</t>
  </si>
  <si>
    <t>icon_surprise</t>
  </si>
  <si>
    <t>bomb</t>
  </si>
  <si>
    <t>icon_explosion</t>
  </si>
  <si>
    <t>immune_trash</t>
  </si>
  <si>
    <t>BadBird</t>
  </si>
  <si>
    <t>prey_hp_boost_humans</t>
  </si>
  <si>
    <t>prey_hp_boost</t>
  </si>
  <si>
    <t>Archer01;Archer02;BakerWoman;Catapulter;DrunkenMan;Merida;RichMan;ShieldMan;Soldier;Villager01;Villager02</t>
  </si>
  <si>
    <t>icon_food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</si>
  <si>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</si>
  <si>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</si>
  <si>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</si>
  <si>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</si>
  <si>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</si>
  <si>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</si>
  <si>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</si>
  <si>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icon_alcohol_resistance</t>
  </si>
  <si>
    <t>cage_breaker</t>
  </si>
  <si>
    <t>icon_cage_breaker</t>
  </si>
  <si>
    <t>stun</t>
  </si>
  <si>
    <t>faster_boost</t>
  </si>
  <si>
    <t>icon_boost</t>
  </si>
  <si>
    <t>unlimited_boost</t>
  </si>
  <si>
    <t>icon_unlimited_boost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</si>
  <si>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</si>
  <si>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</si>
  <si>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</si>
  <si>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</si>
  <si>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</si>
  <si>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</si>
  <si>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</si>
  <si>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</si>
  <si>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</si>
  <si>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</si>
  <si>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icon_eat_trash</t>
  </si>
  <si>
    <t>drop_present</t>
  </si>
  <si>
    <t>icon_drop_present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</si>
  <si>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</si>
  <si>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</si>
  <si>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</si>
  <si>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</si>
  <si>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</si>
  <si>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</si>
  <si>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PET DEFINITIONS</t>
  </si>
  <si>
    <t>{petDefinitions}</t>
  </si>
  <si>
    <t>[category]</t>
  </si>
  <si>
    <t>[startingPool]</t>
  </si>
  <si>
    <t>[loadingTeasing]</t>
  </si>
  <si>
    <t>[hidden]</t>
  </si>
  <si>
    <t>[notInGatcha]</t>
  </si>
  <si>
    <t>[associatedSeason]</t>
  </si>
  <si>
    <t>[gamePrefab]</t>
  </si>
  <si>
    <t>[menuPrefab]</t>
  </si>
  <si>
    <t>[trackingName]</t>
  </si>
  <si>
    <t>pet_0</t>
  </si>
  <si>
    <t>PF_PetDactylus_0</t>
  </si>
  <si>
    <t>PF_PetDactylusMenu_0</t>
  </si>
  <si>
    <t>pet_dactylus_0</t>
  </si>
  <si>
    <t>TID_PET_00_NAME</t>
  </si>
  <si>
    <t>pet_1</t>
  </si>
  <si>
    <t>PF_PetMonkeyVampire_1</t>
  </si>
  <si>
    <t>PF_PetMonkeyVampireMenu_1</t>
  </si>
  <si>
    <t>pet_monkey_vampire_1</t>
  </si>
  <si>
    <t>TID_PET_01_NAME</t>
  </si>
  <si>
    <t>pet_2</t>
  </si>
  <si>
    <t>health</t>
  </si>
  <si>
    <t>PF_PetChamRed_2</t>
  </si>
  <si>
    <t>PF_PetChamRedMenu_2</t>
  </si>
  <si>
    <t>pet_cham_red_2</t>
  </si>
  <si>
    <t>TID_PET_02_NAME</t>
  </si>
  <si>
    <t>pet_3</t>
  </si>
  <si>
    <t>PF_PetFreddy_3</t>
  </si>
  <si>
    <t>PF_PetFreddyMenu</t>
  </si>
  <si>
    <t>pet_freddy_3</t>
  </si>
  <si>
    <t>TID_PET_03_NAME</t>
  </si>
  <si>
    <t>pet_4</t>
  </si>
  <si>
    <t>PF_PetFroggy_v1_4</t>
  </si>
  <si>
    <t>PF_PetFroggyMenu_v1</t>
  </si>
  <si>
    <t>pet_froggy_v1_4</t>
  </si>
  <si>
    <t>TID_PET_04_NAME</t>
  </si>
  <si>
    <t>pet_5</t>
  </si>
  <si>
    <t>PF_PetChamRichelier_5</t>
  </si>
  <si>
    <t>PF_PetChamRichelierMenu_5</t>
  </si>
  <si>
    <t>pet_cham_richelier_5</t>
  </si>
  <si>
    <t>TID_PET_05_NAME</t>
  </si>
  <si>
    <t>pet_6</t>
  </si>
  <si>
    <t>PF_PetDactylusChicken_6</t>
  </si>
  <si>
    <t>PF_PetDactylusChickenMenu_6</t>
  </si>
  <si>
    <t>pet_dactylus_chicken_6</t>
  </si>
  <si>
    <t>TID_PET_06_NAME</t>
  </si>
  <si>
    <t>pet_7</t>
  </si>
  <si>
    <t>PF_PetBallPaint_7</t>
  </si>
  <si>
    <t>PF_PetBallPaintMenu_7</t>
  </si>
  <si>
    <t>pet_ball_paint_7</t>
  </si>
  <si>
    <t>TID_PET_07_NAME</t>
  </si>
  <si>
    <t>pet_8</t>
  </si>
  <si>
    <t>defense</t>
  </si>
  <si>
    <t>PF_PetChamPipistrello_8</t>
  </si>
  <si>
    <t>PF_PetChamPipistrelloMenu_8</t>
  </si>
  <si>
    <t>pet_cham_pipistrello_8</t>
  </si>
  <si>
    <t>TID_PET_08_NAME</t>
  </si>
  <si>
    <t>pet_9</t>
  </si>
  <si>
    <t>PF_PetMonkeyRocket_9</t>
  </si>
  <si>
    <t>PF_PetMonkeyRocketMenu_9</t>
  </si>
  <si>
    <t>pet_monkey_rocket_9</t>
  </si>
  <si>
    <t>TID_PET_09_NAME</t>
  </si>
  <si>
    <t>pet_10</t>
  </si>
  <si>
    <t>PF_PetFreddyMetallicArmor_10</t>
  </si>
  <si>
    <t>PF_PetFreddyMetallicArmorMenu</t>
  </si>
  <si>
    <t>pet_metallic_armor_10</t>
  </si>
  <si>
    <t>TID_PET_10_NAME</t>
  </si>
  <si>
    <t>pet_11</t>
  </si>
  <si>
    <t>fire</t>
  </si>
  <si>
    <t>PF_PetChamBurnout_11</t>
  </si>
  <si>
    <t>PF_PetChamBurnoutMenu_11</t>
  </si>
  <si>
    <t>pet_cham_burnout_11</t>
  </si>
  <si>
    <t>TID_PET_11_NAME</t>
  </si>
  <si>
    <t>pet_12</t>
  </si>
  <si>
    <t>PF_PetMonkeyImp_12</t>
  </si>
  <si>
    <t>PF_PetMonkeyImpMenu_12</t>
  </si>
  <si>
    <t>pet_monkey_imp_12</t>
  </si>
  <si>
    <t>TID_PET_12_NAME</t>
  </si>
  <si>
    <t>pet_13</t>
  </si>
  <si>
    <t>PF_PetFroggy_v5_13</t>
  </si>
  <si>
    <t>PF_PetFroggyMenu_v5</t>
  </si>
  <si>
    <t>pet_froggy_v5_13</t>
  </si>
  <si>
    <t>TID_PET_13_NAME</t>
  </si>
  <si>
    <t>pet_14</t>
  </si>
  <si>
    <t>PF_PetFroggy_v2_14</t>
  </si>
  <si>
    <t>PF_PetFroggyMenu_v2</t>
  </si>
  <si>
    <t>pet_froggy_v2_14</t>
  </si>
  <si>
    <t>TID_PET_14_NAME</t>
  </si>
  <si>
    <t>pet_15</t>
  </si>
  <si>
    <t>PF_PetDactylusTupac_15</t>
  </si>
  <si>
    <t>PF_PetDactylusTupacMenu_15</t>
  </si>
  <si>
    <t>pet_dactylus_tupac_15</t>
  </si>
  <si>
    <t>TID_PET_15_NAME</t>
  </si>
  <si>
    <t>pet_16</t>
  </si>
  <si>
    <t>PF_PetFreddySportTapes_16</t>
  </si>
  <si>
    <t>PF_PetFreddySportTapesMenu</t>
  </si>
  <si>
    <t>pet_sport_tapes_16</t>
  </si>
  <si>
    <t>TID_PET_16_NAME</t>
  </si>
  <si>
    <t>pet_17</t>
  </si>
  <si>
    <t>PF_PetMonkeyKing_17</t>
  </si>
  <si>
    <t>PF_PetMonkeyKingMenu_17</t>
  </si>
  <si>
    <t>pet_monkey_king_17</t>
  </si>
  <si>
    <t>TID_PET_17_NAME</t>
  </si>
  <si>
    <t>pet_18</t>
  </si>
  <si>
    <t>PF_PetBallGrenade_18</t>
  </si>
  <si>
    <t>PF_PetBallGrenadeMenu_18</t>
  </si>
  <si>
    <t>pet_ball_grenade_18</t>
  </si>
  <si>
    <t>TID_PET_18_NAME</t>
  </si>
  <si>
    <t>pet_19</t>
  </si>
  <si>
    <t>PF_PetFroggy_v3_19</t>
  </si>
  <si>
    <t>PF_PetFroggyMenu_v3</t>
  </si>
  <si>
    <t>pet_froggy_v3_19</t>
  </si>
  <si>
    <t>TID_PET_19_NAME</t>
  </si>
  <si>
    <t>pet_20</t>
  </si>
  <si>
    <t>PF_PetDactylusCrazy_20</t>
  </si>
  <si>
    <t>PF_PetDactylusCrazyMenu_20</t>
  </si>
  <si>
    <t>pet_dactylus_crazy_20</t>
  </si>
  <si>
    <t>TID_PET_20_NAME</t>
  </si>
  <si>
    <t>pet_21</t>
  </si>
  <si>
    <t>PF_PetDactylusArrow_21</t>
  </si>
  <si>
    <t>PF_PetDactylusArrowMenu_21</t>
  </si>
  <si>
    <t>pet_dactylus_arrow_21</t>
  </si>
  <si>
    <t>TID_PET_21_NAME</t>
  </si>
  <si>
    <t>pet_22</t>
  </si>
  <si>
    <t>PF_PetMonkeyPoisonIvy_22</t>
  </si>
  <si>
    <t>PF_PetMonkeyPoisonIvyMenu_22</t>
  </si>
  <si>
    <t>pet_monkey_poison_ivy_22</t>
  </si>
  <si>
    <t>TID_PET_22_NAME</t>
  </si>
  <si>
    <t>pet_23</t>
  </si>
  <si>
    <t>PF_PetFroggy_v4_23</t>
  </si>
  <si>
    <t>PF_PetFroggyMenu_v4</t>
  </si>
  <si>
    <t>pet_froggy_v4_23</t>
  </si>
  <si>
    <t>TID_PET_23_NAME</t>
  </si>
  <si>
    <t>pet_24</t>
  </si>
  <si>
    <t>PF_PetGodzillaBasic_24</t>
  </si>
  <si>
    <t>PF_PetGodzillaBasicMenu_24</t>
  </si>
  <si>
    <t>pet_godzilla_basic_24</t>
  </si>
  <si>
    <t>TID_PET_24_NAME</t>
  </si>
  <si>
    <t>pet_25</t>
  </si>
  <si>
    <t>PF_PetFreddyDivingGoggles_25</t>
  </si>
  <si>
    <t>PF_PetFreddyDivingGogglesMenu</t>
  </si>
  <si>
    <t>WIP</t>
  </si>
  <si>
    <t>pet_26</t>
  </si>
  <si>
    <t>PF_PetChamMorylin_26</t>
  </si>
  <si>
    <t>PF_PetChamMorylinMenu_26</t>
  </si>
  <si>
    <t>pet_cham_morylin_26</t>
  </si>
  <si>
    <t>TID_PET_26_NAME</t>
  </si>
  <si>
    <t>pet_27</t>
  </si>
  <si>
    <t>PF_PetFreddyHiperToad_27</t>
  </si>
  <si>
    <t>PF_PetFreddyHiperToadMenu</t>
  </si>
  <si>
    <t>pet_hiper_toad_27</t>
  </si>
  <si>
    <t>TID_PET_27_NAME</t>
  </si>
  <si>
    <t>pet_28</t>
  </si>
  <si>
    <t>PF_PetGhostEater_28</t>
  </si>
  <si>
    <t>PF_PetGhostEaterMenu_28</t>
  </si>
  <si>
    <t>pet_ghost_eater_28</t>
  </si>
  <si>
    <t>TID_PET_28_NAME</t>
  </si>
  <si>
    <t>pet_29</t>
  </si>
  <si>
    <t>PF_PetMineEater_29</t>
  </si>
  <si>
    <t>PF_PetMineEaterMenu_29</t>
  </si>
  <si>
    <t>pet_mine_eater_29</t>
  </si>
  <si>
    <t>TID_PET_29_NAME</t>
  </si>
  <si>
    <t>pet_30</t>
  </si>
  <si>
    <t>PF_PetMorly_30</t>
  </si>
  <si>
    <t>PF_PetMorlyMenu_30</t>
  </si>
  <si>
    <t>pet_morli_30</t>
  </si>
  <si>
    <t>TID_PET_30_NAME</t>
  </si>
  <si>
    <t>pet_31</t>
  </si>
  <si>
    <t>PF_PetCthulu_31</t>
  </si>
  <si>
    <t>PF_PetCthuluMenu_31</t>
  </si>
  <si>
    <t>pet_chtulhu_31</t>
  </si>
  <si>
    <t>TID_PET_31_NAME</t>
  </si>
  <si>
    <t>pet_32</t>
  </si>
  <si>
    <t>PF_PetGodzillaHelmet_32</t>
  </si>
  <si>
    <t>PF_PetGodzillaHelmetMenu_32</t>
  </si>
  <si>
    <t>pet_godzilla_helmet_32</t>
  </si>
  <si>
    <t>TID_PET_32_NAME</t>
  </si>
  <si>
    <t>pet_33</t>
  </si>
  <si>
    <t>PF_PetPhoenix_33</t>
  </si>
  <si>
    <t>PF_PetPhoenixMenu_33</t>
  </si>
  <si>
    <t>pet_phoenix_33</t>
  </si>
  <si>
    <t>TID_PET_33_NAME</t>
  </si>
  <si>
    <t>pet_34</t>
  </si>
  <si>
    <t>PF_PetFreeze_34</t>
  </si>
  <si>
    <t>PF_PetFreezeMenu_34</t>
  </si>
  <si>
    <t>pet_freeze_34</t>
  </si>
  <si>
    <t>TID_PET_34_NAME</t>
  </si>
  <si>
    <t>pet_35</t>
  </si>
  <si>
    <t>PF_PetAngelico_35</t>
  </si>
  <si>
    <t>PF_PetAngelicoMenu_35</t>
  </si>
  <si>
    <t>pet_angelico_35</t>
  </si>
  <si>
    <t>TID_PET_35_NAME</t>
  </si>
  <si>
    <t>pet_36</t>
  </si>
  <si>
    <t>PF_PetFireball_36</t>
  </si>
  <si>
    <t>PF_PetFireballMenu_36</t>
  </si>
  <si>
    <t>pet_fireball_36</t>
  </si>
  <si>
    <t>TID_PET_36_NAME</t>
  </si>
  <si>
    <t>pet_37</t>
  </si>
  <si>
    <t>PF_PetBomb_37</t>
  </si>
  <si>
    <t>PF_PetBombMenu_37</t>
  </si>
  <si>
    <t>pet_bomb_37</t>
  </si>
  <si>
    <t>TID_PET_37_NAME</t>
  </si>
  <si>
    <t>pet_38</t>
  </si>
  <si>
    <t>PF_PetNeutrin_38</t>
  </si>
  <si>
    <t>PF_PetNeutrinMenu_38</t>
  </si>
  <si>
    <t>pet_neutrin_38</t>
  </si>
  <si>
    <t>TID_PET_38_NAME</t>
  </si>
  <si>
    <t>pet_39</t>
  </si>
  <si>
    <t>PF_PetDog_39</t>
  </si>
  <si>
    <t>PF_PetDogMenu_39</t>
  </si>
  <si>
    <t>pet_dog_39</t>
  </si>
  <si>
    <t>TID_PET_39_NAME</t>
  </si>
  <si>
    <t>pet_40</t>
  </si>
  <si>
    <t>PF_PetBallWaitress_40</t>
  </si>
  <si>
    <t>PF_PetBallWaitressMenu_40</t>
  </si>
  <si>
    <t>pet_ball_waitress_40</t>
  </si>
  <si>
    <t>TID_PET_40_NAME</t>
  </si>
  <si>
    <t>TID_PET_40_DESC</t>
  </si>
  <si>
    <t>pet_41</t>
  </si>
  <si>
    <t>PF_PetBallFootball_41</t>
  </si>
  <si>
    <t>PF_PetBallFootballMenu_41</t>
  </si>
  <si>
    <t>pet_ball_football_41</t>
  </si>
  <si>
    <t>TID_PET_41_NAME</t>
  </si>
  <si>
    <t>TID_PET_41_DESC</t>
  </si>
  <si>
    <t>pet_42</t>
  </si>
  <si>
    <t>PF_PetBallMedic_42</t>
  </si>
  <si>
    <t>PF_PetBallMedicMenu_42</t>
  </si>
  <si>
    <t>pet_ball_medic_42</t>
  </si>
  <si>
    <t>TID_PET_42_NAME</t>
  </si>
  <si>
    <t>TID_PET_42_DESC</t>
  </si>
  <si>
    <t>pet_43</t>
  </si>
  <si>
    <t>PF_PetFroggy</t>
  </si>
  <si>
    <t>PF_PetFroggyMenu</t>
  </si>
  <si>
    <t>icon_special_pet_01</t>
  </si>
  <si>
    <t>TID_PET_43_NAME</t>
  </si>
  <si>
    <t>TID_PET_43_DESC</t>
  </si>
  <si>
    <t>pet_44</t>
  </si>
  <si>
    <t>pet_45</t>
  </si>
  <si>
    <t>TID_PET_45_NAME</t>
  </si>
  <si>
    <t>TID_PET_45_DESC</t>
  </si>
  <si>
    <t>pet_46</t>
  </si>
  <si>
    <t>pet_47</t>
  </si>
  <si>
    <t>TID_PET_47_NAME</t>
  </si>
  <si>
    <t>TID_PET_47_DESC</t>
  </si>
  <si>
    <t>pet_48</t>
  </si>
  <si>
    <t>PF_PetBruceGerman_48</t>
  </si>
  <si>
    <t>PF_PetBruceGermanMenu_48</t>
  </si>
  <si>
    <t>pet_bruce_german_48</t>
  </si>
  <si>
    <t>TID_PET_48_NAME</t>
  </si>
  <si>
    <t>TID_PET_48_DESC</t>
  </si>
  <si>
    <t>pet_49</t>
  </si>
  <si>
    <t>PF_PetBruceBaby_49</t>
  </si>
  <si>
    <t>PF_PetBruceBabyMenu_49</t>
  </si>
  <si>
    <t>pet_bruce_baby_49</t>
  </si>
  <si>
    <t>TID_PET_49_NAME</t>
  </si>
  <si>
    <t>TID_PET_49_DESC</t>
  </si>
  <si>
    <t>pet_50</t>
  </si>
  <si>
    <t>PF_PetBruce_50</t>
  </si>
  <si>
    <t>PF_PetBruceMenu_50</t>
  </si>
  <si>
    <t>pet_bruce_50</t>
  </si>
  <si>
    <t>TID_PET_50_NAME</t>
  </si>
  <si>
    <t>TID_PET_51_DESC</t>
  </si>
  <si>
    <t>pet_51</t>
  </si>
  <si>
    <t>PF_PetBruceBanana_51</t>
  </si>
  <si>
    <t>PF_PetBruceBananaMenu_51</t>
  </si>
  <si>
    <t>pet_bruce_banana_51</t>
  </si>
  <si>
    <t>TID_PET_51_NAME</t>
  </si>
  <si>
    <t>pet_52</t>
  </si>
  <si>
    <t>PF_PetBruceSpider_52</t>
  </si>
  <si>
    <t>PF_PetBruceSpiderMenu_52</t>
  </si>
  <si>
    <t>pet_bruce_spider_52</t>
  </si>
  <si>
    <t>TID_PET_52_NAME</t>
  </si>
  <si>
    <t>TID_PET_52_DESC</t>
  </si>
  <si>
    <t>pet_53</t>
  </si>
  <si>
    <t>TID_PET_53_NAME</t>
  </si>
  <si>
    <t>TID_PET_53_DESC</t>
  </si>
  <si>
    <t>pet_54</t>
  </si>
  <si>
    <t>TID_PET_54_NAME</t>
  </si>
  <si>
    <t>TID_PET_54_DESC</t>
  </si>
  <si>
    <t>pet_55</t>
  </si>
  <si>
    <t>TID_PET_55_NAME</t>
  </si>
  <si>
    <t>TID_PET_55_DESC</t>
  </si>
  <si>
    <t>pet_56</t>
  </si>
  <si>
    <t>TID_PET_56_NAME</t>
  </si>
  <si>
    <t>TID_PET_56_DESC</t>
  </si>
  <si>
    <t>pet_57</t>
  </si>
  <si>
    <t>TID_PET_57_NAME</t>
  </si>
  <si>
    <t>TID_PET_57_DESC</t>
  </si>
  <si>
    <t>pet_58</t>
  </si>
  <si>
    <t>xmas</t>
  </si>
  <si>
    <t>PF_PetSanta_58</t>
  </si>
  <si>
    <t>PF_PetSantaMenu_58</t>
  </si>
  <si>
    <t>pet_santa_58</t>
  </si>
  <si>
    <t>TID_PET_58_NAME</t>
  </si>
  <si>
    <t>TID_PET_58_DESC</t>
  </si>
  <si>
    <t>pet_60</t>
  </si>
  <si>
    <t>PF_PetXmasElf_60</t>
  </si>
  <si>
    <t>PF_PetXmasElfMenu_60</t>
  </si>
  <si>
    <t>pet_xmas_elf_60</t>
  </si>
  <si>
    <t>TID_PET_60_NAME</t>
  </si>
  <si>
    <t>TID_PET_60_DESC</t>
  </si>
  <si>
    <t>pet_59</t>
  </si>
  <si>
    <t>TID_PET_59_NAME</t>
  </si>
  <si>
    <t>TID_PET_59_DESC</t>
  </si>
  <si>
    <t>Pet Movement Definition</t>
  </si>
  <si>
    <t>{petMovementDefinitions}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</si>
  <si>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</si>
  <si>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</si>
  <si>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</si>
  <si>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</si>
  <si>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</si>
  <si>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</si>
  <si>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</si>
  <si>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[searchButNoEatEntityList]</t>
  </si>
  <si>
    <t>[ignoreNotListedUnits]</t>
  </si>
  <si>
    <t>[searchDistanceMultiplier]</t>
  </si>
  <si>
    <t>[preferedRangeMultiplier]</t>
  </si>
  <si>
    <t>ghost_buster</t>
  </si>
  <si>
    <t>Ghost01;Ghost02;Ghost03</t>
  </si>
  <si>
    <t>mine_eater</t>
  </si>
  <si>
    <t>MineSmall;MineMedium;MineBig</t>
  </si>
  <si>
    <t>morly</t>
  </si>
  <si>
    <t>badJunk</t>
  </si>
  <si>
    <t>PET CATEGORY DEFINITIONS</t>
  </si>
  <si>
    <t>{petCategoryDefinitions}</t>
  </si>
  <si>
    <t>TID_PET_CATEGORY_EAT</t>
  </si>
  <si>
    <t>TID_PET_CATEGORY_HEALTH</t>
  </si>
  <si>
    <t>TID_PET_CATEGORY_SPEED</t>
  </si>
  <si>
    <t>TID_PET_CATEGORY_SCORE</t>
  </si>
  <si>
    <t>TID_PET_CATEGORY_FIRE</t>
  </si>
  <si>
    <t>TID_PET_CATEGORY_DEFENSE</t>
  </si>
  <si>
    <t>TID_PET_CATEGORY_SPECIAL</t>
  </si>
  <si>
    <t>formulaCalculation</t>
  </si>
  <si>
    <t>[scHCBaseValue]</t>
  </si>
  <si>
    <t>[coefficientB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</si>
  <si>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</si>
  <si>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</si>
  <si>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</si>
  <si>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</si>
  <si>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</si>
  <si>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</si>
  <si>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</si>
  <si>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</si>
  <si>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</si>
  <si>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</si>
  <si>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</si>
  <si>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</si>
  <si>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</si>
  <si>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</si>
  <si>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</si>
  <si>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</si>
  <si>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</si>
  <si>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</si>
  <si>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</si>
  <si>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</si>
  <si>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</si>
  <si>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</si>
  <si>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</si>
  <si>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</si>
  <si>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</si>
  <si>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</si>
  <si>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</si>
  <si>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</si>
  <si>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</si>
  <si>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</si>
  <si>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money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</si>
  <si>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</si>
  <si>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</si>
  <si>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</si>
  <si>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</si>
  <si>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</si>
  <si>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</si>
  <si>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</si>
  <si>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</si>
  <si>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</si>
  <si>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</si>
  <si>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[amazon]</t>
  </si>
  <si>
    <t>tidName</t>
  </si>
  <si>
    <t>[bestValue]</t>
  </si>
  <si>
    <t>Actual Value
(only for the maths)</t>
  </si>
  <si>
    <t>[bonusAmount]</t>
  </si>
  <si>
    <t>Base Amount
(only for the maths)</t>
  </si>
  <si>
    <t>[priceType]</t>
  </si>
  <si>
    <t>[price]</t>
  </si>
  <si>
    <t>{shopPacksDefinitions}</t>
  </si>
  <si>
    <t>BASE VALUE SC:
(SC per 1HC)</t>
  </si>
  <si>
    <t>BASE VALUE HC:
(HC per 1$)</t>
  </si>
  <si>
    <t>SHOP PACKS DEFINITIONS</t>
  </si>
  <si>
    <t>pet_alien_59</t>
  </si>
  <si>
    <t>PF_PetAlien_59</t>
  </si>
  <si>
    <t>PF_PetAlienMenu_59</t>
  </si>
  <si>
    <t>icon_stun_enemies</t>
  </si>
  <si>
    <t>[tidUnlockCondition]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</si>
  <si>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</si>
  <si>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</si>
  <si>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</si>
  <si>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</si>
  <si>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</si>
  <si>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</si>
  <si>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</si>
  <si>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</si>
  <si>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</si>
  <si>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</si>
  <si>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</si>
  <si>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</si>
  <si>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</si>
  <si>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</si>
  <si>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</si>
  <si>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</si>
  <si>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</si>
  <si>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</si>
  <si>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</si>
  <si>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</si>
  <si>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</si>
  <si>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</si>
  <si>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</si>
  <si>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</si>
  <si>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</si>
  <si>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TID_UNLOCK_PET_EVENT</t>
  </si>
  <si>
    <t>pet_61</t>
  </si>
  <si>
    <t>pet_62</t>
  </si>
  <si>
    <t>pet_63</t>
  </si>
  <si>
    <t>PF_petTreeGirl_61</t>
  </si>
  <si>
    <t>PF_petMexican_62</t>
  </si>
  <si>
    <t>PF_petFaune_63</t>
  </si>
  <si>
    <t>PF_petTreeGirlMenu_61</t>
  </si>
  <si>
    <t>PF_petMexicanMenu_62</t>
  </si>
  <si>
    <t>PF_petFauneMenu_63</t>
  </si>
  <si>
    <t>pet_mexican_62</t>
  </si>
  <si>
    <t>pet_faune_63</t>
  </si>
  <si>
    <t>TID_PET_62_NAME</t>
  </si>
  <si>
    <t>TID_PET_63_NAME</t>
  </si>
  <si>
    <t>TID_PET_61_NAME</t>
  </si>
  <si>
    <t>double_drainDown</t>
  </si>
  <si>
    <t>double_HPDown</t>
  </si>
  <si>
    <t>combined</t>
  </si>
  <si>
    <t>transform_gold</t>
  </si>
  <si>
    <t>tranformGold</t>
  </si>
  <si>
    <t>spring</t>
  </si>
  <si>
    <t>pet_tree_girl_61</t>
  </si>
  <si>
    <t>hp_down_drain_down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</si>
  <si>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</si>
  <si>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</si>
  <si>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</si>
  <si>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</si>
  <si>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</si>
  <si>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</si>
  <si>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</si>
  <si>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</si>
  <si>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</si>
  <si>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</si>
  <si>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</si>
  <si>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</si>
  <si>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</si>
  <si>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</si>
  <si>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</si>
  <si>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</si>
  <si>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</si>
  <si>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</si>
  <si>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</si>
  <si>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</si>
  <si>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</si>
  <si>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</si>
  <si>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</si>
  <si>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PF_GreenHelmet</t>
  </si>
  <si>
    <t>PF_GemChest;PF_GemNeck</t>
  </si>
  <si>
    <t>PF_UnicornHelmet</t>
  </si>
  <si>
    <t>[trails]</t>
  </si>
  <si>
    <t>PS_RanbowTrail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</si>
  <si>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</si>
  <si>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</si>
  <si>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</si>
  <si>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</si>
  <si>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</si>
  <si>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</si>
  <si>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</si>
  <si>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</si>
  <si>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</si>
  <si>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PF_Rapper_Hat;PF_Rapper_Clock</t>
  </si>
  <si>
    <t>stats</t>
  </si>
  <si>
    <t>other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</si>
  <si>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</si>
  <si>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</si>
  <si>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</si>
  <si>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</si>
  <si>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</si>
  <si>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</si>
  <si>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</si>
  <si>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</si>
  <si>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</si>
  <si>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</si>
  <si>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</si>
  <si>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</si>
  <si>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</si>
  <si>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</si>
  <si>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</si>
  <si>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</si>
  <si>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</si>
  <si>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</si>
  <si>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</si>
  <si>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</si>
  <si>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</si>
  <si>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</si>
  <si>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</si>
  <si>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</si>
  <si>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</si>
  <si>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</si>
  <si>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</si>
  <si>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</si>
  <si>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</si>
  <si>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</si>
  <si>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</si>
  <si>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</si>
  <si>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</si>
  <si>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</si>
  <si>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</si>
  <si>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</si>
  <si>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</si>
  <si>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</si>
  <si>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</si>
  <si>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</si>
  <si>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</si>
  <si>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</si>
  <si>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</si>
  <si>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</si>
  <si>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</si>
  <si>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</si>
  <si>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</si>
  <si>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</si>
  <si>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</si>
  <si>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</si>
  <si>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</si>
  <si>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 xml:space="preserve"> </t>
  </si>
  <si>
    <t>gatcha_pet_33</t>
  </si>
  <si>
    <t>gatcha_pet_35</t>
  </si>
  <si>
    <t>gatcha_pet_36</t>
  </si>
  <si>
    <t>gatcha_pet_59</t>
  </si>
  <si>
    <t>icon_boost_regen_down</t>
  </si>
  <si>
    <t>icon_fragile</t>
  </si>
  <si>
    <t>icon_huge</t>
  </si>
  <si>
    <t>icon_mini</t>
  </si>
  <si>
    <t>icon_snail</t>
  </si>
  <si>
    <t>icon_life_drain_increased</t>
  </si>
  <si>
    <t>icon_coins</t>
  </si>
  <si>
    <t>icon_armour</t>
  </si>
  <si>
    <t>icon_fury_duration</t>
  </si>
  <si>
    <t>icon_eat_gold_gen</t>
  </si>
  <si>
    <t>icon_gatcha_rare</t>
  </si>
  <si>
    <t>icon_gatcha_epic</t>
  </si>
  <si>
    <t>icon_easy_multiplier</t>
  </si>
  <si>
    <t>icon_mission_reward</t>
  </si>
  <si>
    <t>icon_boost_regenerate</t>
  </si>
  <si>
    <t>icon_pet_chance_chicken</t>
  </si>
  <si>
    <t>icon_pet_chance_angelico</t>
  </si>
  <si>
    <t>icon_pet_chance_fireball</t>
  </si>
  <si>
    <t>icon_gatcha_pet_chance</t>
  </si>
  <si>
    <t>icon_life_gain</t>
  </si>
  <si>
    <t>icon_eat_dragons</t>
  </si>
  <si>
    <t>icon_giants_increased</t>
  </si>
  <si>
    <t>icon_life_reduce</t>
  </si>
  <si>
    <t>icon_air_current</t>
  </si>
  <si>
    <t>icon_x2</t>
  </si>
  <si>
    <t>1;1.4;3</t>
  </si>
  <si>
    <t>1;2;2.2</t>
  </si>
  <si>
    <t>icon_life_drain</t>
  </si>
  <si>
    <t>[uiCategory]</t>
  </si>
  <si>
    <t>metagame</t>
  </si>
  <si>
    <t>levelUp</t>
  </si>
  <si>
    <t>icon_pet_power_up-</t>
  </si>
  <si>
    <t>pet_chance</t>
  </si>
  <si>
    <t>TID_MOD_IMPROVE_RATE_PET_NAME</t>
  </si>
  <si>
    <t>TID_MOD_IMPROVE_RATE_PET_DESCRIPTION</t>
  </si>
  <si>
    <t>TID_MOD_IMPROVE_RATE_PET_DESC_SHORT</t>
  </si>
  <si>
    <t>pet_64</t>
  </si>
  <si>
    <t>summer</t>
  </si>
  <si>
    <t>PF_petSun_64</t>
  </si>
  <si>
    <t>PF_petSunMenu_64</t>
  </si>
  <si>
    <t>pet_sun_64</t>
  </si>
  <si>
    <t>sun</t>
  </si>
  <si>
    <t>TID_PET_64_NAME</t>
  </si>
  <si>
    <t>TID_PET_64_DESC</t>
  </si>
  <si>
    <t>Sun_64_sun</t>
  </si>
  <si>
    <t>pet_65</t>
  </si>
  <si>
    <t>PF_petBubble_65</t>
  </si>
  <si>
    <t>PF_petBubbleMenu_65</t>
  </si>
  <si>
    <t>pet_bubble_65</t>
  </si>
  <si>
    <t>shoot_bubble</t>
  </si>
  <si>
    <t>TID_PET_65_NAME</t>
  </si>
  <si>
    <t>TID_PET_65_DESC</t>
  </si>
  <si>
    <t>Bubble_65_shoot_bubble</t>
  </si>
  <si>
    <t>pet_66</t>
  </si>
  <si>
    <t>PF_petGelato_66</t>
  </si>
  <si>
    <t>PF_petGelatoMenu_66</t>
  </si>
  <si>
    <t>pet_gelato_66</t>
  </si>
  <si>
    <t>transform_ice_cream</t>
  </si>
  <si>
    <t>TID_PET_66_NAME</t>
  </si>
  <si>
    <t>TID_PET_66_DESC</t>
  </si>
  <si>
    <t>icon_sun</t>
  </si>
  <si>
    <t>TID_POWERUP_SUN_NAME</t>
  </si>
  <si>
    <t>TID_POWERUP_SUN_DESC</t>
  </si>
  <si>
    <t>TID_POWERUP_SUN_DESC_SHORT</t>
  </si>
  <si>
    <t>icon_shoot_bubble</t>
  </si>
  <si>
    <t>TID_POWERUP_SHOOT_BUBBLE_NAME</t>
  </si>
  <si>
    <t>TID_POWERUP_SHOOT_BUBBLE_DESC</t>
  </si>
  <si>
    <t>TID_POWERUP_SHOOT_BUBBLE_DESC_SHORT</t>
  </si>
  <si>
    <t>icon_transform_ice_cream</t>
  </si>
  <si>
    <t>TID_POWERUP_TRANSFORM_ICE_CREAM_NAME</t>
  </si>
  <si>
    <t>TID_POWERUP_TRANSFORM_ICE_CREAM_DESC</t>
  </si>
  <si>
    <t>TID_POWERUP_TRANSFORM_ICE_CREAM_DESC_SHORT</t>
  </si>
  <si>
    <t>pet_67</t>
  </si>
  <si>
    <t>pet_68</t>
  </si>
  <si>
    <t>PF_petUnicorn_67</t>
  </si>
  <si>
    <t>PF_petUnicornMenu_67</t>
  </si>
  <si>
    <t>pet_unicorn_67</t>
  </si>
  <si>
    <t>PF_petShark_68</t>
  </si>
  <si>
    <t>PF_petSharkMenu_68</t>
  </si>
  <si>
    <t>pet_shark_68</t>
  </si>
  <si>
    <t>TID_PET_68_NAME</t>
  </si>
  <si>
    <t>TID_PET_67_DESC</t>
  </si>
  <si>
    <t>TID_PET_68_DESC</t>
  </si>
  <si>
    <t>TID_PET_67_NAME</t>
  </si>
  <si>
    <t>shoot_horns</t>
  </si>
  <si>
    <t>icon_shoot_horns</t>
  </si>
  <si>
    <t>TID_POWERUP_SHOOT_HORN_NAME</t>
  </si>
  <si>
    <t>TID_POWERUP_SHOOT_HORN_DESC</t>
  </si>
  <si>
    <t>TID_POWERUP_SHOOT_HORN_SHORT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</si>
  <si>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</si>
  <si>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</si>
  <si>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</si>
  <si>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</si>
  <si>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</si>
  <si>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</si>
  <si>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</si>
  <si>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</si>
  <si>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</si>
  <si>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</si>
  <si>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</si>
  <si>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</si>
  <si>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</si>
  <si>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</si>
  <si>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</si>
  <si>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</si>
  <si>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</si>
  <si>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</si>
  <si>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</si>
  <si>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</si>
  <si>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</si>
  <si>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</si>
  <si>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</si>
  <si>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TID_UNLOCK_PET_PLAY_HSE</t>
  </si>
  <si>
    <t>PF_PetSherlock_56</t>
  </si>
  <si>
    <t>PF_PetSherlockMenu_56</t>
  </si>
  <si>
    <t>pet_sherlock_56</t>
  </si>
  <si>
    <t>PF_PetColumbo_57</t>
  </si>
  <si>
    <t>PF_PetPoirot_55</t>
  </si>
  <si>
    <t>PF_PetPoirotMenu_55</t>
  </si>
  <si>
    <t>PF_PetColumboMenu_57</t>
  </si>
  <si>
    <t>pet_poirot_55</t>
  </si>
  <si>
    <t>pet_columbo_57</t>
  </si>
  <si>
    <t>icon_show_chests</t>
  </si>
  <si>
    <t>icon_show_eggs</t>
  </si>
  <si>
    <t>icon_show_letters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</si>
  <si>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</si>
  <si>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</si>
  <si>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</si>
  <si>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</si>
  <si>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</si>
  <si>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</si>
  <si>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</si>
  <si>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</si>
  <si>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</si>
  <si>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</si>
  <si>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</si>
  <si>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</si>
  <si>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</si>
  <si>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</si>
  <si>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pet_69</t>
  </si>
  <si>
    <t>halloween</t>
  </si>
  <si>
    <t>PF_PetParcae_69</t>
  </si>
  <si>
    <t>PF_PetParcaeMenu_69</t>
  </si>
  <si>
    <t>pet_parcae_69</t>
  </si>
  <si>
    <t>kill_ghost</t>
  </si>
  <si>
    <t>TID_PET_69_NAME</t>
  </si>
  <si>
    <t>TID_PET_69_DESC</t>
  </si>
  <si>
    <t>pet_70</t>
  </si>
  <si>
    <t>PF_PetHorseman_70</t>
  </si>
  <si>
    <t>PF_PetHorsemanMenu_70</t>
  </si>
  <si>
    <t>pet_horseman_70</t>
  </si>
  <si>
    <t>kill_humanoid</t>
  </si>
  <si>
    <t>TID_PET_70_NAME</t>
  </si>
  <si>
    <t>TID_PET_70_DESC</t>
  </si>
  <si>
    <t>pet_71</t>
  </si>
  <si>
    <t>PF_PetMummy_71</t>
  </si>
  <si>
    <t>PF_PetMummyMenu_71</t>
  </si>
  <si>
    <t>pet_mummy_71</t>
  </si>
  <si>
    <t>mummy</t>
  </si>
  <si>
    <t>TID_PET_71_NAME</t>
  </si>
  <si>
    <t>TID_PET_71_DESC</t>
  </si>
  <si>
    <t>kill</t>
  </si>
  <si>
    <t>icon_kill_ghost</t>
  </si>
  <si>
    <t>TID_POWERUP_HALLOWEEN_PARCAE_NAME</t>
  </si>
  <si>
    <t>TID_POWERUP_HALLOWEEN_PARCAE_DESC</t>
  </si>
  <si>
    <t>TID_POWERUP_HALLOWEEN_PARCAE_DESC_SHORT</t>
  </si>
  <si>
    <t>icon_slash</t>
  </si>
  <si>
    <t>TID_POWERUP_HALLOWEEN_HORSEMAN_NAME</t>
  </si>
  <si>
    <t>TID_POWERUP_HALLOWEEN_HORSEMAN_DESC</t>
  </si>
  <si>
    <t>TID_POWERUP_HALLOWEEN_HORSEMAN_DESC_SHORT</t>
  </si>
  <si>
    <t>icon_temporary_revive</t>
  </si>
  <si>
    <t>TID_POWERUP_HALLOWEEN_MUMMY_NAME</t>
  </si>
  <si>
    <t>TID_POWERUP_HALLOWEEN_MUMMY_DESC</t>
  </si>
  <si>
    <t>TID_POWERUP_HALLOWEEN_MUMMY_DESC_SHORT</t>
  </si>
  <si>
    <t>1</t>
  </si>
  <si>
    <t>gatcha_pet_71</t>
  </si>
  <si>
    <t>gatcha_pet_detectives</t>
  </si>
  <si>
    <t>icon_pet_chance_mummy</t>
  </si>
  <si>
    <t>icon_pet_chance_detective</t>
  </si>
  <si>
    <t>TID_MOD_IMPROVE_RATE_DETECTIVES_DESCRIPTION</t>
  </si>
  <si>
    <t>pet_55;pet_56;pet_57</t>
  </si>
  <si>
    <t>PF_1_Effect</t>
  </si>
  <si>
    <t>pet_72</t>
  </si>
  <si>
    <t>PF_PetHelicopterDrone</t>
  </si>
  <si>
    <t>PF_PetHelicopterDroneMenu</t>
  </si>
  <si>
    <t>gf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</si>
  <si>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</si>
  <si>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</si>
  <si>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</si>
  <si>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</si>
  <si>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</si>
  <si>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</si>
  <si>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</si>
  <si>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</si>
  <si>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</si>
  <si>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</si>
  <si>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</si>
  <si>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</si>
  <si>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</si>
  <si>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</si>
  <si>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</si>
  <si>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</si>
  <si>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</si>
  <si>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</si>
  <si>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</si>
  <si>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</si>
  <si>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</si>
  <si>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</si>
  <si>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</si>
  <si>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</si>
  <si>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</si>
  <si>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</si>
  <si>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</si>
  <si>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</si>
  <si>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</si>
  <si>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</si>
  <si>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</si>
  <si>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</si>
  <si>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</si>
  <si>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</si>
  <si>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</si>
  <si>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</si>
  <si>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</si>
  <si>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</si>
  <si>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gatcha_pet_39</t>
  </si>
  <si>
    <t>gatcha_pet_58</t>
  </si>
  <si>
    <t>gatcha_pet_38</t>
  </si>
  <si>
    <t>gatcha_pet_37</t>
  </si>
  <si>
    <t>icon_pet_chance_dog</t>
  </si>
  <si>
    <t>icon_pet_chance_santa</t>
  </si>
  <si>
    <t>icon_pet_chance_neutrin</t>
  </si>
  <si>
    <t>icon_pet_chance_bomb</t>
  </si>
  <si>
    <t>icon_pet_chance_cny_pig</t>
  </si>
  <si>
    <t>icon_pet_chance_cupido</t>
  </si>
  <si>
    <t>pet_74</t>
  </si>
  <si>
    <t>pet_73</t>
  </si>
  <si>
    <t>gatcha_pet_74</t>
  </si>
  <si>
    <t>gatcha_pet_73</t>
  </si>
  <si>
    <t>chineseNewYear</t>
  </si>
  <si>
    <t>PF_PetChinesePig_73</t>
  </si>
  <si>
    <t>PF_PetChinesePigMenu_73</t>
  </si>
  <si>
    <t>pet_chinese_pig_73</t>
  </si>
  <si>
    <t>deadlyFireworks</t>
  </si>
  <si>
    <t>TID_PET_73_NAME</t>
  </si>
  <si>
    <t>valentine</t>
  </si>
  <si>
    <t>PF_PetCupido_74</t>
  </si>
  <si>
    <t>PF_PetCupidoMenu_74</t>
  </si>
  <si>
    <t>pet_cupido_74</t>
  </si>
  <si>
    <t>loveAttraction</t>
  </si>
  <si>
    <t>TID_PET_74_NAME</t>
  </si>
  <si>
    <t>4.99</t>
  </si>
  <si>
    <t>9.99</t>
  </si>
  <si>
    <t>1.99</t>
  </si>
  <si>
    <t>14.99</t>
  </si>
  <si>
    <t>19.99</t>
  </si>
  <si>
    <t>39.99</t>
  </si>
  <si>
    <t>59.99</t>
  </si>
  <si>
    <t>29.99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</si>
  <si>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</si>
  <si>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</si>
  <si>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</si>
  <si>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</si>
  <si>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</si>
  <si>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</si>
  <si>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</si>
  <si>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</si>
  <si>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</si>
  <si>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</si>
  <si>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</si>
  <si>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</si>
  <si>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</si>
  <si>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</si>
  <si>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</si>
  <si>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</si>
  <si>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</si>
  <si>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</si>
  <si>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</si>
  <si>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</si>
  <si>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</si>
  <si>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</si>
  <si>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</si>
  <si>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</si>
  <si>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</si>
  <si>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</si>
  <si>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</si>
  <si>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</si>
  <si>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</si>
  <si>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</si>
  <si>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</si>
  <si>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</si>
  <si>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</si>
  <si>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</si>
  <si>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</si>
  <si>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</si>
  <si>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</si>
  <si>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</si>
  <si>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</si>
  <si>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</si>
  <si>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</si>
  <si>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</si>
  <si>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</si>
  <si>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</si>
  <si>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</si>
  <si>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</si>
  <si>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</si>
  <si>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</si>
  <si>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</si>
  <si>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</si>
  <si>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</si>
  <si>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</si>
  <si>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</si>
  <si>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</si>
  <si>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</si>
  <si>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</si>
  <si>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</si>
  <si>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</si>
  <si>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</si>
  <si>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</si>
  <si>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</si>
  <si>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</si>
  <si>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</si>
  <si>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</si>
  <si>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</si>
  <si>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</si>
  <si>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</si>
  <si>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</si>
  <si>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</si>
  <si>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</si>
  <si>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</si>
  <si>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</si>
  <si>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</si>
  <si>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</si>
  <si>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</si>
  <si>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</si>
  <si>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</si>
  <si>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</si>
  <si>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</si>
  <si>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</si>
  <si>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</si>
  <si>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</si>
  <si>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</si>
  <si>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</si>
  <si>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</si>
  <si>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</si>
  <si>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</si>
  <si>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</si>
  <si>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</si>
  <si>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</si>
  <si>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</si>
  <si>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</si>
  <si>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</si>
  <si>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</si>
  <si>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</si>
  <si>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</si>
  <si>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</si>
  <si>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</si>
  <si>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</si>
  <si>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</si>
  <si>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</si>
  <si>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</si>
  <si>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</si>
  <si>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</si>
  <si>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</si>
  <si>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</si>
  <si>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</si>
  <si>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</si>
  <si>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intersitialsSetup</t>
  </si>
  <si>
    <t>[checkHacker]</t>
  </si>
  <si>
    <t>[interstitialRuns]</t>
  </si>
  <si>
    <t>[daysNoPaying]</t>
  </si>
  <si>
    <t>score_reduce</t>
  </si>
  <si>
    <t>fury_duration_better</t>
  </si>
  <si>
    <t>score_down_fire_duration_up</t>
  </si>
  <si>
    <t>This param determines text color!!!!!!!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</si>
  <si>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</si>
  <si>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</si>
  <si>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</si>
  <si>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</si>
  <si>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</si>
  <si>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</si>
  <si>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</si>
  <si>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</si>
  <si>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</si>
  <si>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</si>
  <si>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</si>
  <si>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</si>
  <si>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</si>
  <si>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</si>
  <si>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</si>
  <si>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</si>
  <si>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</si>
  <si>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</si>
  <si>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</si>
  <si>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</si>
  <si>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</si>
  <si>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</si>
  <si>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</si>
  <si>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</si>
  <si>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</si>
  <si>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</si>
  <si>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</si>
  <si>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</si>
  <si>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</si>
  <si>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icon_deadlyFireworks</t>
  </si>
  <si>
    <t>icon_loveAttraction</t>
  </si>
  <si>
    <t>GOT_event</t>
  </si>
  <si>
    <t>scene_selector</t>
  </si>
  <si>
    <t>area1:ART_L1_Darkzone_Bigtree</t>
  </si>
  <si>
    <t>area1:ART_L1_Village_Goblin_World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</si>
</sst>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</fills>
  <borders count="3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7">
    <xf numFmtId="0" fontId="0" fillId="0" borderId="0" xfId="0"/>
    <xf numFmtId="0" fontId="4" fillId="2" borderId="1" xfId="0" applyFont="1" applyFill="1" applyBorder="1" applyAlignment="1"/>
    <xf numFmtId="0" fontId="6" fillId="0" borderId="0" xfId="0" applyFont="1" applyAlignment="1">
      <alignment wrapText="1"/>
    </xf>
    <xf numFmtId="0" fontId="7" fillId="4" borderId="5" xfId="0" applyFont="1" applyFill="1" applyBorder="1" applyAlignment="1">
      <alignment textRotation="45"/>
    </xf>
    <xf numFmtId="0" fontId="7" fillId="4" borderId="3" xfId="0" applyFont="1" applyFill="1" applyBorder="1" applyAlignment="1">
      <alignment textRotation="45"/>
    </xf>
    <xf numFmtId="0" fontId="7" fillId="5" borderId="3" xfId="0" applyFont="1" applyFill="1" applyBorder="1" applyAlignment="1">
      <alignment textRotation="45"/>
    </xf>
    <xf numFmtId="0" fontId="7" fillId="6" borderId="3" xfId="0" applyFont="1" applyFill="1" applyBorder="1" applyAlignment="1">
      <alignment textRotation="45"/>
    </xf>
    <xf numFmtId="0" fontId="0" fillId="8" borderId="5" xfId="0" applyFill="1" applyBorder="1"/>
    <xf numFmtId="0" fontId="7" fillId="4" borderId="2" xfId="0" applyFont="1" applyFill="1" applyBorder="1" applyAlignment="1">
      <alignment textRotation="45"/>
    </xf>
    <xf numFmtId="49" fontId="7" fillId="6" borderId="3" xfId="0" applyNumberFormat="1" applyFont="1" applyFill="1" applyBorder="1" applyAlignment="1">
      <alignment textRotation="45"/>
    </xf>
    <xf numFmtId="0" fontId="7" fillId="12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3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9" borderId="16" xfId="0" applyFont="1" applyFill="1" applyBorder="1"/>
    <xf numFmtId="0" fontId="0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16" xfId="0" applyFont="1" applyFill="1" applyBorder="1"/>
    <xf numFmtId="0" fontId="0" fillId="8" borderId="16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7" fillId="4" borderId="14" xfId="0" applyFont="1" applyFill="1" applyBorder="1" applyAlignment="1">
      <alignment horizontal="left" textRotation="45"/>
    </xf>
    <xf numFmtId="0" fontId="7" fillId="4" borderId="8" xfId="0" applyFont="1" applyFill="1" applyBorder="1" applyAlignment="1">
      <alignment horizontal="left" textRotation="45"/>
    </xf>
    <xf numFmtId="0" fontId="7" fillId="6" borderId="8" xfId="0" applyFont="1" applyFill="1" applyBorder="1" applyAlignment="1">
      <alignment horizontal="left" textRotation="45"/>
    </xf>
    <xf numFmtId="0" fontId="7" fillId="2" borderId="8" xfId="0" applyFont="1" applyFill="1" applyBorder="1" applyAlignment="1">
      <alignment horizontal="right" textRotation="45"/>
    </xf>
    <xf numFmtId="0" fontId="7" fillId="5" borderId="8" xfId="0" applyFont="1" applyFill="1" applyBorder="1" applyAlignment="1">
      <alignment horizontal="right" textRotation="45"/>
    </xf>
    <xf numFmtId="0" fontId="7" fillId="12" borderId="8" xfId="0" applyFont="1" applyFill="1" applyBorder="1" applyAlignment="1">
      <alignment horizontal="left" textRotation="45"/>
    </xf>
    <xf numFmtId="0" fontId="7" fillId="3" borderId="8" xfId="0" applyFont="1" applyFill="1" applyBorder="1" applyAlignment="1">
      <alignment horizontal="left" textRotation="45"/>
    </xf>
    <xf numFmtId="0" fontId="7" fillId="3" borderId="13" xfId="0" applyFont="1" applyFill="1" applyBorder="1" applyAlignment="1">
      <alignment horizontal="left" textRotation="45"/>
    </xf>
    <xf numFmtId="0" fontId="3" fillId="7" borderId="17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9" borderId="18" xfId="0" applyNumberFormat="1" applyFont="1" applyFill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13" borderId="18" xfId="0" applyFont="1" applyFill="1" applyBorder="1" applyAlignment="1">
      <alignment horizontal="center" vertical="center"/>
    </xf>
    <xf numFmtId="0" fontId="0" fillId="13" borderId="19" xfId="0" applyFont="1" applyFill="1" applyBorder="1" applyAlignment="1">
      <alignment horizontal="center" vertical="center"/>
    </xf>
    <xf numFmtId="0" fontId="0" fillId="10" borderId="20" xfId="0" applyFont="1" applyFill="1" applyBorder="1" applyAlignment="1">
      <alignment horizontal="center" vertical="center"/>
    </xf>
    <xf numFmtId="0" fontId="0" fillId="10" borderId="21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0" fillId="9" borderId="8" xfId="0" applyNumberFormat="1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9" borderId="23" xfId="0" applyNumberFormat="1" applyFont="1" applyFill="1" applyBorder="1" applyAlignment="1">
      <alignment horizontal="center" vertical="center"/>
    </xf>
    <xf numFmtId="0" fontId="0" fillId="11" borderId="23" xfId="0" applyFont="1" applyFill="1" applyBorder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13" borderId="23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3" borderId="24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 vertical="center"/>
    </xf>
    <xf numFmtId="0" fontId="0" fillId="7" borderId="26" xfId="0" applyFont="1" applyFill="1" applyBorder="1" applyAlignment="1">
      <alignment horizontal="center" vertical="center"/>
    </xf>
    <xf numFmtId="0" fontId="0" fillId="9" borderId="26" xfId="0" applyNumberFormat="1" applyFont="1" applyFill="1" applyBorder="1" applyAlignment="1">
      <alignment horizontal="center" vertical="center"/>
    </xf>
    <xf numFmtId="0" fontId="0" fillId="11" borderId="26" xfId="0" applyFont="1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0" fillId="13" borderId="26" xfId="0" applyFont="1" applyFill="1" applyBorder="1" applyAlignment="1">
      <alignment horizontal="center" vertical="center"/>
    </xf>
    <xf numFmtId="0" fontId="0" fillId="10" borderId="26" xfId="0" applyFont="1" applyFill="1" applyBorder="1" applyAlignment="1">
      <alignment horizontal="center" vertical="center"/>
    </xf>
    <xf numFmtId="0" fontId="0" fillId="10" borderId="2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textRotation="45"/>
    </xf>
    <xf numFmtId="0" fontId="7" fillId="4" borderId="3" xfId="0" applyFont="1" applyFill="1" applyBorder="1" applyAlignment="1">
      <alignment horizontal="center" textRotation="45"/>
    </xf>
    <xf numFmtId="0" fontId="7" fillId="6" borderId="3" xfId="0" applyFont="1" applyFill="1" applyBorder="1" applyAlignment="1">
      <alignment horizontal="center" textRotation="45"/>
    </xf>
    <xf numFmtId="0" fontId="7" fillId="5" borderId="3" xfId="0" applyFont="1" applyFill="1" applyBorder="1" applyAlignment="1">
      <alignment horizontal="center" textRotation="45"/>
    </xf>
    <xf numFmtId="0" fontId="7" fillId="12" borderId="3" xfId="0" applyFont="1" applyFill="1" applyBorder="1" applyAlignment="1">
      <alignment horizontal="center" textRotation="45"/>
    </xf>
    <xf numFmtId="0" fontId="7" fillId="3" borderId="3" xfId="0" applyFont="1" applyFill="1" applyBorder="1" applyAlignment="1">
      <alignment horizontal="center" textRotation="45"/>
    </xf>
    <xf numFmtId="0" fontId="7" fillId="3" borderId="9" xfId="0" applyFont="1" applyFill="1" applyBorder="1" applyAlignment="1">
      <alignment horizontal="center" textRotation="45"/>
    </xf>
    <xf numFmtId="0" fontId="7" fillId="3" borderId="12" xfId="0" applyFont="1" applyFill="1" applyBorder="1" applyAlignment="1">
      <alignment horizontal="center" textRotation="45"/>
    </xf>
    <xf numFmtId="0" fontId="3" fillId="7" borderId="15" xfId="0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13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3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0" fillId="9" borderId="16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 wrapText="1"/>
    </xf>
    <xf numFmtId="0" fontId="0" fillId="13" borderId="5" xfId="0" applyNumberFormat="1" applyFont="1" applyFill="1" applyBorder="1" applyAlignment="1">
      <alignment horizontal="center" vertical="center" wrapText="1"/>
    </xf>
    <xf numFmtId="0" fontId="0" fillId="13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3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7" fillId="6" borderId="5" xfId="0" applyFont="1" applyFill="1" applyBorder="1" applyAlignment="1">
      <alignment textRotation="45"/>
    </xf>
    <xf numFmtId="0" fontId="7" fillId="5" borderId="5" xfId="0" applyFont="1" applyFill="1" applyBorder="1" applyAlignment="1">
      <alignment textRotation="45"/>
    </xf>
    <xf numFmtId="0" fontId="3" fillId="7" borderId="16" xfId="0" applyFont="1" applyFill="1" applyBorder="1"/>
    <xf numFmtId="0" fontId="7" fillId="2" borderId="3" xfId="0" applyFont="1" applyFill="1" applyBorder="1" applyAlignment="1">
      <alignment horizontal="center" textRotation="45"/>
    </xf>
    <xf numFmtId="0" fontId="7" fillId="6" borderId="5" xfId="0" applyFont="1" applyFill="1" applyBorder="1" applyAlignment="1">
      <alignment horizontal="center" textRotation="45"/>
    </xf>
    <xf numFmtId="0" fontId="0" fillId="10" borderId="10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9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11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9" borderId="6" xfId="0" applyNumberFormat="1" applyFon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7" fillId="4" borderId="5" xfId="0" applyFont="1" applyFill="1" applyBorder="1" applyAlignment="1">
      <alignment horizontal="center" textRotation="45"/>
    </xf>
    <xf numFmtId="0" fontId="7" fillId="2" borderId="5" xfId="0" applyFont="1" applyFill="1" applyBorder="1" applyAlignment="1">
      <alignment horizontal="center" textRotation="45"/>
    </xf>
    <xf numFmtId="0" fontId="7" fillId="12" borderId="5" xfId="0" applyFont="1" applyFill="1" applyBorder="1" applyAlignment="1">
      <alignment horizontal="center" textRotation="45"/>
    </xf>
    <xf numFmtId="0" fontId="8" fillId="14" borderId="5" xfId="0" applyFont="1" applyFill="1" applyBorder="1" applyAlignment="1">
      <alignment horizontal="center"/>
    </xf>
    <xf numFmtId="0" fontId="0" fillId="14" borderId="5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8" fillId="14" borderId="16" xfId="0" applyFont="1" applyFill="1" applyBorder="1" applyAlignment="1">
      <alignment horizontal="center"/>
    </xf>
    <xf numFmtId="0" fontId="0" fillId="14" borderId="16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left" vertical="center"/>
    </xf>
    <xf numFmtId="0" fontId="0" fillId="14" borderId="6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textRotation="45"/>
    </xf>
    <xf numFmtId="0" fontId="8" fillId="10" borderId="20" xfId="0" applyNumberFormat="1" applyFont="1" applyFill="1" applyBorder="1" applyAlignment="1">
      <alignment horizontal="center" vertical="center"/>
    </xf>
    <xf numFmtId="0" fontId="2" fillId="10" borderId="20" xfId="0" applyNumberFormat="1" applyFon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10" fillId="8" borderId="21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9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11" fillId="15" borderId="3" xfId="0" applyFont="1" applyFill="1" applyBorder="1" applyAlignment="1">
      <alignment horizontal="center" vertical="center"/>
    </xf>
    <xf numFmtId="0" fontId="0" fillId="7" borderId="28" xfId="0" applyNumberFormat="1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3" fillId="7" borderId="28" xfId="0" applyFont="1" applyFill="1" applyBorder="1" applyAlignment="1">
      <alignment horizontal="center" vertical="center"/>
    </xf>
    <xf numFmtId="0" fontId="8" fillId="10" borderId="3" xfId="0" applyNumberFormat="1" applyFont="1" applyFill="1" applyBorder="1" applyAlignment="1">
      <alignment horizontal="center" vertical="center"/>
    </xf>
    <xf numFmtId="0" fontId="2" fillId="10" borderId="5" xfId="0" applyNumberFormat="1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1" fillId="15" borderId="24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1" fillId="15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2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textRotation="45"/>
    </xf>
    <xf numFmtId="0" fontId="7" fillId="5" borderId="9" xfId="0" applyFont="1" applyFill="1" applyBorder="1" applyAlignment="1">
      <alignment textRotation="45"/>
    </xf>
    <xf numFmtId="0" fontId="13" fillId="5" borderId="9" xfId="0" applyFont="1" applyFill="1" applyBorder="1" applyAlignment="1">
      <alignment textRotation="45" wrapText="1"/>
    </xf>
    <xf numFmtId="0" fontId="7" fillId="16" borderId="5" xfId="0" applyFont="1" applyFill="1" applyBorder="1" applyAlignment="1">
      <alignment textRotation="45"/>
    </xf>
    <xf numFmtId="0" fontId="5" fillId="0" borderId="0" xfId="0" applyFont="1"/>
    <xf numFmtId="0" fontId="6" fillId="0" borderId="0" xfId="0" applyFont="1" applyAlignment="1">
      <alignment horizontal="right" wrapText="1"/>
    </xf>
    <xf numFmtId="0" fontId="0" fillId="10" borderId="11" xfId="0" applyNumberFormat="1" applyFont="1" applyFill="1" applyBorder="1" applyAlignment="1">
      <alignment horizontal="center" vertical="center"/>
    </xf>
    <xf numFmtId="2" fontId="0" fillId="10" borderId="11" xfId="0" applyNumberFormat="1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/>
    </xf>
    <xf numFmtId="0" fontId="14" fillId="7" borderId="16" xfId="0" applyFont="1" applyFill="1" applyBorder="1" applyAlignment="1">
      <alignment horizontal="center"/>
    </xf>
    <xf numFmtId="0" fontId="14" fillId="9" borderId="16" xfId="0" applyFont="1" applyFill="1" applyBorder="1" applyAlignment="1">
      <alignment horizontal="center"/>
    </xf>
    <xf numFmtId="0" fontId="14" fillId="8" borderId="16" xfId="0" applyFont="1" applyFill="1" applyBorder="1" applyAlignment="1">
      <alignment horizontal="center"/>
    </xf>
    <xf numFmtId="0" fontId="14" fillId="13" borderId="5" xfId="0" applyNumberFormat="1" applyFont="1" applyFill="1" applyBorder="1" applyAlignment="1">
      <alignment horizontal="center"/>
    </xf>
    <xf numFmtId="0" fontId="14" fillId="10" borderId="5" xfId="0" applyFont="1" applyFill="1" applyBorder="1" applyAlignment="1">
      <alignment horizontal="center"/>
    </xf>
    <xf numFmtId="0" fontId="14" fillId="10" borderId="10" xfId="0" applyFont="1" applyFill="1" applyBorder="1" applyAlignment="1">
      <alignment horizontal="center"/>
    </xf>
    <xf numFmtId="0" fontId="14" fillId="10" borderId="10" xfId="0" applyNumberFormat="1" applyFont="1" applyFill="1" applyBorder="1" applyAlignment="1">
      <alignment horizontal="center"/>
    </xf>
    <xf numFmtId="0" fontId="8" fillId="13" borderId="5" xfId="0" applyNumberFormat="1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 textRotation="45"/>
    </xf>
    <xf numFmtId="0" fontId="7" fillId="6" borderId="5" xfId="0" applyFont="1" applyFill="1" applyBorder="1" applyAlignment="1">
      <alignment horizontal="center" vertical="center" textRotation="45"/>
    </xf>
    <xf numFmtId="0" fontId="7" fillId="5" borderId="5" xfId="0" applyFont="1" applyFill="1" applyBorder="1" applyAlignment="1">
      <alignment horizontal="center" vertical="center" textRotation="45"/>
    </xf>
    <xf numFmtId="0" fontId="0" fillId="7" borderId="16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textRotation="45"/>
    </xf>
    <xf numFmtId="0" fontId="7" fillId="4" borderId="4" xfId="0" applyFont="1" applyFill="1" applyBorder="1" applyAlignment="1">
      <alignment horizontal="center" vertical="center" textRotation="45"/>
    </xf>
    <xf numFmtId="0" fontId="3" fillId="7" borderId="15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textRotation="45"/>
    </xf>
    <xf numFmtId="0" fontId="0" fillId="8" borderId="29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16" fillId="7" borderId="15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/>
    </xf>
    <xf numFmtId="0" fontId="19" fillId="9" borderId="5" xfId="0" applyNumberFormat="1" applyFont="1" applyFill="1" applyBorder="1" applyAlignment="1">
      <alignment horizontal="center" vertical="center"/>
    </xf>
    <xf numFmtId="2" fontId="0" fillId="10" borderId="10" xfId="0" applyNumberFormat="1" applyFont="1" applyFill="1" applyBorder="1" applyAlignment="1">
      <alignment horizontal="center" vertical="center"/>
    </xf>
    <xf numFmtId="0" fontId="18" fillId="14" borderId="7" xfId="0" applyFont="1" applyFill="1" applyBorder="1" applyAlignment="1">
      <alignment horizontal="center"/>
    </xf>
    <xf numFmtId="0" fontId="19" fillId="9" borderId="6" xfId="0" applyNumberFormat="1" applyFont="1" applyFill="1" applyBorder="1" applyAlignment="1">
      <alignment horizontal="center" vertical="center"/>
    </xf>
    <xf numFmtId="0" fontId="19" fillId="10" borderId="11" xfId="0" applyFont="1" applyFill="1" applyBorder="1" applyAlignment="1">
      <alignment horizontal="center" vertical="center"/>
    </xf>
    <xf numFmtId="0" fontId="20" fillId="7" borderId="15" xfId="0" applyFont="1" applyFill="1" applyBorder="1" applyAlignment="1">
      <alignment horizontal="center"/>
    </xf>
    <xf numFmtId="0" fontId="19" fillId="7" borderId="16" xfId="0" applyFont="1" applyFill="1" applyBorder="1" applyAlignment="1">
      <alignment horizontal="center"/>
    </xf>
    <xf numFmtId="0" fontId="19" fillId="9" borderId="16" xfId="0" applyFont="1" applyFill="1" applyBorder="1" applyAlignment="1">
      <alignment horizontal="center"/>
    </xf>
    <xf numFmtId="0" fontId="19" fillId="9" borderId="6" xfId="0" applyFont="1" applyFill="1" applyBorder="1" applyAlignment="1">
      <alignment horizontal="center"/>
    </xf>
    <xf numFmtId="0" fontId="19" fillId="9" borderId="8" xfId="0" applyFont="1" applyFill="1" applyBorder="1" applyAlignment="1">
      <alignment horizontal="center"/>
    </xf>
    <xf numFmtId="0" fontId="19" fillId="8" borderId="16" xfId="0" applyFont="1" applyFill="1" applyBorder="1" applyAlignment="1">
      <alignment horizontal="center"/>
    </xf>
    <xf numFmtId="0" fontId="19" fillId="13" borderId="5" xfId="0" applyNumberFormat="1" applyFont="1" applyFill="1" applyBorder="1" applyAlignment="1">
      <alignment horizontal="center"/>
    </xf>
    <xf numFmtId="0" fontId="19" fillId="10" borderId="5" xfId="0" applyFont="1" applyFill="1" applyBorder="1" applyAlignment="1">
      <alignment horizontal="center"/>
    </xf>
    <xf numFmtId="0" fontId="19" fillId="10" borderId="10" xfId="0" applyFont="1" applyFill="1" applyBorder="1" applyAlignment="1">
      <alignment horizontal="center"/>
    </xf>
    <xf numFmtId="0" fontId="19" fillId="10" borderId="10" xfId="0" applyNumberFormat="1" applyFont="1" applyFill="1" applyBorder="1" applyAlignment="1">
      <alignment horizontal="center"/>
    </xf>
    <xf numFmtId="0" fontId="20" fillId="7" borderId="7" xfId="0" applyFont="1" applyFill="1" applyBorder="1" applyAlignment="1">
      <alignment horizontal="center"/>
    </xf>
    <xf numFmtId="0" fontId="19" fillId="7" borderId="6" xfId="0" applyFont="1" applyFill="1" applyBorder="1" applyAlignment="1">
      <alignment horizontal="center"/>
    </xf>
    <xf numFmtId="0" fontId="19" fillId="8" borderId="6" xfId="0" applyFont="1" applyFill="1" applyBorder="1" applyAlignment="1">
      <alignment horizontal="center"/>
    </xf>
    <xf numFmtId="0" fontId="19" fillId="13" borderId="6" xfId="0" applyNumberFormat="1" applyFont="1" applyFill="1" applyBorder="1" applyAlignment="1">
      <alignment horizontal="center"/>
    </xf>
    <xf numFmtId="0" fontId="19" fillId="10" borderId="6" xfId="0" applyFont="1" applyFill="1" applyBorder="1" applyAlignment="1">
      <alignment horizontal="center"/>
    </xf>
    <xf numFmtId="0" fontId="19" fillId="10" borderId="11" xfId="0" applyFont="1" applyFill="1" applyBorder="1" applyAlignment="1">
      <alignment horizontal="center"/>
    </xf>
    <xf numFmtId="0" fontId="19" fillId="10" borderId="11" xfId="0" applyNumberFormat="1" applyFont="1" applyFill="1" applyBorder="1" applyAlignment="1">
      <alignment horizontal="center"/>
    </xf>
    <xf numFmtId="0" fontId="0" fillId="0" borderId="0" xfId="0" applyFont="1"/>
    <xf numFmtId="0" fontId="0" fillId="11" borderId="6" xfId="0" applyFont="1" applyFill="1" applyBorder="1" applyAlignment="1">
      <alignment horizontal="center"/>
    </xf>
    <xf numFmtId="0" fontId="0" fillId="13" borderId="6" xfId="0" applyFont="1" applyFill="1" applyBorder="1" applyAlignment="1">
      <alignment horizontal="center"/>
    </xf>
    <xf numFmtId="0" fontId="18" fillId="14" borderId="4" xfId="0" applyFont="1" applyFill="1" applyBorder="1" applyAlignment="1">
      <alignment horizontal="center"/>
    </xf>
    <xf numFmtId="0" fontId="14" fillId="9" borderId="6" xfId="0" applyNumberFormat="1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2" fillId="8" borderId="10" xfId="0" applyNumberFormat="1" applyFont="1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23" fillId="10" borderId="5" xfId="0" applyNumberFormat="1" applyFont="1" applyFill="1" applyBorder="1" applyAlignment="1">
      <alignment horizontal="center" vertical="center"/>
    </xf>
    <xf numFmtId="0" fontId="24" fillId="10" borderId="5" xfId="0" applyNumberFormat="1" applyFont="1" applyFill="1" applyBorder="1" applyAlignment="1">
      <alignment horizontal="center" vertical="center"/>
    </xf>
    <xf numFmtId="0" fontId="19" fillId="10" borderId="10" xfId="0" applyFont="1" applyFill="1" applyBorder="1" applyAlignment="1">
      <alignment horizontal="center" vertical="center"/>
    </xf>
    <xf numFmtId="0" fontId="26" fillId="14" borderId="4" xfId="0" applyFont="1" applyFill="1" applyBorder="1" applyAlignment="1">
      <alignment horizontal="center"/>
    </xf>
    <xf numFmtId="0" fontId="26" fillId="14" borderId="5" xfId="0" applyFont="1" applyFill="1" applyBorder="1" applyAlignment="1">
      <alignment horizontal="center"/>
    </xf>
    <xf numFmtId="0" fontId="26" fillId="14" borderId="6" xfId="0" applyFont="1" applyFill="1" applyBorder="1" applyAlignment="1">
      <alignment horizontal="center"/>
    </xf>
    <xf numFmtId="0" fontId="26" fillId="11" borderId="6" xfId="0" applyFont="1" applyFill="1" applyBorder="1" applyAlignment="1">
      <alignment horizontal="center"/>
    </xf>
    <xf numFmtId="0" fontId="26" fillId="11" borderId="5" xfId="0" applyFont="1" applyFill="1" applyBorder="1" applyAlignment="1">
      <alignment horizontal="center"/>
    </xf>
    <xf numFmtId="0" fontId="26" fillId="13" borderId="5" xfId="0" applyFont="1" applyFill="1" applyBorder="1" applyAlignment="1">
      <alignment horizontal="center"/>
    </xf>
    <xf numFmtId="0" fontId="26" fillId="13" borderId="6" xfId="0" applyFont="1" applyFill="1" applyBorder="1" applyAlignment="1">
      <alignment horizontal="center" wrapText="1"/>
    </xf>
    <xf numFmtId="0" fontId="26" fillId="9" borderId="5" xfId="0" applyNumberFormat="1" applyFont="1" applyFill="1" applyBorder="1" applyAlignment="1">
      <alignment horizontal="center" vertical="center"/>
    </xf>
    <xf numFmtId="0" fontId="26" fillId="10" borderId="10" xfId="0" applyFont="1" applyFill="1" applyBorder="1" applyAlignment="1">
      <alignment horizontal="center" vertical="center"/>
    </xf>
    <xf numFmtId="0" fontId="26" fillId="10" borderId="10" xfId="0" applyNumberFormat="1" applyFont="1" applyFill="1" applyBorder="1" applyAlignment="1">
      <alignment horizontal="center" vertical="center"/>
    </xf>
    <xf numFmtId="2" fontId="26" fillId="10" borderId="10" xfId="0" applyNumberFormat="1" applyFont="1" applyFill="1" applyBorder="1" applyAlignment="1">
      <alignment horizontal="center" vertical="center"/>
    </xf>
    <xf numFmtId="0" fontId="26" fillId="0" borderId="0" xfId="0" applyNumberFormat="1" applyFont="1" applyAlignment="1">
      <alignment horizontal="center"/>
    </xf>
    <xf numFmtId="0" fontId="26" fillId="14" borderId="7" xfId="0" applyFont="1" applyFill="1" applyBorder="1" applyAlignment="1">
      <alignment horizontal="center"/>
    </xf>
    <xf numFmtId="0" fontId="26" fillId="9" borderId="6" xfId="0" applyNumberFormat="1" applyFont="1" applyFill="1" applyBorder="1" applyAlignment="1">
      <alignment horizontal="center" vertical="center"/>
    </xf>
    <xf numFmtId="0" fontId="25" fillId="7" borderId="7" xfId="0" applyFont="1" applyFill="1" applyBorder="1" applyAlignment="1">
      <alignment horizontal="center"/>
    </xf>
    <xf numFmtId="0" fontId="25" fillId="7" borderId="6" xfId="0" applyFont="1" applyFill="1" applyBorder="1" applyAlignment="1">
      <alignment horizontal="center"/>
    </xf>
    <xf numFmtId="0" fontId="25" fillId="9" borderId="6" xfId="0" applyFont="1" applyFill="1" applyBorder="1" applyAlignment="1">
      <alignment horizontal="center"/>
    </xf>
    <xf numFmtId="0" fontId="25" fillId="8" borderId="6" xfId="0" applyFont="1" applyFill="1" applyBorder="1" applyAlignment="1">
      <alignment horizontal="center"/>
    </xf>
    <xf numFmtId="0" fontId="25" fillId="13" borderId="6" xfId="0" applyNumberFormat="1" applyFont="1" applyFill="1" applyBorder="1" applyAlignment="1">
      <alignment horizontal="center"/>
    </xf>
    <xf numFmtId="0" fontId="25" fillId="10" borderId="6" xfId="0" applyFont="1" applyFill="1" applyBorder="1" applyAlignment="1">
      <alignment horizontal="center"/>
    </xf>
    <xf numFmtId="0" fontId="25" fillId="10" borderId="10" xfId="0" applyFont="1" applyFill="1" applyBorder="1" applyAlignment="1">
      <alignment horizontal="center"/>
    </xf>
    <xf numFmtId="0" fontId="27" fillId="0" borderId="0" xfId="0" applyFont="1"/>
    <xf numFmtId="0" fontId="27" fillId="7" borderId="5" xfId="0" applyFont="1" applyFill="1" applyBorder="1" applyAlignment="1">
      <alignment horizontal="center"/>
    </xf>
    <xf numFmtId="0" fontId="27" fillId="9" borderId="5" xfId="0" applyFont="1" applyFill="1" applyBorder="1" applyAlignment="1">
      <alignment horizontal="center"/>
    </xf>
    <xf numFmtId="0" fontId="27" fillId="8" borderId="5" xfId="0" applyFont="1" applyFill="1" applyBorder="1" applyAlignment="1">
      <alignment horizontal="center"/>
    </xf>
    <xf numFmtId="0" fontId="27" fillId="13" borderId="5" xfId="0" applyNumberFormat="1" applyFont="1" applyFill="1" applyBorder="1" applyAlignment="1">
      <alignment horizontal="center"/>
    </xf>
    <xf numFmtId="0" fontId="27" fillId="10" borderId="5" xfId="0" applyFont="1" applyFill="1" applyBorder="1" applyAlignment="1">
      <alignment horizontal="center"/>
    </xf>
    <xf numFmtId="0" fontId="25" fillId="9" borderId="5" xfId="0" applyNumberFormat="1" applyFont="1" applyFill="1" applyBorder="1" applyAlignment="1">
      <alignment horizontal="center" vertical="center"/>
    </xf>
    <xf numFmtId="0" fontId="25" fillId="10" borderId="10" xfId="0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28" fillId="14" borderId="7" xfId="0" applyFont="1" applyFill="1" applyBorder="1" applyAlignment="1">
      <alignment horizontal="center"/>
    </xf>
    <xf numFmtId="0" fontId="0" fillId="11" borderId="8" xfId="0" applyFont="1" applyFill="1" applyBorder="1" applyAlignment="1">
      <alignment horizontal="center"/>
    </xf>
    <xf numFmtId="0" fontId="26" fillId="13" borderId="5" xfId="0" applyFont="1" applyFill="1" applyBorder="1" applyAlignment="1">
      <alignment horizontal="center" wrapText="1"/>
    </xf>
    <xf numFmtId="0" fontId="14" fillId="9" borderId="5" xfId="0" applyNumberFormat="1" applyFont="1" applyFill="1" applyBorder="1" applyAlignment="1">
      <alignment horizontal="center" vertical="center"/>
    </xf>
    <xf numFmtId="0" fontId="29" fillId="14" borderId="4" xfId="0" applyFont="1" applyFill="1" applyBorder="1" applyAlignment="1">
      <alignment horizontal="center"/>
    </xf>
    <xf numFmtId="0" fontId="26" fillId="11" borderId="8" xfId="0" applyFont="1" applyFill="1" applyBorder="1" applyAlignment="1">
      <alignment horizontal="center"/>
    </xf>
    <xf numFmtId="0" fontId="26" fillId="13" borderId="6" xfId="0" applyFont="1" applyFill="1" applyBorder="1" applyAlignment="1">
      <alignment horizontal="center"/>
    </xf>
    <xf numFmtId="0" fontId="29" fillId="14" borderId="7" xfId="0" applyFont="1" applyFill="1" applyBorder="1" applyAlignment="1">
      <alignment horizontal="center"/>
    </xf>
    <xf numFmtId="0" fontId="26" fillId="10" borderId="11" xfId="0" applyNumberFormat="1" applyFont="1" applyFill="1" applyBorder="1" applyAlignment="1">
      <alignment horizontal="center" vertical="center"/>
    </xf>
    <xf numFmtId="0" fontId="30" fillId="8" borderId="6" xfId="0" applyFont="1" applyFill="1" applyBorder="1" applyAlignment="1">
      <alignment horizontal="center"/>
    </xf>
    <xf numFmtId="0" fontId="30" fillId="10" borderId="6" xfId="0" applyFont="1" applyFill="1" applyBorder="1" applyAlignment="1">
      <alignment horizontal="center"/>
    </xf>
    <xf numFmtId="0" fontId="30" fillId="10" borderId="10" xfId="0" applyFont="1" applyFill="1" applyBorder="1" applyAlignment="1">
      <alignment horizontal="center"/>
    </xf>
    <xf numFmtId="0" fontId="30" fillId="10" borderId="10" xfId="0" applyNumberFormat="1" applyFont="1" applyFill="1" applyBorder="1" applyAlignment="1">
      <alignment horizontal="center"/>
    </xf>
    <xf numFmtId="0" fontId="30" fillId="8" borderId="8" xfId="0" applyFont="1" applyFill="1" applyBorder="1" applyAlignment="1">
      <alignment horizontal="center"/>
    </xf>
    <xf numFmtId="0" fontId="30" fillId="10" borderId="8" xfId="0" applyFont="1" applyFill="1" applyBorder="1" applyAlignment="1">
      <alignment horizontal="center"/>
    </xf>
    <xf numFmtId="0" fontId="30" fillId="10" borderId="11" xfId="0" applyFont="1" applyFill="1" applyBorder="1" applyAlignment="1">
      <alignment horizontal="center"/>
    </xf>
    <xf numFmtId="0" fontId="30" fillId="10" borderId="11" xfId="0" applyNumberFormat="1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 vertical="center" textRotation="45"/>
    </xf>
    <xf numFmtId="0" fontId="2" fillId="13" borderId="5" xfId="0" applyFont="1" applyFill="1" applyBorder="1" applyAlignment="1">
      <alignment horizontal="center"/>
    </xf>
    <xf numFmtId="0" fontId="2" fillId="0" borderId="0" xfId="0" applyFont="1"/>
    <xf numFmtId="0" fontId="31" fillId="7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3" borderId="5" xfId="0" applyNumberFormat="1" applyFont="1" applyFill="1" applyBorder="1" applyAlignment="1">
      <alignment horizontal="center"/>
    </xf>
    <xf numFmtId="0" fontId="2" fillId="10" borderId="10" xfId="0" applyNumberFormat="1" applyFont="1" applyFill="1" applyBorder="1" applyAlignment="1">
      <alignment horizontal="center"/>
    </xf>
    <xf numFmtId="0" fontId="31" fillId="0" borderId="0" xfId="0" applyFont="1"/>
    <xf numFmtId="0" fontId="0" fillId="13" borderId="8" xfId="0" applyNumberFormat="1" applyFont="1" applyFill="1" applyBorder="1" applyAlignment="1">
      <alignment horizontal="center"/>
    </xf>
    <xf numFmtId="0" fontId="32" fillId="9" borderId="6" xfId="0" applyFont="1" applyFill="1" applyBorder="1" applyAlignment="1">
      <alignment horizontal="center" vertical="center"/>
    </xf>
    <xf numFmtId="0" fontId="32" fillId="8" borderId="11" xfId="0" applyNumberFormat="1" applyFont="1" applyFill="1" applyBorder="1" applyAlignment="1">
      <alignment horizontal="center" vertical="center"/>
    </xf>
    <xf numFmtId="0" fontId="32" fillId="7" borderId="6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6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1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font>
        <b val="0"/>
      </font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camacho\Desktop\HungryDragonContent_MetagamePE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ana/Library/Containers/com.microsoft.Excel/Data/Documents/Users/aortin/Library/Containers/com.microsoft.Excel/Data/Documents/C:/Users/hsemroud/Documents/ContentSplit/HungryDragonCont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p"/>
      <sheetName val="pet"/>
      <sheetName val="chests"/>
      <sheetName val="disguises"/>
      <sheetName val="powerups"/>
      <sheetName val="mods"/>
      <sheetName val="ads"/>
      <sheetName val="HungryDragonContent_MetagamePET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up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6" name="shopPacksDefinitions" displayName="shopPacksDefinitions" ref="B5:Q96" totalsRowShown="0" headerRowDxfId="124" dataDxfId="122" headerRowBorderDxfId="123" tableBorderDxfId="121" totalsRowBorderDxfId="120">
  <autoFilter ref="B5:Q96"/>
  <tableColumns count="16">
    <tableColumn id="1" name="{shopPacksDefinitions}" dataDxfId="119"/>
    <tableColumn id="6" name="[sku]" dataDxfId="118"/>
    <tableColumn id="3" name="[type]" dataDxfId="117"/>
    <tableColumn id="14" name="[promotionType]" dataDxfId="116"/>
    <tableColumn id="11" name="[order]" dataDxfId="115"/>
    <tableColumn id="4" name="[price]" dataDxfId="114"/>
    <tableColumn id="5" name="[priceType]" dataDxfId="113"/>
    <tableColumn id="12" name="Base Amount_x000a_(only for the maths)" dataDxfId="112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111"/>
    <tableColumn id="8" name="[amount]" dataDxfId="110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109">
      <calculatedColumnFormula>shopPacksDefinitions[[#This Row],['[amount']]]/shopPacksDefinitions[[#This Row],['[price']]]</calculatedColumnFormula>
    </tableColumn>
    <tableColumn id="2" name="[bestValue]" dataDxfId="108"/>
    <tableColumn id="10" name="[icon]" dataDxfId="107"/>
    <tableColumn id="7" name="tidName" dataDxfId="106"/>
    <tableColumn id="15" name="[amazon]" dataDxfId="105"/>
    <tableColumn id="17" name="[trackingSku]" dataDxfId="10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4" name="petDefinitions" displayName="petDefinitions" ref="B4:T79" totalsRowShown="0" headerRowDxfId="103" dataDxfId="101" headerRowBorderDxfId="102" tableBorderDxfId="100" totalsRowBorderDxfId="99">
  <autoFilter ref="B4:T79"/>
  <sortState ref="B5:T77">
    <sortCondition ref="D4:D77"/>
  </sortState>
  <tableColumns count="19">
    <tableColumn id="1" name="{petDefinitions}" dataDxfId="98"/>
    <tableColumn id="2" name="[sku]" dataDxfId="97"/>
    <tableColumn id="3" name="[rarity]" dataDxfId="96"/>
    <tableColumn id="6" name="[category]" dataDxfId="95"/>
    <tableColumn id="7" name="[order]" dataDxfId="94"/>
    <tableColumn id="13" name="[startingPool]" dataDxfId="93"/>
    <tableColumn id="14" name="[loadingTeasing]" dataDxfId="92"/>
    <tableColumn id="16" name="[hidden]" dataDxfId="91"/>
    <tableColumn id="15" name="[notInGatcha]" dataDxfId="90"/>
    <tableColumn id="18" name="[associatedSeason]" dataDxfId="89"/>
    <tableColumn id="19" name="[tidUnlockCondition]" dataDxfId="88"/>
    <tableColumn id="8" name="[gamePrefab]" dataDxfId="87"/>
    <tableColumn id="9" name="[menuPrefab]" dataDxfId="86"/>
    <tableColumn id="11" name="[icon]" dataDxfId="85"/>
    <tableColumn id="4" name="[powerup]" dataDxfId="84"/>
    <tableColumn id="5" name="[tidName]" dataDxfId="83"/>
    <tableColumn id="10" name="[tidDesc]" dataDxfId="82">
      <calculatedColumnFormula>CONCATENATE(LEFT(petDefinitions[[#This Row],['[tidName']]],10),"_DESC")</calculatedColumnFormula>
    </tableColumn>
    <tableColumn id="12" name="id" dataDxfId="81"/>
    <tableColumn id="17" name="[trackingName]" dataDxfId="80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5" name="petCategoryDefinitions" displayName="petCategoryDefinitions" ref="B93:F100" totalsRowShown="0" headerRowBorderDxfId="79" tableBorderDxfId="78" totalsRowBorderDxfId="77">
  <autoFilter ref="B93:F100"/>
  <sortState ref="B80:F86">
    <sortCondition ref="D77:D84"/>
  </sortState>
  <tableColumns count="5">
    <tableColumn id="1" name="{petCategoryDefinitions}" dataDxfId="76"/>
    <tableColumn id="2" name="[sku]" dataDxfId="75"/>
    <tableColumn id="3" name="[order]" dataDxfId="74"/>
    <tableColumn id="4" name="[icon]" dataDxfId="73"/>
    <tableColumn id="5" name="[tidName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1" name="chestSettings" displayName="chestSettings" ref="B4:F9" totalsRowShown="0" headerRowDxfId="72" headerRowBorderDxfId="71" tableBorderDxfId="70" totalsRowBorderDxfId="69">
  <autoFilter ref="B4:F9"/>
  <tableColumns count="5">
    <tableColumn id="1" name="{chestRewardDefinitions}" dataDxfId="68"/>
    <tableColumn id="2" name="[sku]" dataDxfId="67"/>
    <tableColumn id="6" name="[collectedChests]" dataDxfId="66"/>
    <tableColumn id="3" name="[type]" dataDxfId="65"/>
    <tableColumn id="4" name="[amount]" dataDxfId="6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disguisesDefinitions6" displayName="disguisesDefinitions6" ref="B4:S54" totalsRowShown="0" headerRowDxfId="63" dataDxfId="61" headerRowBorderDxfId="62" tableBorderDxfId="60">
  <autoFilter ref="B4:S54"/>
  <sortState ref="B5:S44">
    <sortCondition ref="S4:S44"/>
  </sortState>
  <tableColumns count="18">
    <tableColumn id="1" name="{disguisesDefinitions}" dataDxfId="59"/>
    <tableColumn id="2" name="[sku]" dataDxfId="58"/>
    <tableColumn id="3" name="[dragonSku]" dataDxfId="57"/>
    <tableColumn id="5" name="[powerup]" dataDxfId="56"/>
    <tableColumn id="6" name="[shopOrder]" dataDxfId="55"/>
    <tableColumn id="8" name="[priceSC]" dataDxfId="54"/>
    <tableColumn id="17" name="[priceHC]" dataDxfId="53"/>
    <tableColumn id="18" name="[unlockLevel]" dataDxfId="52"/>
    <tableColumn id="10" name="[icon]" dataDxfId="51"/>
    <tableColumn id="9" name="[skin]" dataDxfId="50"/>
    <tableColumn id="13" name="[item1]" dataDxfId="49"/>
    <tableColumn id="4" name="[item2]" dataDxfId="48"/>
    <tableColumn id="7" name="[body_parts]" dataDxfId="47"/>
    <tableColumn id="16" name="[trails]" dataDxfId="46"/>
    <tableColumn id="11" name="[tidName]" dataDxfId="45">
      <calculatedColumnFormula>UPPER(CONCATENATE("TID_","SKIN",SUBSTITUTE(C5,"dragon",""),"_NAME"))</calculatedColumnFormula>
    </tableColumn>
    <tableColumn id="12" name="[tidDesc]" dataDxfId="44">
      <calculatedColumnFormula>UPPER(CONCATENATE("TID_",C5,"_DESC"))</calculatedColumnFormula>
    </tableColumn>
    <tableColumn id="15" name="[trackingSku]" dataDxfId="43"/>
    <tableColumn id="14" name="order" dataDxfId="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" name="powerUpsDefinitions" displayName="powerUpsDefinitions" ref="D3:N65" totalsRowCount="1" headerRowDxfId="41" dataDxfId="39" totalsRowDxfId="37" headerRowBorderDxfId="40" tableBorderDxfId="38" totalsRowBorderDxfId="36">
  <autoFilter ref="D3:N64"/>
  <sortState ref="D4:N53">
    <sortCondition ref="G3:G53"/>
  </sortState>
  <tableColumns count="11">
    <tableColumn id="1" name="{powerUpsDefinitions}" totalsRowLabel="&lt;Definition&gt;" dataDxfId="35" totalsRowDxfId="34"/>
    <tableColumn id="2" name="[sku]" totalsRowLabel="mummy" dataDxfId="33" totalsRowDxfId="32"/>
    <tableColumn id="3" name="[type]" totalsRowLabel="mummy" dataDxfId="31" totalsRowDxfId="30"/>
    <tableColumn id="11" name="[category]" totalsRowLabel="other" dataDxfId="29" totalsRowDxfId="28"/>
    <tableColumn id="4" name="[param1]" totalsRowLabel="1" dataDxfId="27" totalsRowDxfId="26"/>
    <tableColumn id="5" name="[param2]" dataDxfId="25" totalsRowDxfId="24"/>
    <tableColumn id="6" name="[icon]" totalsRowLabel="icon_temporary_revive" dataDxfId="23" totalsRowDxfId="22">
      <calculatedColumnFormula>CONCATENATE("icon_",powerUpsDefinitions[[#This Row],['[sku']]])</calculatedColumnFormula>
    </tableColumn>
    <tableColumn id="10" name="[miniIcon]" totalsRowLabel="icon_special" dataDxfId="21" totalsRowDxfId="20"/>
    <tableColumn id="7" name="[tidName]" totalsRowLabel="TID_POWERUP_HALLOWEEN_MUMMY_NAME" dataDxfId="19" totalsRowDxfId="18">
      <calculatedColumnFormula>CONCATENATE("TID_POWERUP_",UPPER(powerUpsDefinitions[[#This Row],['[sku']]]),"_NAME")</calculatedColumnFormula>
    </tableColumn>
    <tableColumn id="8" name="[tidDesc]" totalsRowLabel="TID_POWERUP_HALLOWEEN_MUMMY_DESC" dataDxfId="17" totalsRowDxfId="16">
      <calculatedColumnFormula>CONCATENATE("TID_POWERUP_",UPPER(powerUpsDefinitions[[#This Row],['[sku']]]),"_DESC")</calculatedColumnFormula>
    </tableColumn>
    <tableColumn id="9" name="[tidDescShort]" totalsRowLabel="TID_POWERUP_HALLOWEEN_MUMMY_DESC_SHORT" dataDxfId="15" totalsRowDxfId="14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3:K43" totalsRowShown="0" headerRowDxfId="13" dataDxfId="12" tableBorderDxfId="11">
  <autoFilter ref="A3:K43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>
      <calculatedColumnFormula>CONCATENATE("TID_MOD_",UPPER(Table1[[#This Row],['[sku']]]),"_NAME")</calculatedColumnFormula>
    </tableColumn>
    <tableColumn id="8" name="[tidDesc]" dataDxfId="2">
      <calculatedColumnFormula>CONCATENATE("TID_MOD_",UPPER(Table1[[#This Row],['[sku']]]),"_DESCRIPTION")</calculatedColumnFormula>
    </tableColumn>
    <tableColumn id="10" name="[tidDescShort]" dataDxfId="1">
      <calculatedColumnFormula>CONCATENATE("TID_MOD_",UPPER(Table1[[#This Row],['[sku']]]),"_DESC_SHORT")</calculatedColumnFormula>
    </tableColumn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W113"/>
  <sheetViews>
    <sheetView topLeftCell="A79" zoomScale="85" zoomScaleNormal="85" workbookViewId="0">
      <selection activeCell="S78" sqref="S78"/>
    </sheetView>
  </sheetViews>
  <sheetFormatPr defaultColWidth="11.42578125" defaultRowHeight="15" x14ac:dyDescent="0.2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30.140625" customWidth="1"/>
    <col min="6" max="6" width="8.42578125" bestFit="1" customWidth="1"/>
    <col min="7" max="11" width="23.7109375" customWidth="1"/>
    <col min="12" max="12" width="23.28515625" customWidth="1"/>
    <col min="13" max="13" width="19" customWidth="1"/>
    <col min="16" max="16" width="8.85546875" bestFit="1" customWidth="1"/>
    <col min="17" max="17" width="46.42578125" bestFit="1" customWidth="1"/>
  </cols>
  <sheetData>
    <row r="1" spans="2:23" ht="15.75" thickBot="1" x14ac:dyDescent="0.3"/>
    <row r="2" spans="2:23" ht="23.25" x14ac:dyDescent="0.35">
      <c r="B2" s="1" t="s">
        <v>650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30" customHeight="1" x14ac:dyDescent="0.25">
      <c r="B3" s="2"/>
      <c r="C3" s="2"/>
      <c r="D3" s="2"/>
      <c r="E3" s="2"/>
      <c r="F3" s="2"/>
      <c r="G3" s="183" t="s">
        <v>649</v>
      </c>
      <c r="H3" s="182">
        <v>10</v>
      </c>
    </row>
    <row r="4" spans="2:23" ht="30" customHeight="1" x14ac:dyDescent="0.25">
      <c r="B4" s="2"/>
      <c r="C4" s="2"/>
      <c r="D4" s="2"/>
      <c r="E4" s="2"/>
      <c r="F4" s="2"/>
      <c r="G4" s="183" t="s">
        <v>648</v>
      </c>
      <c r="H4" s="182">
        <v>600</v>
      </c>
    </row>
    <row r="5" spans="2:23" ht="114.75" x14ac:dyDescent="0.25">
      <c r="B5" s="8" t="s">
        <v>647</v>
      </c>
      <c r="C5" s="8" t="s">
        <v>0</v>
      </c>
      <c r="D5" s="8" t="s">
        <v>1</v>
      </c>
      <c r="E5" s="8" t="s">
        <v>986</v>
      </c>
      <c r="F5" s="181" t="s">
        <v>22</v>
      </c>
      <c r="G5" s="6" t="s">
        <v>646</v>
      </c>
      <c r="H5" s="9" t="s">
        <v>645</v>
      </c>
      <c r="I5" s="180" t="s">
        <v>644</v>
      </c>
      <c r="J5" s="179" t="s">
        <v>643</v>
      </c>
      <c r="K5" s="179" t="s">
        <v>32</v>
      </c>
      <c r="L5" s="180" t="s">
        <v>642</v>
      </c>
      <c r="M5" s="179" t="s">
        <v>641</v>
      </c>
      <c r="N5" s="10" t="s">
        <v>2</v>
      </c>
      <c r="O5" s="178" t="s">
        <v>640</v>
      </c>
      <c r="P5" s="178" t="s">
        <v>639</v>
      </c>
      <c r="Q5" s="178" t="s">
        <v>3</v>
      </c>
    </row>
    <row r="6" spans="2:23" x14ac:dyDescent="0.25">
      <c r="B6" s="144" t="s">
        <v>4</v>
      </c>
      <c r="C6" s="143" t="s">
        <v>637</v>
      </c>
      <c r="D6" s="143" t="s">
        <v>609</v>
      </c>
      <c r="E6" s="143" t="s">
        <v>987</v>
      </c>
      <c r="F6" s="170">
        <v>0</v>
      </c>
      <c r="G6" s="166">
        <v>0.99</v>
      </c>
      <c r="H6" s="165" t="s">
        <v>628</v>
      </c>
      <c r="I6" s="163">
        <v>10</v>
      </c>
      <c r="J6" s="169">
        <v>0</v>
      </c>
      <c r="K6" s="169">
        <f>ROUND(shopPacksDefinitions[[#This Row],[Base Amount
(only for the maths)]]+shopPacksDefinitions[[#This Row],[Base Amount
(only for the maths)]]*shopPacksDefinitions[[#This Row],['[bonusAmount']]],0)</f>
        <v>10</v>
      </c>
      <c r="L6" s="163">
        <f>shopPacksDefinitions[[#This Row],['[amount']]]/shopPacksDefinitions[[#This Row],['[price']]]</f>
        <v>10.1010101010101</v>
      </c>
      <c r="M6" s="162" t="b">
        <v>0</v>
      </c>
      <c r="N6" s="161" t="s">
        <v>638</v>
      </c>
      <c r="O6" s="177"/>
      <c r="P6" s="177"/>
      <c r="Q6" s="159" t="s">
        <v>637</v>
      </c>
    </row>
    <row r="7" spans="2:23" x14ac:dyDescent="0.25">
      <c r="B7" s="144" t="s">
        <v>4</v>
      </c>
      <c r="C7" s="143" t="s">
        <v>635</v>
      </c>
      <c r="D7" s="168" t="s">
        <v>609</v>
      </c>
      <c r="E7" s="143" t="s">
        <v>987</v>
      </c>
      <c r="F7" s="170">
        <v>1</v>
      </c>
      <c r="G7" s="166">
        <v>4.99</v>
      </c>
      <c r="H7" s="165" t="s">
        <v>628</v>
      </c>
      <c r="I7" s="163">
        <v>50</v>
      </c>
      <c r="J7" s="169">
        <v>0.05</v>
      </c>
      <c r="K7" s="169">
        <f>ROUND(shopPacksDefinitions[[#This Row],[Base Amount
(only for the maths)]]+shopPacksDefinitions[[#This Row],[Base Amount
(only for the maths)]]*shopPacksDefinitions[[#This Row],['[bonusAmount']]],0)</f>
        <v>53</v>
      </c>
      <c r="L7" s="163">
        <f>shopPacksDefinitions[[#This Row],['[amount']]]/shopPacksDefinitions[[#This Row],['[price']]]</f>
        <v>10.62124248496994</v>
      </c>
      <c r="M7" s="162" t="b">
        <v>0</v>
      </c>
      <c r="N7" s="161" t="s">
        <v>636</v>
      </c>
      <c r="O7" s="177"/>
      <c r="P7" s="177"/>
      <c r="Q7" s="159" t="s">
        <v>635</v>
      </c>
    </row>
    <row r="8" spans="2:23" x14ac:dyDescent="0.25">
      <c r="B8" s="144" t="s">
        <v>4</v>
      </c>
      <c r="C8" s="143" t="s">
        <v>633</v>
      </c>
      <c r="D8" s="168" t="s">
        <v>609</v>
      </c>
      <c r="E8" s="143" t="s">
        <v>987</v>
      </c>
      <c r="F8" s="170">
        <v>2</v>
      </c>
      <c r="G8" s="166">
        <v>9.99</v>
      </c>
      <c r="H8" s="165" t="s">
        <v>628</v>
      </c>
      <c r="I8" s="163">
        <v>100</v>
      </c>
      <c r="J8" s="169">
        <v>0.1</v>
      </c>
      <c r="K8" s="169">
        <f>ROUND(shopPacksDefinitions[[#This Row],[Base Amount
(only for the maths)]]+shopPacksDefinitions[[#This Row],[Base Amount
(only for the maths)]]*shopPacksDefinitions[[#This Row],['[bonusAmount']]],0)</f>
        <v>110</v>
      </c>
      <c r="L8" s="163">
        <f>shopPacksDefinitions[[#This Row],['[amount']]]/shopPacksDefinitions[[#This Row],['[price']]]</f>
        <v>11.011011011011011</v>
      </c>
      <c r="M8" s="162" t="b">
        <v>0</v>
      </c>
      <c r="N8" s="161" t="s">
        <v>634</v>
      </c>
      <c r="O8" s="160"/>
      <c r="P8" s="160"/>
      <c r="Q8" s="159" t="s">
        <v>633</v>
      </c>
    </row>
    <row r="9" spans="2:23" x14ac:dyDescent="0.25">
      <c r="B9" s="176" t="s">
        <v>4</v>
      </c>
      <c r="C9" s="175" t="s">
        <v>631</v>
      </c>
      <c r="D9" s="168" t="s">
        <v>609</v>
      </c>
      <c r="E9" s="143" t="s">
        <v>987</v>
      </c>
      <c r="F9" s="170">
        <v>3</v>
      </c>
      <c r="G9" s="166">
        <v>19.989999999999998</v>
      </c>
      <c r="H9" s="165" t="s">
        <v>628</v>
      </c>
      <c r="I9" s="163">
        <v>200</v>
      </c>
      <c r="J9" s="164">
        <v>0.25</v>
      </c>
      <c r="K9" s="164">
        <f>ROUND(shopPacksDefinitions[[#This Row],[Base Amount
(only for the maths)]]+shopPacksDefinitions[[#This Row],[Base Amount
(only for the maths)]]*shopPacksDefinitions[[#This Row],['[bonusAmount']]],0)</f>
        <v>250</v>
      </c>
      <c r="L9" s="163">
        <f>shopPacksDefinitions[[#This Row],['[amount']]]/shopPacksDefinitions[[#This Row],['[price']]]</f>
        <v>12.506253126563283</v>
      </c>
      <c r="M9" s="173" t="b">
        <v>0</v>
      </c>
      <c r="N9" s="161" t="s">
        <v>632</v>
      </c>
      <c r="O9" s="172"/>
      <c r="P9" s="172"/>
      <c r="Q9" s="159" t="s">
        <v>631</v>
      </c>
    </row>
    <row r="10" spans="2:23" x14ac:dyDescent="0.25">
      <c r="B10" s="176" t="s">
        <v>4</v>
      </c>
      <c r="C10" s="175" t="s">
        <v>629</v>
      </c>
      <c r="D10" s="168" t="s">
        <v>609</v>
      </c>
      <c r="E10" s="143" t="s">
        <v>987</v>
      </c>
      <c r="F10" s="170">
        <v>4</v>
      </c>
      <c r="G10" s="174">
        <v>39.99</v>
      </c>
      <c r="H10" s="165" t="s">
        <v>628</v>
      </c>
      <c r="I10" s="163">
        <v>400</v>
      </c>
      <c r="J10" s="164">
        <v>0.4</v>
      </c>
      <c r="K10" s="164">
        <f>ROUND(shopPacksDefinitions[[#This Row],[Base Amount
(only for the maths)]]+shopPacksDefinitions[[#This Row],[Base Amount
(only for the maths)]]*shopPacksDefinitions[[#This Row],['[bonusAmount']]],0)</f>
        <v>560</v>
      </c>
      <c r="L10" s="163">
        <f>shopPacksDefinitions[[#This Row],['[amount']]]/shopPacksDefinitions[[#This Row],['[price']]]</f>
        <v>14.003500875218805</v>
      </c>
      <c r="M10" s="173" t="b">
        <v>0</v>
      </c>
      <c r="N10" s="161" t="s">
        <v>630</v>
      </c>
      <c r="O10" s="172"/>
      <c r="P10" s="172"/>
      <c r="Q10" s="159" t="s">
        <v>629</v>
      </c>
    </row>
    <row r="11" spans="2:23" ht="15.75" thickBot="1" x14ac:dyDescent="0.3">
      <c r="B11" s="176" t="s">
        <v>4</v>
      </c>
      <c r="C11" s="175" t="s">
        <v>626</v>
      </c>
      <c r="D11" s="168" t="s">
        <v>609</v>
      </c>
      <c r="E11" s="143" t="s">
        <v>987</v>
      </c>
      <c r="F11" s="167">
        <v>5</v>
      </c>
      <c r="G11" s="174">
        <v>79.989999999999995</v>
      </c>
      <c r="H11" s="165" t="s">
        <v>628</v>
      </c>
      <c r="I11" s="163">
        <v>800</v>
      </c>
      <c r="J11" s="164">
        <v>0.5</v>
      </c>
      <c r="K11" s="164">
        <f>ROUND(shopPacksDefinitions[[#This Row],[Base Amount
(only for the maths)]]+shopPacksDefinitions[[#This Row],[Base Amount
(only for the maths)]]*shopPacksDefinitions[[#This Row],['[bonusAmount']]],0)</f>
        <v>1200</v>
      </c>
      <c r="L11" s="163">
        <f>shopPacksDefinitions[[#This Row],['[amount']]]/shopPacksDefinitions[[#This Row],['[price']]]</f>
        <v>15.001875234404302</v>
      </c>
      <c r="M11" s="173" t="b">
        <v>1</v>
      </c>
      <c r="N11" s="161" t="s">
        <v>627</v>
      </c>
      <c r="O11" s="172"/>
      <c r="P11" s="172"/>
      <c r="Q11" s="171" t="s">
        <v>626</v>
      </c>
    </row>
    <row r="12" spans="2:23" x14ac:dyDescent="0.25">
      <c r="B12" s="158" t="s">
        <v>4</v>
      </c>
      <c r="C12" s="157" t="s">
        <v>624</v>
      </c>
      <c r="D12" s="156" t="s">
        <v>615</v>
      </c>
      <c r="E12" s="143" t="s">
        <v>987</v>
      </c>
      <c r="F12" s="155">
        <v>0</v>
      </c>
      <c r="G12" s="154">
        <v>5</v>
      </c>
      <c r="H12" s="153" t="s">
        <v>609</v>
      </c>
      <c r="I12" s="151">
        <f>ROUND(shopPacksDefinitions[[#This Row],['[price']]],0)*$H$4</f>
        <v>3000</v>
      </c>
      <c r="J12" s="152">
        <v>0</v>
      </c>
      <c r="K12" s="152">
        <f>ROUND(shopPacksDefinitions[[#This Row],[Base Amount
(only for the maths)]]+shopPacksDefinitions[[#This Row],[Base Amount
(only for the maths)]]*shopPacksDefinitions[[#This Row],['[bonusAmount']]],0)</f>
        <v>3000</v>
      </c>
      <c r="L12" s="151">
        <f>shopPacksDefinitions[[#This Row],['[amount']]]/shopPacksDefinitions[[#This Row],['[price']]]</f>
        <v>600</v>
      </c>
      <c r="M12" s="150" t="b">
        <v>0</v>
      </c>
      <c r="N12" s="149" t="s">
        <v>625</v>
      </c>
      <c r="O12" s="148"/>
      <c r="P12" s="148"/>
      <c r="Q12" s="147" t="s">
        <v>624</v>
      </c>
    </row>
    <row r="13" spans="2:23" x14ac:dyDescent="0.25">
      <c r="B13" s="144" t="s">
        <v>4</v>
      </c>
      <c r="C13" s="143" t="s">
        <v>622</v>
      </c>
      <c r="D13" s="168" t="s">
        <v>615</v>
      </c>
      <c r="E13" s="143" t="s">
        <v>987</v>
      </c>
      <c r="F13" s="170">
        <v>1</v>
      </c>
      <c r="G13" s="166">
        <v>20</v>
      </c>
      <c r="H13" s="165" t="s">
        <v>609</v>
      </c>
      <c r="I13" s="163">
        <f>ROUND(shopPacksDefinitions[[#This Row],['[price']]],0)*$H$4</f>
        <v>12000</v>
      </c>
      <c r="J13" s="169">
        <v>0.1</v>
      </c>
      <c r="K13" s="169">
        <f>ROUND(shopPacksDefinitions[[#This Row],[Base Amount
(only for the maths)]]+shopPacksDefinitions[[#This Row],[Base Amount
(only for the maths)]]*shopPacksDefinitions[[#This Row],['[bonusAmount']]],0)</f>
        <v>13200</v>
      </c>
      <c r="L13" s="163">
        <f>shopPacksDefinitions[[#This Row],['[amount']]]/shopPacksDefinitions[[#This Row],['[price']]]</f>
        <v>660</v>
      </c>
      <c r="M13" s="162" t="b">
        <v>0</v>
      </c>
      <c r="N13" s="161" t="s">
        <v>623</v>
      </c>
      <c r="O13" s="160"/>
      <c r="P13" s="160"/>
      <c r="Q13" s="159" t="s">
        <v>622</v>
      </c>
    </row>
    <row r="14" spans="2:23" x14ac:dyDescent="0.25">
      <c r="B14" s="144" t="s">
        <v>4</v>
      </c>
      <c r="C14" s="143" t="s">
        <v>620</v>
      </c>
      <c r="D14" s="168" t="s">
        <v>615</v>
      </c>
      <c r="E14" s="143" t="s">
        <v>987</v>
      </c>
      <c r="F14" s="170">
        <v>2</v>
      </c>
      <c r="G14" s="166">
        <v>50</v>
      </c>
      <c r="H14" s="165" t="s">
        <v>609</v>
      </c>
      <c r="I14" s="163">
        <f>ROUND(shopPacksDefinitions[[#This Row],['[price']]],0)*$H$4</f>
        <v>30000</v>
      </c>
      <c r="J14" s="169">
        <v>0.2</v>
      </c>
      <c r="K14" s="169">
        <f>ROUND(shopPacksDefinitions[[#This Row],[Base Amount
(only for the maths)]]+shopPacksDefinitions[[#This Row],[Base Amount
(only for the maths)]]*shopPacksDefinitions[[#This Row],['[bonusAmount']]],0)</f>
        <v>36000</v>
      </c>
      <c r="L14" s="163">
        <f>shopPacksDefinitions[[#This Row],['[amount']]]/shopPacksDefinitions[[#This Row],['[price']]]</f>
        <v>720</v>
      </c>
      <c r="M14" s="162" t="b">
        <v>0</v>
      </c>
      <c r="N14" s="161" t="s">
        <v>621</v>
      </c>
      <c r="O14" s="160"/>
      <c r="P14" s="160"/>
      <c r="Q14" s="159" t="s">
        <v>620</v>
      </c>
    </row>
    <row r="15" spans="2:23" x14ac:dyDescent="0.25">
      <c r="B15" s="144" t="s">
        <v>4</v>
      </c>
      <c r="C15" s="143" t="s">
        <v>618</v>
      </c>
      <c r="D15" s="168" t="s">
        <v>615</v>
      </c>
      <c r="E15" s="143" t="s">
        <v>987</v>
      </c>
      <c r="F15" s="170">
        <v>3</v>
      </c>
      <c r="G15" s="166">
        <v>250</v>
      </c>
      <c r="H15" s="165" t="s">
        <v>609</v>
      </c>
      <c r="I15" s="163">
        <f>ROUND(shopPacksDefinitions[[#This Row],['[price']]],0)*$H$4</f>
        <v>150000</v>
      </c>
      <c r="J15" s="169">
        <v>0.4</v>
      </c>
      <c r="K15" s="169">
        <f>ROUND(shopPacksDefinitions[[#This Row],[Base Amount
(only for the maths)]]+shopPacksDefinitions[[#This Row],[Base Amount
(only for the maths)]]*shopPacksDefinitions[[#This Row],['[bonusAmount']]],0)</f>
        <v>210000</v>
      </c>
      <c r="L15" s="163">
        <f>shopPacksDefinitions[[#This Row],['[amount']]]/shopPacksDefinitions[[#This Row],['[price']]]</f>
        <v>840</v>
      </c>
      <c r="M15" s="162" t="b">
        <v>0</v>
      </c>
      <c r="N15" s="161" t="s">
        <v>619</v>
      </c>
      <c r="O15" s="160"/>
      <c r="P15" s="160"/>
      <c r="Q15" s="159" t="s">
        <v>618</v>
      </c>
    </row>
    <row r="16" spans="2:23" x14ac:dyDescent="0.25">
      <c r="B16" s="144" t="s">
        <v>4</v>
      </c>
      <c r="C16" s="143" t="s">
        <v>616</v>
      </c>
      <c r="D16" s="168" t="s">
        <v>615</v>
      </c>
      <c r="E16" s="143" t="s">
        <v>987</v>
      </c>
      <c r="F16" s="170">
        <v>4</v>
      </c>
      <c r="G16" s="166">
        <v>400</v>
      </c>
      <c r="H16" s="165" t="s">
        <v>609</v>
      </c>
      <c r="I16" s="163">
        <f>ROUND(shopPacksDefinitions[[#This Row],['[price']]],0)*$H$4</f>
        <v>240000</v>
      </c>
      <c r="J16" s="169">
        <v>0.5</v>
      </c>
      <c r="K16" s="169">
        <f>ROUND(shopPacksDefinitions[[#This Row],[Base Amount
(only for the maths)]]+shopPacksDefinitions[[#This Row],[Base Amount
(only for the maths)]]*shopPacksDefinitions[[#This Row],['[bonusAmount']]],0)</f>
        <v>360000</v>
      </c>
      <c r="L16" s="163">
        <f>shopPacksDefinitions[[#This Row],['[amount']]]/shopPacksDefinitions[[#This Row],['[price']]]</f>
        <v>900</v>
      </c>
      <c r="M16" s="162" t="b">
        <v>0</v>
      </c>
      <c r="N16" s="161" t="s">
        <v>617</v>
      </c>
      <c r="O16" s="160"/>
      <c r="P16" s="160"/>
      <c r="Q16" s="159" t="s">
        <v>616</v>
      </c>
    </row>
    <row r="17" spans="2:17" ht="15.75" thickBot="1" x14ac:dyDescent="0.3">
      <c r="B17" s="144" t="s">
        <v>4</v>
      </c>
      <c r="C17" s="143" t="s">
        <v>613</v>
      </c>
      <c r="D17" s="168" t="s">
        <v>615</v>
      </c>
      <c r="E17" s="143" t="s">
        <v>987</v>
      </c>
      <c r="F17" s="167">
        <v>5</v>
      </c>
      <c r="G17" s="166">
        <v>1000</v>
      </c>
      <c r="H17" s="165" t="s">
        <v>609</v>
      </c>
      <c r="I17" s="163">
        <f>ROUND(shopPacksDefinitions[[#This Row],['[price']]],0)*$H$4</f>
        <v>600000</v>
      </c>
      <c r="J17" s="164">
        <v>0.7</v>
      </c>
      <c r="K17" s="164">
        <f>ROUND(shopPacksDefinitions[[#This Row],[Base Amount
(only for the maths)]]+shopPacksDefinitions[[#This Row],[Base Amount
(only for the maths)]]*shopPacksDefinitions[[#This Row],['[bonusAmount']]],0)</f>
        <v>1020000</v>
      </c>
      <c r="L17" s="163">
        <f>shopPacksDefinitions[[#This Row],['[amount']]]/shopPacksDefinitions[[#This Row],['[price']]]</f>
        <v>1020</v>
      </c>
      <c r="M17" s="162" t="b">
        <v>1</v>
      </c>
      <c r="N17" s="161" t="s">
        <v>614</v>
      </c>
      <c r="O17" s="160"/>
      <c r="P17" s="160"/>
      <c r="Q17" s="159" t="s">
        <v>613</v>
      </c>
    </row>
    <row r="18" spans="2:17" ht="15.75" thickBot="1" x14ac:dyDescent="0.3">
      <c r="B18" s="158" t="s">
        <v>4</v>
      </c>
      <c r="C18" s="157" t="s">
        <v>611</v>
      </c>
      <c r="D18" s="156" t="s">
        <v>610</v>
      </c>
      <c r="E18" s="143" t="s">
        <v>987</v>
      </c>
      <c r="F18" s="167">
        <v>0</v>
      </c>
      <c r="G18" s="154">
        <v>5</v>
      </c>
      <c r="H18" s="153" t="s">
        <v>609</v>
      </c>
      <c r="I18" s="151">
        <f>shopPacksDefinitions[[#This Row],['[amount']]]-(shopPacksDefinitions[[#This Row],['[amount']]]*shopPacksDefinitions[[#This Row],['[bonusAmount']]])</f>
        <v>1</v>
      </c>
      <c r="J18" s="152">
        <v>0</v>
      </c>
      <c r="K18" s="152">
        <v>1</v>
      </c>
      <c r="L18" s="151">
        <f>shopPacksDefinitions[[#This Row],['[amount']]]/shopPacksDefinitions[[#This Row],['[price']]]</f>
        <v>0.2</v>
      </c>
      <c r="M18" s="150" t="b">
        <v>0</v>
      </c>
      <c r="N18" s="149" t="s">
        <v>612</v>
      </c>
      <c r="O18" s="148"/>
      <c r="P18" s="148"/>
      <c r="Q18" s="147" t="s">
        <v>611</v>
      </c>
    </row>
    <row r="19" spans="2:17" x14ac:dyDescent="0.25">
      <c r="B19" s="158" t="s">
        <v>4</v>
      </c>
      <c r="C19" s="157" t="s">
        <v>705</v>
      </c>
      <c r="D19" s="156" t="s">
        <v>706</v>
      </c>
      <c r="E19" s="280" t="s">
        <v>988</v>
      </c>
      <c r="F19" s="155">
        <v>0</v>
      </c>
      <c r="G19" s="154">
        <v>1.99</v>
      </c>
      <c r="H19" s="153" t="s">
        <v>628</v>
      </c>
      <c r="I19" s="151"/>
      <c r="J19" s="152"/>
      <c r="K19" s="152"/>
      <c r="L19" s="151"/>
      <c r="M19" s="150" t="b">
        <v>0</v>
      </c>
      <c r="N19" s="149"/>
      <c r="O19" s="148"/>
      <c r="P19" s="148"/>
      <c r="Q19" s="147" t="s">
        <v>705</v>
      </c>
    </row>
    <row r="20" spans="2:17" x14ac:dyDescent="0.25">
      <c r="B20" s="176" t="s">
        <v>4</v>
      </c>
      <c r="C20" s="175" t="s">
        <v>707</v>
      </c>
      <c r="D20" s="168" t="s">
        <v>706</v>
      </c>
      <c r="E20" s="280" t="s">
        <v>989</v>
      </c>
      <c r="F20" s="170">
        <v>0</v>
      </c>
      <c r="G20" s="166">
        <v>4.99</v>
      </c>
      <c r="H20" s="165" t="s">
        <v>628</v>
      </c>
      <c r="I20" s="163"/>
      <c r="J20" s="164"/>
      <c r="K20" s="164"/>
      <c r="L20" s="163"/>
      <c r="M20" s="173" t="b">
        <v>0</v>
      </c>
      <c r="N20" s="161"/>
      <c r="O20" s="172"/>
      <c r="P20" s="172"/>
      <c r="Q20" s="159" t="s">
        <v>707</v>
      </c>
    </row>
    <row r="21" spans="2:17" x14ac:dyDescent="0.25">
      <c r="B21" s="176" t="s">
        <v>4</v>
      </c>
      <c r="C21" s="175" t="s">
        <v>708</v>
      </c>
      <c r="D21" s="168" t="s">
        <v>706</v>
      </c>
      <c r="E21" s="280" t="s">
        <v>990</v>
      </c>
      <c r="F21" s="170">
        <v>0</v>
      </c>
      <c r="G21" s="166">
        <v>9.99</v>
      </c>
      <c r="H21" s="165" t="s">
        <v>628</v>
      </c>
      <c r="I21" s="163"/>
      <c r="J21" s="164"/>
      <c r="K21" s="164"/>
      <c r="L21" s="163"/>
      <c r="M21" s="173" t="b">
        <v>0</v>
      </c>
      <c r="N21" s="161"/>
      <c r="O21" s="172"/>
      <c r="P21" s="172"/>
      <c r="Q21" s="159" t="s">
        <v>708</v>
      </c>
    </row>
    <row r="22" spans="2:17" x14ac:dyDescent="0.25">
      <c r="B22" s="176" t="s">
        <v>4</v>
      </c>
      <c r="C22" s="175" t="s">
        <v>709</v>
      </c>
      <c r="D22" s="168" t="s">
        <v>706</v>
      </c>
      <c r="E22" s="280" t="s">
        <v>991</v>
      </c>
      <c r="F22" s="170">
        <v>0</v>
      </c>
      <c r="G22" s="166">
        <v>1.99</v>
      </c>
      <c r="H22" s="165" t="s">
        <v>628</v>
      </c>
      <c r="I22" s="163"/>
      <c r="J22" s="164"/>
      <c r="K22" s="164"/>
      <c r="L22" s="163"/>
      <c r="M22" s="173" t="b">
        <v>0</v>
      </c>
      <c r="N22" s="161"/>
      <c r="O22" s="172"/>
      <c r="P22" s="172"/>
      <c r="Q22" s="159" t="s">
        <v>709</v>
      </c>
    </row>
    <row r="23" spans="2:17" x14ac:dyDescent="0.25">
      <c r="B23" s="176" t="s">
        <v>4</v>
      </c>
      <c r="C23" s="175" t="s">
        <v>710</v>
      </c>
      <c r="D23" s="168" t="s">
        <v>706</v>
      </c>
      <c r="E23" s="280" t="s">
        <v>992</v>
      </c>
      <c r="F23" s="170">
        <v>0</v>
      </c>
      <c r="G23" s="166">
        <v>4.99</v>
      </c>
      <c r="H23" s="165" t="s">
        <v>628</v>
      </c>
      <c r="I23" s="163"/>
      <c r="J23" s="164"/>
      <c r="K23" s="164"/>
      <c r="L23" s="163"/>
      <c r="M23" s="173" t="b">
        <v>0</v>
      </c>
      <c r="N23" s="161"/>
      <c r="O23" s="172"/>
      <c r="P23" s="172"/>
      <c r="Q23" s="159" t="s">
        <v>710</v>
      </c>
    </row>
    <row r="24" spans="2:17" x14ac:dyDescent="0.25">
      <c r="B24" s="176" t="s">
        <v>4</v>
      </c>
      <c r="C24" s="175" t="s">
        <v>711</v>
      </c>
      <c r="D24" s="168" t="s">
        <v>706</v>
      </c>
      <c r="E24" s="280" t="s">
        <v>993</v>
      </c>
      <c r="F24" s="170">
        <v>0</v>
      </c>
      <c r="G24" s="166">
        <v>9.99</v>
      </c>
      <c r="H24" s="165" t="s">
        <v>628</v>
      </c>
      <c r="I24" s="163"/>
      <c r="J24" s="164"/>
      <c r="K24" s="164"/>
      <c r="L24" s="163"/>
      <c r="M24" s="173" t="b">
        <v>0</v>
      </c>
      <c r="N24" s="161"/>
      <c r="O24" s="172"/>
      <c r="P24" s="172"/>
      <c r="Q24" s="159" t="s">
        <v>711</v>
      </c>
    </row>
    <row r="25" spans="2:17" x14ac:dyDescent="0.25">
      <c r="B25" s="176" t="s">
        <v>4</v>
      </c>
      <c r="C25" s="175" t="s">
        <v>712</v>
      </c>
      <c r="D25" s="168" t="s">
        <v>706</v>
      </c>
      <c r="E25" s="280" t="s">
        <v>994</v>
      </c>
      <c r="F25" s="170">
        <v>0</v>
      </c>
      <c r="G25" s="166">
        <v>1.99</v>
      </c>
      <c r="H25" s="165" t="s">
        <v>628</v>
      </c>
      <c r="I25" s="163"/>
      <c r="J25" s="164"/>
      <c r="K25" s="164"/>
      <c r="L25" s="163"/>
      <c r="M25" s="173" t="b">
        <v>0</v>
      </c>
      <c r="N25" s="161"/>
      <c r="O25" s="172"/>
      <c r="P25" s="172"/>
      <c r="Q25" s="159" t="s">
        <v>712</v>
      </c>
    </row>
    <row r="26" spans="2:17" x14ac:dyDescent="0.25">
      <c r="B26" s="176" t="s">
        <v>4</v>
      </c>
      <c r="C26" s="175" t="s">
        <v>713</v>
      </c>
      <c r="D26" s="168" t="s">
        <v>706</v>
      </c>
      <c r="E26" s="280" t="s">
        <v>995</v>
      </c>
      <c r="F26" s="170">
        <v>0</v>
      </c>
      <c r="G26" s="166">
        <v>4.99</v>
      </c>
      <c r="H26" s="165" t="s">
        <v>628</v>
      </c>
      <c r="I26" s="163"/>
      <c r="J26" s="164"/>
      <c r="K26" s="164"/>
      <c r="L26" s="163"/>
      <c r="M26" s="173" t="b">
        <v>0</v>
      </c>
      <c r="N26" s="161"/>
      <c r="O26" s="172"/>
      <c r="P26" s="172"/>
      <c r="Q26" s="159" t="s">
        <v>713</v>
      </c>
    </row>
    <row r="27" spans="2:17" x14ac:dyDescent="0.25">
      <c r="B27" s="176" t="s">
        <v>4</v>
      </c>
      <c r="C27" s="175" t="s">
        <v>714</v>
      </c>
      <c r="D27" s="168" t="s">
        <v>706</v>
      </c>
      <c r="E27" s="280" t="s">
        <v>996</v>
      </c>
      <c r="F27" s="170">
        <v>0</v>
      </c>
      <c r="G27" s="166">
        <v>9.99</v>
      </c>
      <c r="H27" s="165" t="s">
        <v>628</v>
      </c>
      <c r="I27" s="163"/>
      <c r="J27" s="164"/>
      <c r="K27" s="164"/>
      <c r="L27" s="163"/>
      <c r="M27" s="173" t="b">
        <v>0</v>
      </c>
      <c r="N27" s="161"/>
      <c r="O27" s="172"/>
      <c r="P27" s="172"/>
      <c r="Q27" s="159" t="s">
        <v>714</v>
      </c>
    </row>
    <row r="28" spans="2:17" x14ac:dyDescent="0.25">
      <c r="B28" s="176" t="s">
        <v>4</v>
      </c>
      <c r="C28" s="175" t="s">
        <v>715</v>
      </c>
      <c r="D28" s="168" t="s">
        <v>706</v>
      </c>
      <c r="E28" s="280" t="s">
        <v>997</v>
      </c>
      <c r="F28" s="170">
        <v>0</v>
      </c>
      <c r="G28" s="166">
        <v>1.99</v>
      </c>
      <c r="H28" s="165" t="s">
        <v>628</v>
      </c>
      <c r="I28" s="163"/>
      <c r="J28" s="164"/>
      <c r="K28" s="164"/>
      <c r="L28" s="163"/>
      <c r="M28" s="173" t="b">
        <v>0</v>
      </c>
      <c r="N28" s="161"/>
      <c r="O28" s="172"/>
      <c r="P28" s="172"/>
      <c r="Q28" s="159" t="s">
        <v>715</v>
      </c>
    </row>
    <row r="29" spans="2:17" x14ac:dyDescent="0.25">
      <c r="B29" s="176" t="s">
        <v>4</v>
      </c>
      <c r="C29" s="175" t="s">
        <v>716</v>
      </c>
      <c r="D29" s="168" t="s">
        <v>706</v>
      </c>
      <c r="E29" s="280" t="s">
        <v>998</v>
      </c>
      <c r="F29" s="170">
        <v>0</v>
      </c>
      <c r="G29" s="166">
        <v>4.99</v>
      </c>
      <c r="H29" s="165" t="s">
        <v>628</v>
      </c>
      <c r="I29" s="163"/>
      <c r="J29" s="164"/>
      <c r="K29" s="164"/>
      <c r="L29" s="163"/>
      <c r="M29" s="173" t="b">
        <v>0</v>
      </c>
      <c r="N29" s="161"/>
      <c r="O29" s="172"/>
      <c r="P29" s="172"/>
      <c r="Q29" s="159" t="s">
        <v>716</v>
      </c>
    </row>
    <row r="30" spans="2:17" x14ac:dyDescent="0.25">
      <c r="B30" s="176" t="s">
        <v>4</v>
      </c>
      <c r="C30" s="175" t="s">
        <v>717</v>
      </c>
      <c r="D30" s="168" t="s">
        <v>706</v>
      </c>
      <c r="E30" s="280" t="s">
        <v>999</v>
      </c>
      <c r="F30" s="170">
        <v>0</v>
      </c>
      <c r="G30" s="166">
        <v>9.99</v>
      </c>
      <c r="H30" s="165" t="s">
        <v>628</v>
      </c>
      <c r="I30" s="163"/>
      <c r="J30" s="164"/>
      <c r="K30" s="164"/>
      <c r="L30" s="163"/>
      <c r="M30" s="173" t="b">
        <v>0</v>
      </c>
      <c r="N30" s="161"/>
      <c r="O30" s="172"/>
      <c r="P30" s="172"/>
      <c r="Q30" s="159" t="s">
        <v>717</v>
      </c>
    </row>
    <row r="31" spans="2:17" x14ac:dyDescent="0.25">
      <c r="B31" s="176" t="s">
        <v>4</v>
      </c>
      <c r="C31" s="175" t="s">
        <v>718</v>
      </c>
      <c r="D31" s="168" t="s">
        <v>706</v>
      </c>
      <c r="E31" s="280" t="s">
        <v>1000</v>
      </c>
      <c r="F31" s="170">
        <v>0</v>
      </c>
      <c r="G31" s="166">
        <v>19.989999999999998</v>
      </c>
      <c r="H31" s="165" t="s">
        <v>628</v>
      </c>
      <c r="I31" s="163"/>
      <c r="J31" s="164"/>
      <c r="K31" s="164"/>
      <c r="L31" s="163"/>
      <c r="M31" s="173" t="b">
        <v>0</v>
      </c>
      <c r="N31" s="161"/>
      <c r="O31" s="172"/>
      <c r="P31" s="172"/>
      <c r="Q31" s="159" t="s">
        <v>718</v>
      </c>
    </row>
    <row r="32" spans="2:17" x14ac:dyDescent="0.25">
      <c r="B32" s="176" t="s">
        <v>4</v>
      </c>
      <c r="C32" s="175" t="s">
        <v>719</v>
      </c>
      <c r="D32" s="168" t="s">
        <v>706</v>
      </c>
      <c r="E32" s="280" t="s">
        <v>1001</v>
      </c>
      <c r="F32" s="170">
        <v>0</v>
      </c>
      <c r="G32" s="166">
        <v>39.99</v>
      </c>
      <c r="H32" s="165" t="s">
        <v>628</v>
      </c>
      <c r="I32" s="163"/>
      <c r="J32" s="164"/>
      <c r="K32" s="164"/>
      <c r="L32" s="163"/>
      <c r="M32" s="173" t="b">
        <v>0</v>
      </c>
      <c r="N32" s="161"/>
      <c r="O32" s="172"/>
      <c r="P32" s="172"/>
      <c r="Q32" s="159" t="s">
        <v>719</v>
      </c>
    </row>
    <row r="33" spans="2:17" x14ac:dyDescent="0.25">
      <c r="B33" s="176" t="s">
        <v>4</v>
      </c>
      <c r="C33" s="175" t="s">
        <v>720</v>
      </c>
      <c r="D33" s="168" t="s">
        <v>706</v>
      </c>
      <c r="E33" s="280" t="s">
        <v>1002</v>
      </c>
      <c r="F33" s="170">
        <v>0</v>
      </c>
      <c r="G33" s="166">
        <v>59.99</v>
      </c>
      <c r="H33" s="165" t="s">
        <v>628</v>
      </c>
      <c r="I33" s="163"/>
      <c r="J33" s="164"/>
      <c r="K33" s="164"/>
      <c r="L33" s="163"/>
      <c r="M33" s="173" t="b">
        <v>0</v>
      </c>
      <c r="N33" s="161"/>
      <c r="O33" s="172"/>
      <c r="P33" s="172"/>
      <c r="Q33" s="159" t="s">
        <v>720</v>
      </c>
    </row>
    <row r="34" spans="2:17" x14ac:dyDescent="0.25">
      <c r="B34" s="176" t="s">
        <v>4</v>
      </c>
      <c r="C34" s="175" t="s">
        <v>721</v>
      </c>
      <c r="D34" s="168" t="s">
        <v>706</v>
      </c>
      <c r="E34" s="280" t="s">
        <v>1003</v>
      </c>
      <c r="F34" s="170">
        <v>0</v>
      </c>
      <c r="G34" s="166">
        <v>1.99</v>
      </c>
      <c r="H34" s="165" t="s">
        <v>628</v>
      </c>
      <c r="I34" s="163"/>
      <c r="J34" s="164"/>
      <c r="K34" s="164"/>
      <c r="L34" s="163"/>
      <c r="M34" s="173" t="b">
        <v>0</v>
      </c>
      <c r="N34" s="161"/>
      <c r="O34" s="172"/>
      <c r="P34" s="172"/>
      <c r="Q34" s="159" t="s">
        <v>721</v>
      </c>
    </row>
    <row r="35" spans="2:17" x14ac:dyDescent="0.25">
      <c r="B35" s="176" t="s">
        <v>4</v>
      </c>
      <c r="C35" s="175" t="s">
        <v>722</v>
      </c>
      <c r="D35" s="168" t="s">
        <v>706</v>
      </c>
      <c r="E35" s="280" t="s">
        <v>1004</v>
      </c>
      <c r="F35" s="170">
        <v>0</v>
      </c>
      <c r="G35" s="166">
        <v>4.99</v>
      </c>
      <c r="H35" s="165" t="s">
        <v>628</v>
      </c>
      <c r="I35" s="163"/>
      <c r="J35" s="164"/>
      <c r="K35" s="164"/>
      <c r="L35" s="163"/>
      <c r="M35" s="173" t="b">
        <v>0</v>
      </c>
      <c r="N35" s="161"/>
      <c r="O35" s="172"/>
      <c r="P35" s="172"/>
      <c r="Q35" s="159" t="s">
        <v>722</v>
      </c>
    </row>
    <row r="36" spans="2:17" x14ac:dyDescent="0.25">
      <c r="B36" s="176" t="s">
        <v>4</v>
      </c>
      <c r="C36" s="175" t="s">
        <v>723</v>
      </c>
      <c r="D36" s="168" t="s">
        <v>706</v>
      </c>
      <c r="E36" s="280" t="s">
        <v>1005</v>
      </c>
      <c r="F36" s="170">
        <v>0</v>
      </c>
      <c r="G36" s="166">
        <v>9.99</v>
      </c>
      <c r="H36" s="165" t="s">
        <v>628</v>
      </c>
      <c r="I36" s="163"/>
      <c r="J36" s="164"/>
      <c r="K36" s="164"/>
      <c r="L36" s="163"/>
      <c r="M36" s="173" t="b">
        <v>0</v>
      </c>
      <c r="N36" s="161"/>
      <c r="O36" s="172"/>
      <c r="P36" s="172"/>
      <c r="Q36" s="159" t="s">
        <v>723</v>
      </c>
    </row>
    <row r="37" spans="2:17" x14ac:dyDescent="0.25">
      <c r="B37" s="176" t="s">
        <v>4</v>
      </c>
      <c r="C37" s="175" t="s">
        <v>724</v>
      </c>
      <c r="D37" s="168" t="s">
        <v>706</v>
      </c>
      <c r="E37" s="280" t="s">
        <v>1006</v>
      </c>
      <c r="F37" s="170">
        <v>0</v>
      </c>
      <c r="G37" s="166">
        <v>19.989999999999998</v>
      </c>
      <c r="H37" s="165" t="s">
        <v>628</v>
      </c>
      <c r="I37" s="163"/>
      <c r="J37" s="164"/>
      <c r="K37" s="164"/>
      <c r="L37" s="163"/>
      <c r="M37" s="173" t="b">
        <v>0</v>
      </c>
      <c r="N37" s="161"/>
      <c r="O37" s="172"/>
      <c r="P37" s="172"/>
      <c r="Q37" s="159" t="s">
        <v>724</v>
      </c>
    </row>
    <row r="38" spans="2:17" x14ac:dyDescent="0.25">
      <c r="B38" s="176" t="s">
        <v>4</v>
      </c>
      <c r="C38" s="175" t="s">
        <v>725</v>
      </c>
      <c r="D38" s="168" t="s">
        <v>706</v>
      </c>
      <c r="E38" s="280" t="s">
        <v>1007</v>
      </c>
      <c r="F38" s="170">
        <v>0</v>
      </c>
      <c r="G38" s="166">
        <v>39.99</v>
      </c>
      <c r="H38" s="165" t="s">
        <v>628</v>
      </c>
      <c r="I38" s="163"/>
      <c r="J38" s="164"/>
      <c r="K38" s="164"/>
      <c r="L38" s="163"/>
      <c r="M38" s="173" t="b">
        <v>0</v>
      </c>
      <c r="N38" s="161"/>
      <c r="O38" s="172"/>
      <c r="P38" s="172"/>
      <c r="Q38" s="159" t="s">
        <v>725</v>
      </c>
    </row>
    <row r="39" spans="2:17" x14ac:dyDescent="0.25">
      <c r="B39" s="176" t="s">
        <v>4</v>
      </c>
      <c r="C39" s="175" t="s">
        <v>726</v>
      </c>
      <c r="D39" s="168" t="s">
        <v>706</v>
      </c>
      <c r="E39" s="280" t="s">
        <v>1008</v>
      </c>
      <c r="F39" s="170">
        <v>0</v>
      </c>
      <c r="G39" s="166">
        <v>59.99</v>
      </c>
      <c r="H39" s="165" t="s">
        <v>628</v>
      </c>
      <c r="I39" s="163"/>
      <c r="J39" s="164"/>
      <c r="K39" s="164"/>
      <c r="L39" s="163"/>
      <c r="M39" s="173" t="b">
        <v>0</v>
      </c>
      <c r="N39" s="161"/>
      <c r="O39" s="172"/>
      <c r="P39" s="172"/>
      <c r="Q39" s="159" t="s">
        <v>726</v>
      </c>
    </row>
    <row r="40" spans="2:17" x14ac:dyDescent="0.25">
      <c r="B40" s="176" t="s">
        <v>4</v>
      </c>
      <c r="C40" s="168" t="s">
        <v>732</v>
      </c>
      <c r="D40" s="168" t="s">
        <v>706</v>
      </c>
      <c r="E40" s="280" t="s">
        <v>1009</v>
      </c>
      <c r="F40" s="170">
        <v>0</v>
      </c>
      <c r="G40" s="166">
        <v>4.99</v>
      </c>
      <c r="H40" s="165" t="s">
        <v>628</v>
      </c>
      <c r="I40" s="163"/>
      <c r="J40" s="164"/>
      <c r="K40" s="164"/>
      <c r="L40" s="163"/>
      <c r="M40" s="173" t="b">
        <v>0</v>
      </c>
      <c r="N40" s="161"/>
      <c r="O40" s="172"/>
      <c r="P40" s="172"/>
      <c r="Q40" s="159" t="s">
        <v>732</v>
      </c>
    </row>
    <row r="41" spans="2:17" x14ac:dyDescent="0.25">
      <c r="B41" s="176" t="s">
        <v>4</v>
      </c>
      <c r="C41" s="168" t="s">
        <v>733</v>
      </c>
      <c r="D41" s="168" t="s">
        <v>706</v>
      </c>
      <c r="E41" s="280" t="s">
        <v>1010</v>
      </c>
      <c r="F41" s="170">
        <v>0</v>
      </c>
      <c r="G41" s="166">
        <v>9.99</v>
      </c>
      <c r="H41" s="165" t="s">
        <v>628</v>
      </c>
      <c r="I41" s="163"/>
      <c r="J41" s="164"/>
      <c r="K41" s="164"/>
      <c r="L41" s="163"/>
      <c r="M41" s="173" t="b">
        <v>0</v>
      </c>
      <c r="N41" s="161"/>
      <c r="O41" s="172"/>
      <c r="P41" s="172"/>
      <c r="Q41" s="159" t="s">
        <v>733</v>
      </c>
    </row>
    <row r="42" spans="2:17" x14ac:dyDescent="0.25">
      <c r="B42" s="176" t="s">
        <v>4</v>
      </c>
      <c r="C42" s="168" t="s">
        <v>734</v>
      </c>
      <c r="D42" s="168" t="s">
        <v>706</v>
      </c>
      <c r="E42" s="280" t="s">
        <v>1011</v>
      </c>
      <c r="F42" s="170">
        <v>0</v>
      </c>
      <c r="G42" s="166">
        <v>4.99</v>
      </c>
      <c r="H42" s="165" t="s">
        <v>628</v>
      </c>
      <c r="I42" s="163"/>
      <c r="J42" s="164"/>
      <c r="K42" s="164"/>
      <c r="L42" s="163"/>
      <c r="M42" s="173" t="b">
        <v>0</v>
      </c>
      <c r="N42" s="161"/>
      <c r="O42" s="172"/>
      <c r="P42" s="172"/>
      <c r="Q42" s="159" t="s">
        <v>734</v>
      </c>
    </row>
    <row r="43" spans="2:17" x14ac:dyDescent="0.25">
      <c r="B43" s="176" t="s">
        <v>4</v>
      </c>
      <c r="C43" s="168" t="s">
        <v>735</v>
      </c>
      <c r="D43" s="168" t="s">
        <v>706</v>
      </c>
      <c r="E43" s="280" t="s">
        <v>1012</v>
      </c>
      <c r="F43" s="170">
        <v>0</v>
      </c>
      <c r="G43" s="166">
        <v>4.99</v>
      </c>
      <c r="H43" s="165" t="s">
        <v>628</v>
      </c>
      <c r="I43" s="163"/>
      <c r="J43" s="164"/>
      <c r="K43" s="164"/>
      <c r="L43" s="163"/>
      <c r="M43" s="173" t="b">
        <v>0</v>
      </c>
      <c r="N43" s="161"/>
      <c r="O43" s="172"/>
      <c r="P43" s="172"/>
      <c r="Q43" s="159" t="s">
        <v>735</v>
      </c>
    </row>
    <row r="44" spans="2:17" x14ac:dyDescent="0.25">
      <c r="B44" s="176" t="s">
        <v>4</v>
      </c>
      <c r="C44" s="168" t="s">
        <v>736</v>
      </c>
      <c r="D44" s="168" t="s">
        <v>706</v>
      </c>
      <c r="E44" s="280" t="s">
        <v>1013</v>
      </c>
      <c r="F44" s="170">
        <v>0</v>
      </c>
      <c r="G44" s="166">
        <v>19.989999999999998</v>
      </c>
      <c r="H44" s="165" t="s">
        <v>628</v>
      </c>
      <c r="I44" s="163"/>
      <c r="J44" s="164"/>
      <c r="K44" s="164"/>
      <c r="L44" s="163"/>
      <c r="M44" s="173" t="b">
        <v>0</v>
      </c>
      <c r="N44" s="161"/>
      <c r="O44" s="172"/>
      <c r="P44" s="172"/>
      <c r="Q44" s="159" t="s">
        <v>736</v>
      </c>
    </row>
    <row r="45" spans="2:17" x14ac:dyDescent="0.25">
      <c r="B45" s="176" t="s">
        <v>4</v>
      </c>
      <c r="C45" s="168" t="s">
        <v>737</v>
      </c>
      <c r="D45" s="168" t="s">
        <v>706</v>
      </c>
      <c r="E45" s="280" t="s">
        <v>1014</v>
      </c>
      <c r="F45" s="170">
        <v>0</v>
      </c>
      <c r="G45" s="166">
        <v>4.99</v>
      </c>
      <c r="H45" s="165" t="s">
        <v>628</v>
      </c>
      <c r="I45" s="163"/>
      <c r="J45" s="164"/>
      <c r="K45" s="164"/>
      <c r="L45" s="163"/>
      <c r="M45" s="173" t="b">
        <v>0</v>
      </c>
      <c r="N45" s="161"/>
      <c r="O45" s="172"/>
      <c r="P45" s="172"/>
      <c r="Q45" s="159" t="s">
        <v>737</v>
      </c>
    </row>
    <row r="46" spans="2:17" x14ac:dyDescent="0.25">
      <c r="B46" s="176" t="s">
        <v>4</v>
      </c>
      <c r="C46" s="168" t="s">
        <v>738</v>
      </c>
      <c r="D46" s="168" t="s">
        <v>706</v>
      </c>
      <c r="E46" s="280" t="s">
        <v>1015</v>
      </c>
      <c r="F46" s="170">
        <v>0</v>
      </c>
      <c r="G46" s="166">
        <v>1.99</v>
      </c>
      <c r="H46" s="165" t="s">
        <v>628</v>
      </c>
      <c r="I46" s="163"/>
      <c r="J46" s="164"/>
      <c r="K46" s="164"/>
      <c r="L46" s="163"/>
      <c r="M46" s="173" t="b">
        <v>0</v>
      </c>
      <c r="N46" s="161"/>
      <c r="O46" s="172"/>
      <c r="P46" s="172"/>
      <c r="Q46" s="159" t="s">
        <v>738</v>
      </c>
    </row>
    <row r="47" spans="2:17" x14ac:dyDescent="0.25">
      <c r="B47" s="176" t="s">
        <v>4</v>
      </c>
      <c r="C47" s="168" t="s">
        <v>739</v>
      </c>
      <c r="D47" s="168" t="s">
        <v>706</v>
      </c>
      <c r="E47" s="280" t="s">
        <v>1016</v>
      </c>
      <c r="F47" s="170">
        <v>0</v>
      </c>
      <c r="G47" s="166">
        <v>1.99</v>
      </c>
      <c r="H47" s="165" t="s">
        <v>628</v>
      </c>
      <c r="I47" s="163"/>
      <c r="J47" s="164"/>
      <c r="K47" s="164"/>
      <c r="L47" s="163"/>
      <c r="M47" s="173" t="b">
        <v>0</v>
      </c>
      <c r="N47" s="161"/>
      <c r="O47" s="172"/>
      <c r="P47" s="172"/>
      <c r="Q47" s="159" t="s">
        <v>739</v>
      </c>
    </row>
    <row r="48" spans="2:17" x14ac:dyDescent="0.25">
      <c r="B48" s="176" t="s">
        <v>4</v>
      </c>
      <c r="C48" s="168" t="s">
        <v>740</v>
      </c>
      <c r="D48" s="168" t="s">
        <v>706</v>
      </c>
      <c r="E48" s="280" t="s">
        <v>1017</v>
      </c>
      <c r="F48" s="170">
        <v>0</v>
      </c>
      <c r="G48" s="166">
        <v>4.99</v>
      </c>
      <c r="H48" s="165" t="s">
        <v>628</v>
      </c>
      <c r="I48" s="163"/>
      <c r="J48" s="164"/>
      <c r="K48" s="164"/>
      <c r="L48" s="163"/>
      <c r="M48" s="173" t="b">
        <v>0</v>
      </c>
      <c r="N48" s="161"/>
      <c r="O48" s="172"/>
      <c r="P48" s="172"/>
      <c r="Q48" s="159" t="s">
        <v>740</v>
      </c>
    </row>
    <row r="49" spans="2:17" x14ac:dyDescent="0.25">
      <c r="B49" s="244" t="s">
        <v>4</v>
      </c>
      <c r="C49" s="168" t="s">
        <v>900</v>
      </c>
      <c r="D49" s="168" t="s">
        <v>706</v>
      </c>
      <c r="E49" s="168" t="s">
        <v>1018</v>
      </c>
      <c r="F49" s="170">
        <v>0</v>
      </c>
      <c r="G49" s="166">
        <v>0.99</v>
      </c>
      <c r="H49" s="165" t="s">
        <v>628</v>
      </c>
      <c r="I49" s="245"/>
      <c r="J49" s="246"/>
      <c r="K49" s="247"/>
      <c r="L49" s="245"/>
      <c r="M49" s="173" t="b">
        <v>0</v>
      </c>
      <c r="N49" s="161"/>
      <c r="O49" s="248"/>
      <c r="P49" s="248"/>
      <c r="Q49" s="249" t="s">
        <v>906</v>
      </c>
    </row>
    <row r="50" spans="2:17" x14ac:dyDescent="0.25">
      <c r="B50" s="244" t="s">
        <v>4</v>
      </c>
      <c r="C50" s="168" t="s">
        <v>901</v>
      </c>
      <c r="D50" s="168" t="s">
        <v>706</v>
      </c>
      <c r="E50" s="168" t="s">
        <v>1019</v>
      </c>
      <c r="F50" s="170">
        <v>0</v>
      </c>
      <c r="G50" s="166">
        <v>4.99</v>
      </c>
      <c r="H50" s="165" t="s">
        <v>628</v>
      </c>
      <c r="I50" s="245"/>
      <c r="J50" s="246"/>
      <c r="K50" s="247"/>
      <c r="L50" s="245"/>
      <c r="M50" s="173" t="b">
        <v>0</v>
      </c>
      <c r="N50" s="161"/>
      <c r="O50" s="248"/>
      <c r="P50" s="248"/>
      <c r="Q50" s="249" t="s">
        <v>907</v>
      </c>
    </row>
    <row r="51" spans="2:17" x14ac:dyDescent="0.25">
      <c r="B51" s="244" t="s">
        <v>4</v>
      </c>
      <c r="C51" s="168" t="s">
        <v>902</v>
      </c>
      <c r="D51" s="168" t="s">
        <v>706</v>
      </c>
      <c r="E51" s="168" t="s">
        <v>1020</v>
      </c>
      <c r="F51" s="170">
        <v>0</v>
      </c>
      <c r="G51" s="166">
        <v>9.99</v>
      </c>
      <c r="H51" s="165" t="s">
        <v>628</v>
      </c>
      <c r="I51" s="245"/>
      <c r="J51" s="246"/>
      <c r="K51" s="247"/>
      <c r="L51" s="245"/>
      <c r="M51" s="173" t="b">
        <v>0</v>
      </c>
      <c r="N51" s="161"/>
      <c r="O51" s="248"/>
      <c r="P51" s="248"/>
      <c r="Q51" s="249" t="s">
        <v>908</v>
      </c>
    </row>
    <row r="52" spans="2:17" x14ac:dyDescent="0.25">
      <c r="B52" s="244" t="s">
        <v>4</v>
      </c>
      <c r="C52" s="168" t="s">
        <v>903</v>
      </c>
      <c r="D52" s="168" t="s">
        <v>706</v>
      </c>
      <c r="E52" s="168" t="s">
        <v>1021</v>
      </c>
      <c r="F52" s="170">
        <v>0</v>
      </c>
      <c r="G52" s="166">
        <v>19.989999999999998</v>
      </c>
      <c r="H52" s="165" t="s">
        <v>628</v>
      </c>
      <c r="I52" s="245"/>
      <c r="J52" s="246"/>
      <c r="K52" s="247"/>
      <c r="L52" s="245"/>
      <c r="M52" s="173" t="b">
        <v>0</v>
      </c>
      <c r="N52" s="161"/>
      <c r="O52" s="248"/>
      <c r="P52" s="248"/>
      <c r="Q52" s="249" t="s">
        <v>909</v>
      </c>
    </row>
    <row r="53" spans="2:17" x14ac:dyDescent="0.25">
      <c r="B53" s="244" t="s">
        <v>4</v>
      </c>
      <c r="C53" s="168" t="s">
        <v>904</v>
      </c>
      <c r="D53" s="168" t="s">
        <v>706</v>
      </c>
      <c r="E53" s="168" t="s">
        <v>1022</v>
      </c>
      <c r="F53" s="170">
        <v>0</v>
      </c>
      <c r="G53" s="166">
        <v>39.99</v>
      </c>
      <c r="H53" s="165" t="s">
        <v>628</v>
      </c>
      <c r="I53" s="245"/>
      <c r="J53" s="246"/>
      <c r="K53" s="247"/>
      <c r="L53" s="245"/>
      <c r="M53" s="173" t="b">
        <v>0</v>
      </c>
      <c r="N53" s="161"/>
      <c r="O53" s="248"/>
      <c r="P53" s="248"/>
      <c r="Q53" s="249" t="s">
        <v>910</v>
      </c>
    </row>
    <row r="54" spans="2:17" x14ac:dyDescent="0.25">
      <c r="B54" s="244" t="s">
        <v>4</v>
      </c>
      <c r="C54" s="168" t="s">
        <v>905</v>
      </c>
      <c r="D54" s="168" t="s">
        <v>706</v>
      </c>
      <c r="E54" s="168" t="s">
        <v>1023</v>
      </c>
      <c r="F54" s="170">
        <v>0</v>
      </c>
      <c r="G54" s="166">
        <v>79.989999999999995</v>
      </c>
      <c r="H54" s="165" t="s">
        <v>628</v>
      </c>
      <c r="I54" s="245"/>
      <c r="J54" s="246"/>
      <c r="K54" s="247"/>
      <c r="L54" s="245"/>
      <c r="M54" s="173" t="b">
        <v>0</v>
      </c>
      <c r="N54" s="161"/>
      <c r="O54" s="248"/>
      <c r="P54" s="248"/>
      <c r="Q54" s="249" t="s">
        <v>911</v>
      </c>
    </row>
    <row r="55" spans="2:17" x14ac:dyDescent="0.25">
      <c r="B55" s="244" t="s">
        <v>4</v>
      </c>
      <c r="C55" s="168" t="s">
        <v>1130</v>
      </c>
      <c r="D55" s="168" t="s">
        <v>706</v>
      </c>
      <c r="E55" s="168" t="s">
        <v>1094</v>
      </c>
      <c r="F55" s="170">
        <v>0</v>
      </c>
      <c r="G55" s="166" t="s">
        <v>1050</v>
      </c>
      <c r="H55" s="165" t="s">
        <v>628</v>
      </c>
      <c r="I55" s="245"/>
      <c r="J55" s="246"/>
      <c r="K55" s="247"/>
      <c r="L55" s="245"/>
      <c r="M55" s="173" t="b">
        <v>0</v>
      </c>
      <c r="N55" s="161"/>
      <c r="O55" s="248"/>
      <c r="P55" s="248"/>
      <c r="Q55" s="249" t="s">
        <v>1058</v>
      </c>
    </row>
    <row r="56" spans="2:17" x14ac:dyDescent="0.25">
      <c r="B56" s="244" t="s">
        <v>4</v>
      </c>
      <c r="C56" s="168" t="s">
        <v>1131</v>
      </c>
      <c r="D56" s="168" t="s">
        <v>706</v>
      </c>
      <c r="E56" s="168" t="s">
        <v>1095</v>
      </c>
      <c r="F56" s="170">
        <v>0</v>
      </c>
      <c r="G56" s="166" t="s">
        <v>1050</v>
      </c>
      <c r="H56" s="165" t="s">
        <v>628</v>
      </c>
      <c r="I56" s="245"/>
      <c r="J56" s="246"/>
      <c r="K56" s="247"/>
      <c r="L56" s="245"/>
      <c r="M56" s="173" t="b">
        <v>0</v>
      </c>
      <c r="N56" s="161"/>
      <c r="O56" s="248"/>
      <c r="P56" s="248"/>
      <c r="Q56" s="249" t="s">
        <v>1059</v>
      </c>
    </row>
    <row r="57" spans="2:17" x14ac:dyDescent="0.25">
      <c r="B57" s="244" t="s">
        <v>4</v>
      </c>
      <c r="C57" s="168" t="s">
        <v>1132</v>
      </c>
      <c r="D57" s="168" t="s">
        <v>706</v>
      </c>
      <c r="E57" s="168" t="s">
        <v>1096</v>
      </c>
      <c r="F57" s="170">
        <v>0</v>
      </c>
      <c r="G57" s="166" t="s">
        <v>1051</v>
      </c>
      <c r="H57" s="165" t="s">
        <v>628</v>
      </c>
      <c r="I57" s="245"/>
      <c r="J57" s="246"/>
      <c r="K57" s="247"/>
      <c r="L57" s="245"/>
      <c r="M57" s="173" t="b">
        <v>0</v>
      </c>
      <c r="N57" s="161"/>
      <c r="O57" s="248"/>
      <c r="P57" s="248"/>
      <c r="Q57" s="249" t="s">
        <v>1060</v>
      </c>
    </row>
    <row r="58" spans="2:17" x14ac:dyDescent="0.25">
      <c r="B58" s="244" t="s">
        <v>4</v>
      </c>
      <c r="C58" s="168" t="s">
        <v>1133</v>
      </c>
      <c r="D58" s="168" t="s">
        <v>706</v>
      </c>
      <c r="E58" s="168" t="s">
        <v>1097</v>
      </c>
      <c r="F58" s="170">
        <v>0</v>
      </c>
      <c r="G58" s="166" t="s">
        <v>1050</v>
      </c>
      <c r="H58" s="165" t="s">
        <v>628</v>
      </c>
      <c r="I58" s="245"/>
      <c r="J58" s="246"/>
      <c r="K58" s="247"/>
      <c r="L58" s="245"/>
      <c r="M58" s="173" t="b">
        <v>0</v>
      </c>
      <c r="N58" s="161"/>
      <c r="O58" s="248"/>
      <c r="P58" s="248"/>
      <c r="Q58" s="249" t="s">
        <v>1061</v>
      </c>
    </row>
    <row r="59" spans="2:17" x14ac:dyDescent="0.25">
      <c r="B59" s="244" t="s">
        <v>4</v>
      </c>
      <c r="C59" s="168" t="s">
        <v>1134</v>
      </c>
      <c r="D59" s="168" t="s">
        <v>706</v>
      </c>
      <c r="E59" s="168" t="s">
        <v>1098</v>
      </c>
      <c r="F59" s="170">
        <v>0</v>
      </c>
      <c r="G59" s="166" t="s">
        <v>1052</v>
      </c>
      <c r="H59" s="165" t="s">
        <v>628</v>
      </c>
      <c r="I59" s="245"/>
      <c r="J59" s="246"/>
      <c r="K59" s="247"/>
      <c r="L59" s="245"/>
      <c r="M59" s="173" t="b">
        <v>0</v>
      </c>
      <c r="N59" s="161"/>
      <c r="O59" s="248"/>
      <c r="P59" s="248"/>
      <c r="Q59" s="249" t="s">
        <v>1062</v>
      </c>
    </row>
    <row r="60" spans="2:17" x14ac:dyDescent="0.25">
      <c r="B60" s="244" t="s">
        <v>4</v>
      </c>
      <c r="C60" s="168" t="s">
        <v>1135</v>
      </c>
      <c r="D60" s="168" t="s">
        <v>706</v>
      </c>
      <c r="E60" s="168" t="s">
        <v>1099</v>
      </c>
      <c r="F60" s="170">
        <v>0</v>
      </c>
      <c r="G60" s="166" t="s">
        <v>1051</v>
      </c>
      <c r="H60" s="165" t="s">
        <v>628</v>
      </c>
      <c r="I60" s="245"/>
      <c r="J60" s="246"/>
      <c r="K60" s="247"/>
      <c r="L60" s="245"/>
      <c r="M60" s="173" t="b">
        <v>0</v>
      </c>
      <c r="N60" s="161"/>
      <c r="O60" s="248"/>
      <c r="P60" s="248"/>
      <c r="Q60" s="249" t="s">
        <v>1063</v>
      </c>
    </row>
    <row r="61" spans="2:17" x14ac:dyDescent="0.25">
      <c r="B61" s="244" t="s">
        <v>4</v>
      </c>
      <c r="C61" s="168" t="s">
        <v>1136</v>
      </c>
      <c r="D61" s="168" t="s">
        <v>706</v>
      </c>
      <c r="E61" s="168" t="s">
        <v>1100</v>
      </c>
      <c r="F61" s="170">
        <v>0</v>
      </c>
      <c r="G61" s="166" t="s">
        <v>1050</v>
      </c>
      <c r="H61" s="165" t="s">
        <v>628</v>
      </c>
      <c r="I61" s="245"/>
      <c r="J61" s="246"/>
      <c r="K61" s="247"/>
      <c r="L61" s="245"/>
      <c r="M61" s="173" t="b">
        <v>0</v>
      </c>
      <c r="N61" s="161"/>
      <c r="O61" s="248"/>
      <c r="P61" s="248"/>
      <c r="Q61" s="249" t="s">
        <v>1064</v>
      </c>
    </row>
    <row r="62" spans="2:17" x14ac:dyDescent="0.25">
      <c r="B62" s="244" t="s">
        <v>4</v>
      </c>
      <c r="C62" s="168" t="s">
        <v>1137</v>
      </c>
      <c r="D62" s="168" t="s">
        <v>706</v>
      </c>
      <c r="E62" s="168" t="s">
        <v>1101</v>
      </c>
      <c r="F62" s="170">
        <v>0</v>
      </c>
      <c r="G62" s="166" t="s">
        <v>1051</v>
      </c>
      <c r="H62" s="165" t="s">
        <v>628</v>
      </c>
      <c r="I62" s="245"/>
      <c r="J62" s="246"/>
      <c r="K62" s="247"/>
      <c r="L62" s="245"/>
      <c r="M62" s="173" t="b">
        <v>0</v>
      </c>
      <c r="N62" s="161"/>
      <c r="O62" s="248"/>
      <c r="P62" s="248"/>
      <c r="Q62" s="249" t="s">
        <v>1065</v>
      </c>
    </row>
    <row r="63" spans="2:17" x14ac:dyDescent="0.25">
      <c r="B63" s="244" t="s">
        <v>4</v>
      </c>
      <c r="C63" s="168" t="s">
        <v>1138</v>
      </c>
      <c r="D63" s="168" t="s">
        <v>706</v>
      </c>
      <c r="E63" s="168" t="s">
        <v>1102</v>
      </c>
      <c r="F63" s="170">
        <v>0</v>
      </c>
      <c r="G63" s="166" t="s">
        <v>1050</v>
      </c>
      <c r="H63" s="165" t="s">
        <v>628</v>
      </c>
      <c r="I63" s="245"/>
      <c r="J63" s="246"/>
      <c r="K63" s="247"/>
      <c r="L63" s="245"/>
      <c r="M63" s="173" t="b">
        <v>0</v>
      </c>
      <c r="N63" s="161"/>
      <c r="O63" s="248"/>
      <c r="P63" s="248"/>
      <c r="Q63" s="249" t="s">
        <v>1066</v>
      </c>
    </row>
    <row r="64" spans="2:17" x14ac:dyDescent="0.25">
      <c r="B64" s="244" t="s">
        <v>4</v>
      </c>
      <c r="C64" s="168" t="s">
        <v>1139</v>
      </c>
      <c r="D64" s="168" t="s">
        <v>706</v>
      </c>
      <c r="E64" s="168" t="s">
        <v>1103</v>
      </c>
      <c r="F64" s="170">
        <v>0</v>
      </c>
      <c r="G64" s="166" t="s">
        <v>1052</v>
      </c>
      <c r="H64" s="165" t="s">
        <v>628</v>
      </c>
      <c r="I64" s="245"/>
      <c r="J64" s="246"/>
      <c r="K64" s="247"/>
      <c r="L64" s="245"/>
      <c r="M64" s="173" t="b">
        <v>0</v>
      </c>
      <c r="N64" s="161"/>
      <c r="O64" s="248"/>
      <c r="P64" s="248"/>
      <c r="Q64" s="249" t="s">
        <v>1067</v>
      </c>
    </row>
    <row r="65" spans="2:17" x14ac:dyDescent="0.25">
      <c r="B65" s="244" t="s">
        <v>4</v>
      </c>
      <c r="C65" s="168" t="s">
        <v>1140</v>
      </c>
      <c r="D65" s="168" t="s">
        <v>706</v>
      </c>
      <c r="E65" s="168" t="s">
        <v>1104</v>
      </c>
      <c r="F65" s="170">
        <v>0</v>
      </c>
      <c r="G65" s="166" t="s">
        <v>1050</v>
      </c>
      <c r="H65" s="165" t="s">
        <v>628</v>
      </c>
      <c r="I65" s="245"/>
      <c r="J65" s="246"/>
      <c r="K65" s="247"/>
      <c r="L65" s="245"/>
      <c r="M65" s="173" t="b">
        <v>0</v>
      </c>
      <c r="N65" s="161"/>
      <c r="O65" s="248"/>
      <c r="P65" s="248"/>
      <c r="Q65" s="249" t="s">
        <v>1068</v>
      </c>
    </row>
    <row r="66" spans="2:17" x14ac:dyDescent="0.25">
      <c r="B66" s="244" t="s">
        <v>4</v>
      </c>
      <c r="C66" s="168" t="s">
        <v>1141</v>
      </c>
      <c r="D66" s="168" t="s">
        <v>706</v>
      </c>
      <c r="E66" s="168" t="s">
        <v>1105</v>
      </c>
      <c r="F66" s="170">
        <v>0</v>
      </c>
      <c r="G66" s="166" t="s">
        <v>1051</v>
      </c>
      <c r="H66" s="165" t="s">
        <v>628</v>
      </c>
      <c r="I66" s="245"/>
      <c r="J66" s="246"/>
      <c r="K66" s="247"/>
      <c r="L66" s="245"/>
      <c r="M66" s="173" t="b">
        <v>0</v>
      </c>
      <c r="N66" s="161"/>
      <c r="O66" s="248"/>
      <c r="P66" s="248"/>
      <c r="Q66" s="249" t="s">
        <v>1069</v>
      </c>
    </row>
    <row r="67" spans="2:17" x14ac:dyDescent="0.25">
      <c r="B67" s="244" t="s">
        <v>4</v>
      </c>
      <c r="C67" s="168" t="s">
        <v>1142</v>
      </c>
      <c r="D67" s="168" t="s">
        <v>706</v>
      </c>
      <c r="E67" s="168" t="s">
        <v>1106</v>
      </c>
      <c r="F67" s="170">
        <v>0</v>
      </c>
      <c r="G67" s="166" t="s">
        <v>1050</v>
      </c>
      <c r="H67" s="165" t="s">
        <v>628</v>
      </c>
      <c r="I67" s="245"/>
      <c r="J67" s="246"/>
      <c r="K67" s="247"/>
      <c r="L67" s="245"/>
      <c r="M67" s="173" t="b">
        <v>0</v>
      </c>
      <c r="N67" s="161"/>
      <c r="O67" s="248"/>
      <c r="P67" s="248"/>
      <c r="Q67" s="249" t="s">
        <v>1070</v>
      </c>
    </row>
    <row r="68" spans="2:17" x14ac:dyDescent="0.25">
      <c r="B68" s="244" t="s">
        <v>4</v>
      </c>
      <c r="C68" s="168" t="s">
        <v>1143</v>
      </c>
      <c r="D68" s="168" t="s">
        <v>706</v>
      </c>
      <c r="E68" s="168" t="s">
        <v>1107</v>
      </c>
      <c r="F68" s="170">
        <v>0</v>
      </c>
      <c r="G68" s="166" t="s">
        <v>1050</v>
      </c>
      <c r="H68" s="165" t="s">
        <v>628</v>
      </c>
      <c r="I68" s="245"/>
      <c r="J68" s="246"/>
      <c r="K68" s="247"/>
      <c r="L68" s="245"/>
      <c r="M68" s="173" t="b">
        <v>0</v>
      </c>
      <c r="N68" s="161"/>
      <c r="O68" s="248"/>
      <c r="P68" s="248"/>
      <c r="Q68" s="249" t="s">
        <v>1071</v>
      </c>
    </row>
    <row r="69" spans="2:17" x14ac:dyDescent="0.25">
      <c r="B69" s="244" t="s">
        <v>4</v>
      </c>
      <c r="C69" s="168" t="s">
        <v>1144</v>
      </c>
      <c r="D69" s="168" t="s">
        <v>706</v>
      </c>
      <c r="E69" s="168" t="s">
        <v>1108</v>
      </c>
      <c r="F69" s="170">
        <v>0</v>
      </c>
      <c r="G69" s="166" t="s">
        <v>1051</v>
      </c>
      <c r="H69" s="165" t="s">
        <v>628</v>
      </c>
      <c r="I69" s="245"/>
      <c r="J69" s="246"/>
      <c r="K69" s="247"/>
      <c r="L69" s="245"/>
      <c r="M69" s="173" t="b">
        <v>0</v>
      </c>
      <c r="N69" s="161"/>
      <c r="O69" s="248"/>
      <c r="P69" s="248"/>
      <c r="Q69" s="249" t="s">
        <v>1072</v>
      </c>
    </row>
    <row r="70" spans="2:17" x14ac:dyDescent="0.25">
      <c r="B70" s="244" t="s">
        <v>4</v>
      </c>
      <c r="C70" s="168" t="s">
        <v>1145</v>
      </c>
      <c r="D70" s="168" t="s">
        <v>706</v>
      </c>
      <c r="E70" s="168" t="s">
        <v>1109</v>
      </c>
      <c r="F70" s="170">
        <v>0</v>
      </c>
      <c r="G70" s="166" t="s">
        <v>1050</v>
      </c>
      <c r="H70" s="165" t="s">
        <v>628</v>
      </c>
      <c r="I70" s="245"/>
      <c r="J70" s="246"/>
      <c r="K70" s="247"/>
      <c r="L70" s="245"/>
      <c r="M70" s="173" t="b">
        <v>0</v>
      </c>
      <c r="N70" s="161"/>
      <c r="O70" s="248"/>
      <c r="P70" s="248"/>
      <c r="Q70" s="249" t="s">
        <v>1073</v>
      </c>
    </row>
    <row r="71" spans="2:17" x14ac:dyDescent="0.25">
      <c r="B71" s="244" t="s">
        <v>4</v>
      </c>
      <c r="C71" s="168" t="s">
        <v>1146</v>
      </c>
      <c r="D71" s="168" t="s">
        <v>706</v>
      </c>
      <c r="E71" s="168" t="s">
        <v>1110</v>
      </c>
      <c r="F71" s="170">
        <v>0</v>
      </c>
      <c r="G71" s="166" t="s">
        <v>1051</v>
      </c>
      <c r="H71" s="165" t="s">
        <v>628</v>
      </c>
      <c r="I71" s="245"/>
      <c r="J71" s="246"/>
      <c r="K71" s="247"/>
      <c r="L71" s="245"/>
      <c r="M71" s="173" t="b">
        <v>0</v>
      </c>
      <c r="N71" s="161"/>
      <c r="O71" s="248"/>
      <c r="P71" s="248"/>
      <c r="Q71" s="249" t="s">
        <v>1074</v>
      </c>
    </row>
    <row r="72" spans="2:17" x14ac:dyDescent="0.25">
      <c r="B72" s="244" t="s">
        <v>4</v>
      </c>
      <c r="C72" s="168" t="s">
        <v>1147</v>
      </c>
      <c r="D72" s="168" t="s">
        <v>706</v>
      </c>
      <c r="E72" s="168" t="s">
        <v>1111</v>
      </c>
      <c r="F72" s="170">
        <v>0</v>
      </c>
      <c r="G72" s="166" t="s">
        <v>1053</v>
      </c>
      <c r="H72" s="165" t="s">
        <v>628</v>
      </c>
      <c r="I72" s="245"/>
      <c r="J72" s="246"/>
      <c r="K72" s="247"/>
      <c r="L72" s="245"/>
      <c r="M72" s="173" t="b">
        <v>0</v>
      </c>
      <c r="N72" s="161"/>
      <c r="O72" s="248"/>
      <c r="P72" s="248"/>
      <c r="Q72" s="249" t="s">
        <v>1075</v>
      </c>
    </row>
    <row r="73" spans="2:17" x14ac:dyDescent="0.25">
      <c r="B73" s="244" t="s">
        <v>4</v>
      </c>
      <c r="C73" s="168" t="s">
        <v>1148</v>
      </c>
      <c r="D73" s="168" t="s">
        <v>706</v>
      </c>
      <c r="E73" s="168" t="s">
        <v>1112</v>
      </c>
      <c r="F73" s="170">
        <v>0</v>
      </c>
      <c r="G73" s="166" t="s">
        <v>1051</v>
      </c>
      <c r="H73" s="165" t="s">
        <v>628</v>
      </c>
      <c r="I73" s="245"/>
      <c r="J73" s="246"/>
      <c r="K73" s="247"/>
      <c r="L73" s="245"/>
      <c r="M73" s="173" t="b">
        <v>0</v>
      </c>
      <c r="N73" s="161"/>
      <c r="O73" s="248"/>
      <c r="P73" s="248"/>
      <c r="Q73" s="249" t="s">
        <v>1076</v>
      </c>
    </row>
    <row r="74" spans="2:17" x14ac:dyDescent="0.25">
      <c r="B74" s="244" t="s">
        <v>4</v>
      </c>
      <c r="C74" s="168" t="s">
        <v>1149</v>
      </c>
      <c r="D74" s="168" t="s">
        <v>706</v>
      </c>
      <c r="E74" s="168" t="s">
        <v>1113</v>
      </c>
      <c r="F74" s="170">
        <v>0</v>
      </c>
      <c r="G74" s="166" t="s">
        <v>1054</v>
      </c>
      <c r="H74" s="165" t="s">
        <v>628</v>
      </c>
      <c r="I74" s="245"/>
      <c r="J74" s="246"/>
      <c r="K74" s="247"/>
      <c r="L74" s="245"/>
      <c r="M74" s="173" t="b">
        <v>0</v>
      </c>
      <c r="N74" s="161"/>
      <c r="O74" s="248"/>
      <c r="P74" s="248"/>
      <c r="Q74" s="249" t="s">
        <v>1077</v>
      </c>
    </row>
    <row r="75" spans="2:17" x14ac:dyDescent="0.25">
      <c r="B75" s="244" t="s">
        <v>4</v>
      </c>
      <c r="C75" s="168" t="s">
        <v>1150</v>
      </c>
      <c r="D75" s="168" t="s">
        <v>706</v>
      </c>
      <c r="E75" s="168" t="s">
        <v>1114</v>
      </c>
      <c r="F75" s="170">
        <v>0</v>
      </c>
      <c r="G75" s="166" t="s">
        <v>1053</v>
      </c>
      <c r="H75" s="165" t="s">
        <v>628</v>
      </c>
      <c r="I75" s="245"/>
      <c r="J75" s="246"/>
      <c r="K75" s="247"/>
      <c r="L75" s="245"/>
      <c r="M75" s="173" t="b">
        <v>0</v>
      </c>
      <c r="N75" s="161"/>
      <c r="O75" s="248"/>
      <c r="P75" s="248"/>
      <c r="Q75" s="249" t="s">
        <v>1078</v>
      </c>
    </row>
    <row r="76" spans="2:17" x14ac:dyDescent="0.25">
      <c r="B76" s="244" t="s">
        <v>4</v>
      </c>
      <c r="C76" s="168" t="s">
        <v>1151</v>
      </c>
      <c r="D76" s="168" t="s">
        <v>706</v>
      </c>
      <c r="E76" s="168" t="s">
        <v>1115</v>
      </c>
      <c r="F76" s="170">
        <v>0</v>
      </c>
      <c r="G76" s="166" t="s">
        <v>1053</v>
      </c>
      <c r="H76" s="165" t="s">
        <v>628</v>
      </c>
      <c r="I76" s="245"/>
      <c r="J76" s="246"/>
      <c r="K76" s="247"/>
      <c r="L76" s="245"/>
      <c r="M76" s="173" t="b">
        <v>0</v>
      </c>
      <c r="N76" s="161"/>
      <c r="O76" s="248"/>
      <c r="P76" s="248"/>
      <c r="Q76" s="249" t="s">
        <v>1079</v>
      </c>
    </row>
    <row r="77" spans="2:17" x14ac:dyDescent="0.25">
      <c r="B77" s="244" t="s">
        <v>4</v>
      </c>
      <c r="C77" s="168" t="s">
        <v>1152</v>
      </c>
      <c r="D77" s="168" t="s">
        <v>706</v>
      </c>
      <c r="E77" s="168" t="s">
        <v>1116</v>
      </c>
      <c r="F77" s="170">
        <v>0</v>
      </c>
      <c r="G77" s="166" t="s">
        <v>1050</v>
      </c>
      <c r="H77" s="165" t="s">
        <v>628</v>
      </c>
      <c r="I77" s="245"/>
      <c r="J77" s="246"/>
      <c r="K77" s="247"/>
      <c r="L77" s="245"/>
      <c r="M77" s="173" t="b">
        <v>0</v>
      </c>
      <c r="N77" s="161"/>
      <c r="O77" s="248"/>
      <c r="P77" s="248"/>
      <c r="Q77" s="249" t="s">
        <v>1080</v>
      </c>
    </row>
    <row r="78" spans="2:17" x14ac:dyDescent="0.25">
      <c r="B78" s="244" t="s">
        <v>4</v>
      </c>
      <c r="C78" s="168" t="s">
        <v>1153</v>
      </c>
      <c r="D78" s="168" t="s">
        <v>706</v>
      </c>
      <c r="E78" s="168" t="s">
        <v>1117</v>
      </c>
      <c r="F78" s="170">
        <v>0</v>
      </c>
      <c r="G78" s="166" t="s">
        <v>1051</v>
      </c>
      <c r="H78" s="165" t="s">
        <v>628</v>
      </c>
      <c r="I78" s="245"/>
      <c r="J78" s="246"/>
      <c r="K78" s="247"/>
      <c r="L78" s="245"/>
      <c r="M78" s="173" t="b">
        <v>0</v>
      </c>
      <c r="N78" s="161"/>
      <c r="O78" s="248"/>
      <c r="P78" s="248"/>
      <c r="Q78" s="249" t="s">
        <v>1081</v>
      </c>
    </row>
    <row r="79" spans="2:17" x14ac:dyDescent="0.25">
      <c r="B79" s="244" t="s">
        <v>4</v>
      </c>
      <c r="C79" s="168" t="s">
        <v>1154</v>
      </c>
      <c r="D79" s="168" t="s">
        <v>706</v>
      </c>
      <c r="E79" s="168" t="s">
        <v>1118</v>
      </c>
      <c r="F79" s="170">
        <v>0</v>
      </c>
      <c r="G79" s="166" t="s">
        <v>1051</v>
      </c>
      <c r="H79" s="165" t="s">
        <v>628</v>
      </c>
      <c r="I79" s="245"/>
      <c r="J79" s="246"/>
      <c r="K79" s="247"/>
      <c r="L79" s="245"/>
      <c r="M79" s="173" t="b">
        <v>0</v>
      </c>
      <c r="N79" s="161"/>
      <c r="O79" s="248"/>
      <c r="P79" s="248"/>
      <c r="Q79" s="249" t="s">
        <v>1082</v>
      </c>
    </row>
    <row r="80" spans="2:17" x14ac:dyDescent="0.25">
      <c r="B80" s="244" t="s">
        <v>4</v>
      </c>
      <c r="C80" s="168" t="s">
        <v>1155</v>
      </c>
      <c r="D80" s="168" t="s">
        <v>706</v>
      </c>
      <c r="E80" s="168" t="s">
        <v>1119</v>
      </c>
      <c r="F80" s="170">
        <v>0</v>
      </c>
      <c r="G80" s="166" t="s">
        <v>1054</v>
      </c>
      <c r="H80" s="165" t="s">
        <v>628</v>
      </c>
      <c r="I80" s="245"/>
      <c r="J80" s="246"/>
      <c r="K80" s="247"/>
      <c r="L80" s="245"/>
      <c r="M80" s="173" t="b">
        <v>0</v>
      </c>
      <c r="N80" s="161"/>
      <c r="O80" s="248"/>
      <c r="P80" s="248"/>
      <c r="Q80" s="249" t="s">
        <v>1083</v>
      </c>
    </row>
    <row r="81" spans="2:17" x14ac:dyDescent="0.25">
      <c r="B81" s="244" t="s">
        <v>4</v>
      </c>
      <c r="C81" s="168" t="s">
        <v>1156</v>
      </c>
      <c r="D81" s="168" t="s">
        <v>706</v>
      </c>
      <c r="E81" s="168" t="s">
        <v>1120</v>
      </c>
      <c r="F81" s="170">
        <v>0</v>
      </c>
      <c r="G81" s="166" t="s">
        <v>1055</v>
      </c>
      <c r="H81" s="165" t="s">
        <v>628</v>
      </c>
      <c r="I81" s="245"/>
      <c r="J81" s="246"/>
      <c r="K81" s="247"/>
      <c r="L81" s="245"/>
      <c r="M81" s="173" t="b">
        <v>0</v>
      </c>
      <c r="N81" s="161"/>
      <c r="O81" s="248"/>
      <c r="P81" s="248"/>
      <c r="Q81" s="249" t="s">
        <v>1084</v>
      </c>
    </row>
    <row r="82" spans="2:17" x14ac:dyDescent="0.25">
      <c r="B82" s="244" t="s">
        <v>4</v>
      </c>
      <c r="C82" s="168" t="s">
        <v>1157</v>
      </c>
      <c r="D82" s="168" t="s">
        <v>706</v>
      </c>
      <c r="E82" s="168" t="s">
        <v>1121</v>
      </c>
      <c r="F82" s="170">
        <v>0</v>
      </c>
      <c r="G82" s="166" t="s">
        <v>1055</v>
      </c>
      <c r="H82" s="165" t="s">
        <v>628</v>
      </c>
      <c r="I82" s="245"/>
      <c r="J82" s="246"/>
      <c r="K82" s="247"/>
      <c r="L82" s="245"/>
      <c r="M82" s="173" t="b">
        <v>0</v>
      </c>
      <c r="N82" s="161"/>
      <c r="O82" s="248"/>
      <c r="P82" s="248"/>
      <c r="Q82" s="249" t="s">
        <v>1085</v>
      </c>
    </row>
    <row r="83" spans="2:17" x14ac:dyDescent="0.25">
      <c r="B83" s="244" t="s">
        <v>4</v>
      </c>
      <c r="C83" s="168" t="s">
        <v>1158</v>
      </c>
      <c r="D83" s="168" t="s">
        <v>706</v>
      </c>
      <c r="E83" s="168" t="s">
        <v>1122</v>
      </c>
      <c r="F83" s="170">
        <v>0</v>
      </c>
      <c r="G83" s="166" t="s">
        <v>1056</v>
      </c>
      <c r="H83" s="165" t="s">
        <v>628</v>
      </c>
      <c r="I83" s="245"/>
      <c r="J83" s="246"/>
      <c r="K83" s="247"/>
      <c r="L83" s="245"/>
      <c r="M83" s="173" t="b">
        <v>0</v>
      </c>
      <c r="N83" s="161"/>
      <c r="O83" s="248"/>
      <c r="P83" s="248"/>
      <c r="Q83" s="249" t="s">
        <v>1086</v>
      </c>
    </row>
    <row r="84" spans="2:17" x14ac:dyDescent="0.25">
      <c r="B84" s="244" t="s">
        <v>4</v>
      </c>
      <c r="C84" s="168" t="s">
        <v>1159</v>
      </c>
      <c r="D84" s="168" t="s">
        <v>706</v>
      </c>
      <c r="E84" s="168" t="s">
        <v>1123</v>
      </c>
      <c r="F84" s="170">
        <v>0</v>
      </c>
      <c r="G84" s="166" t="s">
        <v>1054</v>
      </c>
      <c r="H84" s="165" t="s">
        <v>628</v>
      </c>
      <c r="I84" s="245"/>
      <c r="J84" s="246"/>
      <c r="K84" s="247"/>
      <c r="L84" s="245"/>
      <c r="M84" s="173" t="b">
        <v>0</v>
      </c>
      <c r="N84" s="161"/>
      <c r="O84" s="248"/>
      <c r="P84" s="248"/>
      <c r="Q84" s="249" t="s">
        <v>1087</v>
      </c>
    </row>
    <row r="85" spans="2:17" x14ac:dyDescent="0.25">
      <c r="B85" s="244" t="s">
        <v>4</v>
      </c>
      <c r="C85" s="168" t="s">
        <v>1160</v>
      </c>
      <c r="D85" s="168" t="s">
        <v>706</v>
      </c>
      <c r="E85" s="168" t="s">
        <v>1124</v>
      </c>
      <c r="F85" s="170">
        <v>0</v>
      </c>
      <c r="G85" s="166" t="s">
        <v>1054</v>
      </c>
      <c r="H85" s="165" t="s">
        <v>628</v>
      </c>
      <c r="I85" s="245"/>
      <c r="J85" s="246"/>
      <c r="K85" s="247"/>
      <c r="L85" s="245"/>
      <c r="M85" s="173" t="b">
        <v>0</v>
      </c>
      <c r="N85" s="161"/>
      <c r="O85" s="248"/>
      <c r="P85" s="248"/>
      <c r="Q85" s="249" t="s">
        <v>1088</v>
      </c>
    </row>
    <row r="86" spans="2:17" x14ac:dyDescent="0.25">
      <c r="B86" s="244" t="s">
        <v>4</v>
      </c>
      <c r="C86" s="168" t="s">
        <v>1161</v>
      </c>
      <c r="D86" s="168" t="s">
        <v>706</v>
      </c>
      <c r="E86" s="168" t="s">
        <v>1125</v>
      </c>
      <c r="F86" s="170">
        <v>0</v>
      </c>
      <c r="G86" s="166" t="s">
        <v>1057</v>
      </c>
      <c r="H86" s="165" t="s">
        <v>628</v>
      </c>
      <c r="I86" s="245"/>
      <c r="J86" s="246"/>
      <c r="K86" s="247"/>
      <c r="L86" s="245"/>
      <c r="M86" s="173" t="b">
        <v>0</v>
      </c>
      <c r="N86" s="161"/>
      <c r="O86" s="248"/>
      <c r="P86" s="248"/>
      <c r="Q86" s="249" t="s">
        <v>1089</v>
      </c>
    </row>
    <row r="87" spans="2:17" x14ac:dyDescent="0.25">
      <c r="B87" s="244" t="s">
        <v>4</v>
      </c>
      <c r="C87" s="168" t="s">
        <v>1162</v>
      </c>
      <c r="D87" s="168" t="s">
        <v>706</v>
      </c>
      <c r="E87" s="168" t="s">
        <v>1126</v>
      </c>
      <c r="F87" s="170">
        <v>0</v>
      </c>
      <c r="G87" s="166" t="s">
        <v>1056</v>
      </c>
      <c r="H87" s="165" t="s">
        <v>628</v>
      </c>
      <c r="I87" s="245"/>
      <c r="J87" s="246"/>
      <c r="K87" s="247"/>
      <c r="L87" s="245"/>
      <c r="M87" s="173" t="b">
        <v>0</v>
      </c>
      <c r="N87" s="161"/>
      <c r="O87" s="248"/>
      <c r="P87" s="248"/>
      <c r="Q87" s="249" t="s">
        <v>1090</v>
      </c>
    </row>
    <row r="88" spans="2:17" x14ac:dyDescent="0.25">
      <c r="B88" s="244" t="s">
        <v>4</v>
      </c>
      <c r="C88" s="168" t="s">
        <v>1163</v>
      </c>
      <c r="D88" s="168" t="s">
        <v>706</v>
      </c>
      <c r="E88" s="168" t="s">
        <v>1127</v>
      </c>
      <c r="F88" s="170">
        <v>0</v>
      </c>
      <c r="G88" s="166" t="s">
        <v>1054</v>
      </c>
      <c r="H88" s="165" t="s">
        <v>628</v>
      </c>
      <c r="I88" s="245"/>
      <c r="J88" s="246"/>
      <c r="K88" s="247"/>
      <c r="L88" s="245"/>
      <c r="M88" s="173" t="b">
        <v>0</v>
      </c>
      <c r="N88" s="161"/>
      <c r="O88" s="248"/>
      <c r="P88" s="248"/>
      <c r="Q88" s="249" t="s">
        <v>1091</v>
      </c>
    </row>
    <row r="89" spans="2:17" x14ac:dyDescent="0.25">
      <c r="B89" s="244" t="s">
        <v>4</v>
      </c>
      <c r="C89" s="168" t="s">
        <v>1164</v>
      </c>
      <c r="D89" s="168" t="s">
        <v>706</v>
      </c>
      <c r="E89" s="168" t="s">
        <v>1128</v>
      </c>
      <c r="F89" s="170">
        <v>0</v>
      </c>
      <c r="G89" s="166" t="s">
        <v>1055</v>
      </c>
      <c r="H89" s="165" t="s">
        <v>628</v>
      </c>
      <c r="I89" s="245"/>
      <c r="J89" s="246"/>
      <c r="K89" s="247"/>
      <c r="L89" s="245"/>
      <c r="M89" s="173" t="b">
        <v>0</v>
      </c>
      <c r="N89" s="161"/>
      <c r="O89" s="248"/>
      <c r="P89" s="248"/>
      <c r="Q89" s="249" t="s">
        <v>1092</v>
      </c>
    </row>
    <row r="90" spans="2:17" x14ac:dyDescent="0.25">
      <c r="B90" s="244" t="s">
        <v>4</v>
      </c>
      <c r="C90" s="168" t="s">
        <v>1165</v>
      </c>
      <c r="D90" s="168" t="s">
        <v>706</v>
      </c>
      <c r="E90" s="168" t="s">
        <v>1129</v>
      </c>
      <c r="F90" s="170">
        <v>0</v>
      </c>
      <c r="G90" s="166" t="s">
        <v>1057</v>
      </c>
      <c r="H90" s="165" t="s">
        <v>628</v>
      </c>
      <c r="I90" s="245"/>
      <c r="J90" s="246"/>
      <c r="K90" s="247"/>
      <c r="L90" s="245"/>
      <c r="M90" s="173" t="b">
        <v>0</v>
      </c>
      <c r="N90" s="161"/>
      <c r="O90" s="248"/>
      <c r="P90" s="248"/>
      <c r="Q90" s="249" t="s">
        <v>1093</v>
      </c>
    </row>
    <row r="91" spans="2:17" x14ac:dyDescent="0.25">
      <c r="B91" s="244" t="s">
        <v>4</v>
      </c>
      <c r="C91" s="168" t="s">
        <v>1185</v>
      </c>
      <c r="D91" s="168" t="s">
        <v>706</v>
      </c>
      <c r="E91" s="168" t="s">
        <v>1191</v>
      </c>
      <c r="F91" s="170">
        <v>0</v>
      </c>
      <c r="G91" s="166">
        <v>24.99</v>
      </c>
      <c r="H91" s="165" t="s">
        <v>628</v>
      </c>
      <c r="I91" s="245"/>
      <c r="J91" s="246"/>
      <c r="K91" s="247"/>
      <c r="L91" s="245"/>
      <c r="M91" s="173" t="b">
        <v>0</v>
      </c>
      <c r="N91" s="161"/>
      <c r="O91" s="248"/>
      <c r="P91" s="248"/>
      <c r="Q91" s="249" t="s">
        <v>1197</v>
      </c>
    </row>
    <row r="92" spans="2:17" x14ac:dyDescent="0.25">
      <c r="B92" s="244" t="s">
        <v>4</v>
      </c>
      <c r="C92" s="168" t="s">
        <v>1186</v>
      </c>
      <c r="D92" s="168" t="s">
        <v>706</v>
      </c>
      <c r="E92" s="168" t="s">
        <v>1192</v>
      </c>
      <c r="F92" s="170">
        <v>0</v>
      </c>
      <c r="G92" s="166">
        <v>29.99</v>
      </c>
      <c r="H92" s="165" t="s">
        <v>628</v>
      </c>
      <c r="I92" s="245"/>
      <c r="J92" s="246"/>
      <c r="K92" s="247"/>
      <c r="L92" s="245"/>
      <c r="M92" s="173" t="b">
        <v>0</v>
      </c>
      <c r="N92" s="161"/>
      <c r="O92" s="248"/>
      <c r="P92" s="248"/>
      <c r="Q92" s="249" t="s">
        <v>1198</v>
      </c>
    </row>
    <row r="93" spans="2:17" x14ac:dyDescent="0.25">
      <c r="B93" s="244" t="s">
        <v>4</v>
      </c>
      <c r="C93" s="168" t="s">
        <v>1187</v>
      </c>
      <c r="D93" s="168" t="s">
        <v>706</v>
      </c>
      <c r="E93" s="168" t="s">
        <v>1193</v>
      </c>
      <c r="F93" s="170">
        <v>0</v>
      </c>
      <c r="G93" s="166">
        <v>24.99</v>
      </c>
      <c r="H93" s="165" t="s">
        <v>628</v>
      </c>
      <c r="I93" s="245"/>
      <c r="J93" s="246"/>
      <c r="K93" s="247"/>
      <c r="L93" s="245"/>
      <c r="M93" s="173" t="b">
        <v>0</v>
      </c>
      <c r="N93" s="161"/>
      <c r="O93" s="248"/>
      <c r="P93" s="248"/>
      <c r="Q93" s="249" t="s">
        <v>1199</v>
      </c>
    </row>
    <row r="94" spans="2:17" x14ac:dyDescent="0.25">
      <c r="B94" s="244" t="s">
        <v>4</v>
      </c>
      <c r="C94" s="168" t="s">
        <v>1188</v>
      </c>
      <c r="D94" s="168" t="s">
        <v>706</v>
      </c>
      <c r="E94" s="168" t="s">
        <v>1194</v>
      </c>
      <c r="F94" s="170">
        <v>0</v>
      </c>
      <c r="G94" s="166">
        <v>29.99</v>
      </c>
      <c r="H94" s="165" t="s">
        <v>628</v>
      </c>
      <c r="I94" s="245"/>
      <c r="J94" s="246"/>
      <c r="K94" s="247"/>
      <c r="L94" s="245"/>
      <c r="M94" s="173" t="b">
        <v>0</v>
      </c>
      <c r="N94" s="161"/>
      <c r="O94" s="248"/>
      <c r="P94" s="248"/>
      <c r="Q94" s="249" t="s">
        <v>1200</v>
      </c>
    </row>
    <row r="95" spans="2:17" x14ac:dyDescent="0.25">
      <c r="B95" s="244" t="s">
        <v>4</v>
      </c>
      <c r="C95" s="168" t="s">
        <v>1189</v>
      </c>
      <c r="D95" s="168" t="s">
        <v>706</v>
      </c>
      <c r="E95" s="168" t="s">
        <v>1195</v>
      </c>
      <c r="F95" s="170">
        <v>0</v>
      </c>
      <c r="G95" s="166">
        <v>14.99</v>
      </c>
      <c r="H95" s="165" t="s">
        <v>628</v>
      </c>
      <c r="I95" s="245"/>
      <c r="J95" s="246"/>
      <c r="K95" s="247"/>
      <c r="L95" s="245"/>
      <c r="M95" s="173" t="b">
        <v>0</v>
      </c>
      <c r="N95" s="161"/>
      <c r="O95" s="248"/>
      <c r="P95" s="248"/>
      <c r="Q95" s="249" t="s">
        <v>1201</v>
      </c>
    </row>
    <row r="96" spans="2:17" x14ac:dyDescent="0.25">
      <c r="B96" s="244" t="s">
        <v>4</v>
      </c>
      <c r="C96" s="168" t="s">
        <v>1190</v>
      </c>
      <c r="D96" s="168" t="s">
        <v>706</v>
      </c>
      <c r="E96" s="168" t="s">
        <v>1196</v>
      </c>
      <c r="F96" s="170">
        <v>0</v>
      </c>
      <c r="G96" s="166">
        <v>14.99</v>
      </c>
      <c r="H96" s="165" t="s">
        <v>628</v>
      </c>
      <c r="I96" s="245"/>
      <c r="J96" s="246"/>
      <c r="K96" s="247"/>
      <c r="L96" s="245"/>
      <c r="M96" s="173" t="b">
        <v>0</v>
      </c>
      <c r="N96" s="161"/>
      <c r="O96" s="248"/>
      <c r="P96" s="248"/>
      <c r="Q96" s="249" t="s">
        <v>1202</v>
      </c>
    </row>
    <row r="100" spans="2:6" ht="15.75" thickBot="1" x14ac:dyDescent="0.3"/>
    <row r="101" spans="2:6" ht="23.25" x14ac:dyDescent="0.35">
      <c r="B101" s="1" t="s">
        <v>608</v>
      </c>
      <c r="C101" s="1"/>
      <c r="D101" s="1"/>
      <c r="E101" s="1"/>
      <c r="F101" s="1"/>
    </row>
    <row r="103" spans="2:6" ht="171" x14ac:dyDescent="0.25">
      <c r="B103" s="3" t="s">
        <v>607</v>
      </c>
      <c r="C103" s="146" t="s">
        <v>0</v>
      </c>
      <c r="D103" s="146" t="s">
        <v>606</v>
      </c>
      <c r="E103" s="146" t="s">
        <v>605</v>
      </c>
    </row>
    <row r="104" spans="2:6" x14ac:dyDescent="0.25">
      <c r="B104" s="145" t="s">
        <v>4</v>
      </c>
      <c r="C104" s="144" t="s">
        <v>604</v>
      </c>
      <c r="D104" s="143">
        <v>1</v>
      </c>
      <c r="E104" s="143">
        <v>0</v>
      </c>
    </row>
    <row r="105" spans="2:6" x14ac:dyDescent="0.25">
      <c r="B105" s="145" t="s">
        <v>4</v>
      </c>
      <c r="C105" s="144" t="s">
        <v>603</v>
      </c>
      <c r="D105" s="143">
        <v>-0.5</v>
      </c>
      <c r="E105" s="143">
        <v>100000</v>
      </c>
    </row>
    <row r="106" spans="2:6" x14ac:dyDescent="0.25">
      <c r="B106" s="145" t="s">
        <v>4</v>
      </c>
      <c r="C106" s="144" t="s">
        <v>602</v>
      </c>
      <c r="D106" s="143">
        <v>-2</v>
      </c>
      <c r="E106" s="143">
        <v>500000</v>
      </c>
    </row>
    <row r="107" spans="2:6" x14ac:dyDescent="0.25">
      <c r="B107" s="145" t="s">
        <v>4</v>
      </c>
      <c r="C107" s="144" t="s">
        <v>601</v>
      </c>
      <c r="D107" s="143">
        <v>-6</v>
      </c>
      <c r="E107" s="143">
        <v>1000000</v>
      </c>
    </row>
    <row r="108" spans="2:6" x14ac:dyDescent="0.25">
      <c r="B108" s="145" t="s">
        <v>4</v>
      </c>
      <c r="C108" s="144" t="s">
        <v>704</v>
      </c>
      <c r="D108" s="143">
        <v>-12.5</v>
      </c>
      <c r="E108" s="143">
        <v>2000000</v>
      </c>
    </row>
    <row r="109" spans="2:6" ht="15.75" thickBot="1" x14ac:dyDescent="0.3"/>
    <row r="110" spans="2:6" ht="23.25" x14ac:dyDescent="0.35">
      <c r="B110" s="1" t="s">
        <v>600</v>
      </c>
      <c r="C110" s="1"/>
      <c r="D110" s="1"/>
      <c r="E110" s="1"/>
      <c r="F110" s="1"/>
    </row>
    <row r="112" spans="2:6" ht="189.75" x14ac:dyDescent="0.25">
      <c r="B112" s="3" t="s">
        <v>599</v>
      </c>
      <c r="C112" s="146" t="s">
        <v>0</v>
      </c>
      <c r="D112" s="146" t="s">
        <v>598</v>
      </c>
      <c r="E112" s="146" t="s">
        <v>597</v>
      </c>
      <c r="F112" s="146" t="s">
        <v>596</v>
      </c>
    </row>
    <row r="113" spans="2:6" x14ac:dyDescent="0.25">
      <c r="B113" s="145" t="s">
        <v>4</v>
      </c>
      <c r="C113" s="144" t="s">
        <v>595</v>
      </c>
      <c r="D113" s="143">
        <v>-0.08</v>
      </c>
      <c r="E113" s="143">
        <v>1.03</v>
      </c>
      <c r="F113" s="143">
        <v>600</v>
      </c>
    </row>
  </sheetData>
  <dataValidations count="3">
    <dataValidation type="list" showInputMessage="1" showErrorMessage="1" sqref="D97:D100">
      <formula1>"hc, sc, keys, offer"</formula1>
    </dataValidation>
    <dataValidation type="list" showInputMessage="1" showErrorMessage="1" sqref="M6:M96 L97:L100">
      <formula1>"true,false"</formula1>
    </dataValidation>
    <dataValidation type="list" allowBlank="1" sqref="D6:D96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T100"/>
  <sheetViews>
    <sheetView topLeftCell="A43" workbookViewId="0">
      <selection activeCell="M74" sqref="M74"/>
    </sheetView>
  </sheetViews>
  <sheetFormatPr defaultColWidth="8.85546875" defaultRowHeight="15" x14ac:dyDescent="0.25"/>
  <cols>
    <col min="1" max="1" width="3" bestFit="1" customWidth="1"/>
    <col min="2" max="2" width="42.85546875" bestFit="1" customWidth="1"/>
    <col min="3" max="3" width="12.42578125" bestFit="1" customWidth="1"/>
    <col min="4" max="4" width="10.85546875" bestFit="1" customWidth="1"/>
    <col min="5" max="5" width="13.140625" bestFit="1" customWidth="1"/>
    <col min="6" max="6" width="27.42578125" bestFit="1" customWidth="1"/>
    <col min="7" max="7" width="19.42578125" customWidth="1"/>
    <col min="8" max="9" width="10.85546875" bestFit="1" customWidth="1"/>
    <col min="10" max="10" width="31.42578125" bestFit="1" customWidth="1"/>
    <col min="11" max="12" width="31.42578125" customWidth="1"/>
    <col min="13" max="13" width="31.42578125" bestFit="1" customWidth="1"/>
    <col min="14" max="14" width="31.85546875" bestFit="1" customWidth="1"/>
    <col min="15" max="15" width="26.28515625" bestFit="1" customWidth="1"/>
    <col min="16" max="16" width="29.85546875" bestFit="1" customWidth="1"/>
    <col min="17" max="17" width="17.7109375" bestFit="1" customWidth="1"/>
    <col min="18" max="18" width="16.42578125" bestFit="1" customWidth="1"/>
    <col min="19" max="19" width="7.28515625" bestFit="1" customWidth="1"/>
    <col min="20" max="20" width="41.85546875" bestFit="1" customWidth="1"/>
  </cols>
  <sheetData>
    <row r="1" spans="2:20" ht="15.75" thickBot="1" x14ac:dyDescent="0.3"/>
    <row r="2" spans="2:20" ht="23.25" x14ac:dyDescent="0.35">
      <c r="B2" s="1" t="s">
        <v>262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0" x14ac:dyDescent="0.25">
      <c r="B3" s="2"/>
      <c r="C3" s="2"/>
    </row>
    <row r="4" spans="2:20" ht="104.25" x14ac:dyDescent="0.25">
      <c r="B4" s="70" t="s">
        <v>263</v>
      </c>
      <c r="C4" s="71" t="s">
        <v>0</v>
      </c>
      <c r="D4" s="116" t="s">
        <v>23</v>
      </c>
      <c r="E4" s="116" t="s">
        <v>264</v>
      </c>
      <c r="F4" s="116" t="s">
        <v>22</v>
      </c>
      <c r="G4" s="116" t="s">
        <v>265</v>
      </c>
      <c r="H4" s="116" t="s">
        <v>266</v>
      </c>
      <c r="I4" s="116" t="s">
        <v>267</v>
      </c>
      <c r="J4" s="116" t="s">
        <v>268</v>
      </c>
      <c r="K4" s="116" t="s">
        <v>269</v>
      </c>
      <c r="L4" s="116" t="s">
        <v>655</v>
      </c>
      <c r="M4" s="74" t="s">
        <v>270</v>
      </c>
      <c r="N4" s="74" t="s">
        <v>271</v>
      </c>
      <c r="O4" s="74" t="s">
        <v>2</v>
      </c>
      <c r="P4" s="117" t="s">
        <v>42</v>
      </c>
      <c r="Q4" s="76" t="s">
        <v>11</v>
      </c>
      <c r="R4" s="76" t="s">
        <v>51</v>
      </c>
      <c r="S4" s="118" t="s">
        <v>5</v>
      </c>
      <c r="T4" s="71" t="s">
        <v>272</v>
      </c>
    </row>
    <row r="5" spans="2:20" x14ac:dyDescent="0.25">
      <c r="B5" s="119" t="s">
        <v>4</v>
      </c>
      <c r="C5" s="120" t="s">
        <v>273</v>
      </c>
      <c r="D5" s="121" t="s">
        <v>24</v>
      </c>
      <c r="E5" s="121" t="s">
        <v>6</v>
      </c>
      <c r="F5" s="121">
        <v>0</v>
      </c>
      <c r="G5" s="121" t="b">
        <v>0</v>
      </c>
      <c r="H5" s="121" t="b">
        <v>0</v>
      </c>
      <c r="I5" s="121" t="b">
        <v>0</v>
      </c>
      <c r="J5" s="121" t="b">
        <v>0</v>
      </c>
      <c r="K5" s="121"/>
      <c r="L5" s="121"/>
      <c r="M5" s="122" t="s">
        <v>274</v>
      </c>
      <c r="N5" s="122" t="s">
        <v>275</v>
      </c>
      <c r="O5" s="122" t="s">
        <v>276</v>
      </c>
      <c r="P5" s="123" t="s">
        <v>8</v>
      </c>
      <c r="Q5" s="118" t="s">
        <v>277</v>
      </c>
      <c r="R5" s="118" t="str">
        <f>CONCATENATE(LEFT(petDefinitions[[#This Row],['[tidName']]],10),"_DESC")</f>
        <v>TID_PET_00_DESC</v>
      </c>
      <c r="S5" s="118">
        <v>0</v>
      </c>
      <c r="T5" s="124" t="str">
        <f>CONCATENATE(RIGHT(petDefinitions[[#This Row],['[gamePrefab']]],LEN(petDefinitions[[#This Row],['[gamePrefab']]])-6),"_",petDefinitions[[#This Row],['[powerup']]])</f>
        <v>Dactylus_0_coins</v>
      </c>
    </row>
    <row r="6" spans="2:20" x14ac:dyDescent="0.25">
      <c r="B6" s="119" t="s">
        <v>4</v>
      </c>
      <c r="C6" s="120" t="s">
        <v>278</v>
      </c>
      <c r="D6" s="121" t="s">
        <v>24</v>
      </c>
      <c r="E6" s="121" t="s">
        <v>6</v>
      </c>
      <c r="F6" s="121">
        <v>1</v>
      </c>
      <c r="G6" s="121" t="b">
        <v>1</v>
      </c>
      <c r="H6" s="121" t="b">
        <v>0</v>
      </c>
      <c r="I6" s="121" t="b">
        <v>0</v>
      </c>
      <c r="J6" s="121" t="b">
        <v>0</v>
      </c>
      <c r="K6" s="121"/>
      <c r="L6" s="121"/>
      <c r="M6" s="122" t="s">
        <v>279</v>
      </c>
      <c r="N6" s="122" t="s">
        <v>280</v>
      </c>
      <c r="O6" s="122" t="s">
        <v>281</v>
      </c>
      <c r="P6" s="123" t="s">
        <v>6</v>
      </c>
      <c r="Q6" s="118" t="s">
        <v>282</v>
      </c>
      <c r="R6" s="118" t="str">
        <f>CONCATENATE(LEFT(petDefinitions[[#This Row],['[tidName']]],10),"_DESC")</f>
        <v>TID_PET_01_DESC</v>
      </c>
      <c r="S6" s="125">
        <v>1</v>
      </c>
      <c r="T6" s="124" t="str">
        <f>CONCATENATE(RIGHT(petDefinitions[[#This Row],['[gamePrefab']]],LEN(petDefinitions[[#This Row],['[gamePrefab']]])-6),"_",petDefinitions[[#This Row],['[powerup']]])</f>
        <v>MonkeyVampire_1_score</v>
      </c>
    </row>
    <row r="7" spans="2:20" x14ac:dyDescent="0.25">
      <c r="B7" s="126" t="s">
        <v>4</v>
      </c>
      <c r="C7" s="127" t="s">
        <v>283</v>
      </c>
      <c r="D7" s="128" t="s">
        <v>24</v>
      </c>
      <c r="E7" s="121" t="s">
        <v>284</v>
      </c>
      <c r="F7" s="121">
        <v>2</v>
      </c>
      <c r="G7" s="121" t="b">
        <v>1</v>
      </c>
      <c r="H7" s="121" t="b">
        <v>0</v>
      </c>
      <c r="I7" s="121" t="b">
        <v>0</v>
      </c>
      <c r="J7" s="121" t="b">
        <v>0</v>
      </c>
      <c r="K7" s="121"/>
      <c r="L7" s="121"/>
      <c r="M7" s="122" t="s">
        <v>285</v>
      </c>
      <c r="N7" s="122" t="s">
        <v>286</v>
      </c>
      <c r="O7" s="122" t="s">
        <v>287</v>
      </c>
      <c r="P7" s="123" t="s">
        <v>57</v>
      </c>
      <c r="Q7" s="118" t="s">
        <v>288</v>
      </c>
      <c r="R7" s="125" t="str">
        <f>CONCATENATE(LEFT(petDefinitions[[#This Row],['[tidName']]],10),"_DESC")</f>
        <v>TID_PET_02_DESC</v>
      </c>
      <c r="S7" s="118">
        <v>2</v>
      </c>
      <c r="T7" s="124" t="str">
        <f>CONCATENATE(RIGHT(petDefinitions[[#This Row],['[gamePrefab']]],LEN(petDefinitions[[#This Row],['[gamePrefab']]])-6),"_",petDefinitions[[#This Row],['[powerup']]])</f>
        <v>ChamRed_2_food</v>
      </c>
    </row>
    <row r="8" spans="2:20" x14ac:dyDescent="0.25">
      <c r="B8" s="126" t="s">
        <v>4</v>
      </c>
      <c r="C8" s="127" t="s">
        <v>289</v>
      </c>
      <c r="D8" s="128" t="s">
        <v>24</v>
      </c>
      <c r="E8" s="121" t="s">
        <v>6</v>
      </c>
      <c r="F8" s="121">
        <v>2</v>
      </c>
      <c r="G8" s="121" t="b">
        <v>0</v>
      </c>
      <c r="H8" s="121" t="b">
        <v>0</v>
      </c>
      <c r="I8" s="121" t="b">
        <v>0</v>
      </c>
      <c r="J8" s="121" t="b">
        <v>0</v>
      </c>
      <c r="K8" s="121"/>
      <c r="L8" s="121"/>
      <c r="M8" s="122" t="s">
        <v>290</v>
      </c>
      <c r="N8" s="122" t="s">
        <v>291</v>
      </c>
      <c r="O8" s="122" t="s">
        <v>292</v>
      </c>
      <c r="P8" s="123" t="s">
        <v>8</v>
      </c>
      <c r="Q8" s="118" t="s">
        <v>293</v>
      </c>
      <c r="R8" s="118" t="str">
        <f>CONCATENATE(LEFT(petDefinitions[[#This Row],['[tidName']]],10),"_DESC")</f>
        <v>TID_PET_03_DESC</v>
      </c>
      <c r="S8" s="125">
        <v>3</v>
      </c>
      <c r="T8" s="124" t="str">
        <f>CONCATENATE(RIGHT(petDefinitions[[#This Row],['[gamePrefab']]],LEN(petDefinitions[[#This Row],['[gamePrefab']]])-6),"_",petDefinitions[[#This Row],['[powerup']]])</f>
        <v>Freddy_3_coins</v>
      </c>
    </row>
    <row r="9" spans="2:20" x14ac:dyDescent="0.25">
      <c r="B9" s="126" t="s">
        <v>4</v>
      </c>
      <c r="C9" s="127" t="s">
        <v>294</v>
      </c>
      <c r="D9" s="128" t="s">
        <v>24</v>
      </c>
      <c r="E9" s="121" t="s">
        <v>284</v>
      </c>
      <c r="F9" s="121">
        <v>3</v>
      </c>
      <c r="G9" s="121" t="b">
        <v>1</v>
      </c>
      <c r="H9" s="121" t="b">
        <v>0</v>
      </c>
      <c r="I9" s="121" t="b">
        <v>0</v>
      </c>
      <c r="J9" s="121" t="b">
        <v>0</v>
      </c>
      <c r="K9" s="121"/>
      <c r="L9" s="121"/>
      <c r="M9" s="122" t="s">
        <v>295</v>
      </c>
      <c r="N9" s="122" t="s">
        <v>296</v>
      </c>
      <c r="O9" s="129" t="s">
        <v>297</v>
      </c>
      <c r="P9" s="123" t="s">
        <v>57</v>
      </c>
      <c r="Q9" s="118" t="s">
        <v>298</v>
      </c>
      <c r="R9" s="125" t="str">
        <f>CONCATENATE(LEFT(petDefinitions[[#This Row],['[tidName']]],10),"_DESC")</f>
        <v>TID_PET_04_DESC</v>
      </c>
      <c r="S9" s="118">
        <v>4</v>
      </c>
      <c r="T9" s="124" t="str">
        <f>CONCATENATE(RIGHT(petDefinitions[[#This Row],['[gamePrefab']]],LEN(petDefinitions[[#This Row],['[gamePrefab']]])-6),"_",petDefinitions[[#This Row],['[powerup']]])</f>
        <v>Froggy_v1_4_food</v>
      </c>
    </row>
    <row r="10" spans="2:20" x14ac:dyDescent="0.25">
      <c r="B10" s="126" t="s">
        <v>4</v>
      </c>
      <c r="C10" s="127" t="s">
        <v>299</v>
      </c>
      <c r="D10" s="128" t="s">
        <v>24</v>
      </c>
      <c r="E10" s="121" t="s">
        <v>6</v>
      </c>
      <c r="F10" s="121">
        <v>3</v>
      </c>
      <c r="G10" s="121" t="b">
        <v>1</v>
      </c>
      <c r="H10" s="121" t="b">
        <v>0</v>
      </c>
      <c r="I10" s="121" t="b">
        <v>0</v>
      </c>
      <c r="J10" s="121" t="b">
        <v>0</v>
      </c>
      <c r="K10" s="121"/>
      <c r="L10" s="121"/>
      <c r="M10" s="122" t="s">
        <v>300</v>
      </c>
      <c r="N10" s="122" t="s">
        <v>301</v>
      </c>
      <c r="O10" s="122" t="s">
        <v>302</v>
      </c>
      <c r="P10" s="123" t="s">
        <v>6</v>
      </c>
      <c r="Q10" s="118" t="s">
        <v>303</v>
      </c>
      <c r="R10" s="118" t="str">
        <f>CONCATENATE(LEFT(petDefinitions[[#This Row],['[tidName']]],10),"_DESC")</f>
        <v>TID_PET_05_DESC</v>
      </c>
      <c r="S10" s="118">
        <v>5</v>
      </c>
      <c r="T10" s="124" t="str">
        <f>CONCATENATE(RIGHT(petDefinitions[[#This Row],['[gamePrefab']]],LEN(petDefinitions[[#This Row],['[gamePrefab']]])-6),"_",petDefinitions[[#This Row],['[powerup']]])</f>
        <v>ChamRichelier_5_score</v>
      </c>
    </row>
    <row r="11" spans="2:20" x14ac:dyDescent="0.25">
      <c r="B11" s="126" t="s">
        <v>4</v>
      </c>
      <c r="C11" s="127" t="s">
        <v>304</v>
      </c>
      <c r="D11" s="128" t="s">
        <v>24</v>
      </c>
      <c r="E11" s="121" t="s">
        <v>284</v>
      </c>
      <c r="F11" s="121">
        <v>4</v>
      </c>
      <c r="G11" s="121" t="b">
        <v>1</v>
      </c>
      <c r="H11" s="121" t="b">
        <v>0</v>
      </c>
      <c r="I11" s="121" t="b">
        <v>0</v>
      </c>
      <c r="J11" s="121" t="b">
        <v>0</v>
      </c>
      <c r="K11" s="121"/>
      <c r="L11" s="121"/>
      <c r="M11" s="122" t="s">
        <v>305</v>
      </c>
      <c r="N11" s="122" t="s">
        <v>306</v>
      </c>
      <c r="O11" s="122" t="s">
        <v>307</v>
      </c>
      <c r="P11" s="123" t="s">
        <v>57</v>
      </c>
      <c r="Q11" s="118" t="s">
        <v>308</v>
      </c>
      <c r="R11" s="118" t="str">
        <f>CONCATENATE(LEFT(petDefinitions[[#This Row],['[tidName']]],10),"_DESC")</f>
        <v>TID_PET_06_DESC</v>
      </c>
      <c r="S11" s="118">
        <v>6</v>
      </c>
      <c r="T11" s="124" t="str">
        <f>CONCATENATE(RIGHT(petDefinitions[[#This Row],['[gamePrefab']]],LEN(petDefinitions[[#This Row],['[gamePrefab']]])-6),"_",petDefinitions[[#This Row],['[powerup']]])</f>
        <v>DactylusChicken_6_food</v>
      </c>
    </row>
    <row r="12" spans="2:20" x14ac:dyDescent="0.25">
      <c r="B12" s="126" t="s">
        <v>4</v>
      </c>
      <c r="C12" s="127" t="s">
        <v>309</v>
      </c>
      <c r="D12" s="128" t="s">
        <v>24</v>
      </c>
      <c r="E12" s="121" t="s">
        <v>284</v>
      </c>
      <c r="F12" s="121">
        <v>0</v>
      </c>
      <c r="G12" s="121" t="b">
        <v>1</v>
      </c>
      <c r="H12" s="121" t="b">
        <v>0</v>
      </c>
      <c r="I12" s="121" t="b">
        <v>0</v>
      </c>
      <c r="J12" s="121" t="b">
        <v>0</v>
      </c>
      <c r="K12" s="121"/>
      <c r="L12" s="121"/>
      <c r="M12" s="122" t="s">
        <v>310</v>
      </c>
      <c r="N12" s="122" t="s">
        <v>311</v>
      </c>
      <c r="O12" s="122" t="s">
        <v>312</v>
      </c>
      <c r="P12" s="123" t="s">
        <v>75</v>
      </c>
      <c r="Q12" s="118" t="s">
        <v>313</v>
      </c>
      <c r="R12" s="118" t="str">
        <f>CONCATENATE(LEFT(petDefinitions[[#This Row],['[tidName']]],10),"_DESC")</f>
        <v>TID_PET_07_DESC</v>
      </c>
      <c r="S12" s="118">
        <v>7</v>
      </c>
      <c r="T12" s="124" t="str">
        <f>CONCATENATE(RIGHT(petDefinitions[[#This Row],['[gamePrefab']]],LEN(petDefinitions[[#This Row],['[gamePrefab']]])-6),"_",petDefinitions[[#This Row],['[powerup']]])</f>
        <v>BallPaint_7_hp</v>
      </c>
    </row>
    <row r="13" spans="2:20" x14ac:dyDescent="0.25">
      <c r="B13" s="126" t="s">
        <v>4</v>
      </c>
      <c r="C13" s="127" t="s">
        <v>314</v>
      </c>
      <c r="D13" s="128" t="s">
        <v>24</v>
      </c>
      <c r="E13" s="121" t="s">
        <v>315</v>
      </c>
      <c r="F13" s="121">
        <v>0</v>
      </c>
      <c r="G13" s="121" t="b">
        <v>1</v>
      </c>
      <c r="H13" s="121" t="b">
        <v>0</v>
      </c>
      <c r="I13" s="121" t="b">
        <v>0</v>
      </c>
      <c r="J13" s="121" t="b">
        <v>0</v>
      </c>
      <c r="K13" s="121"/>
      <c r="L13" s="121"/>
      <c r="M13" s="122" t="s">
        <v>316</v>
      </c>
      <c r="N13" s="122" t="s">
        <v>317</v>
      </c>
      <c r="O13" s="122" t="s">
        <v>318</v>
      </c>
      <c r="P13" s="123" t="s">
        <v>181</v>
      </c>
      <c r="Q13" s="118" t="s">
        <v>319</v>
      </c>
      <c r="R13" s="118" t="str">
        <f>CONCATENATE(LEFT(petDefinitions[[#This Row],['[tidName']]],10),"_DESC")</f>
        <v>TID_PET_08_DESC</v>
      </c>
      <c r="S13" s="118">
        <v>8</v>
      </c>
      <c r="T13" s="124" t="str">
        <f>CONCATENATE(RIGHT(petDefinitions[[#This Row],['[gamePrefab']]],LEN(petDefinitions[[#This Row],['[gamePrefab']]])-6),"_",petDefinitions[[#This Row],['[powerup']]])</f>
        <v>ChamPipistrello_8_avoid_mine</v>
      </c>
    </row>
    <row r="14" spans="2:20" x14ac:dyDescent="0.25">
      <c r="B14" s="126" t="s">
        <v>4</v>
      </c>
      <c r="C14" s="127" t="s">
        <v>320</v>
      </c>
      <c r="D14" s="128" t="s">
        <v>24</v>
      </c>
      <c r="E14" s="121" t="s">
        <v>157</v>
      </c>
      <c r="F14" s="121">
        <v>0</v>
      </c>
      <c r="G14" s="121" t="b">
        <v>1</v>
      </c>
      <c r="H14" s="121" t="b">
        <v>0</v>
      </c>
      <c r="I14" s="121" t="b">
        <v>0</v>
      </c>
      <c r="J14" s="121" t="b">
        <v>0</v>
      </c>
      <c r="K14" s="121"/>
      <c r="L14" s="121"/>
      <c r="M14" s="122" t="s">
        <v>321</v>
      </c>
      <c r="N14" s="129" t="s">
        <v>322</v>
      </c>
      <c r="O14" s="122" t="s">
        <v>323</v>
      </c>
      <c r="P14" s="123" t="s">
        <v>157</v>
      </c>
      <c r="Q14" s="118" t="s">
        <v>324</v>
      </c>
      <c r="R14" s="118" t="str">
        <f>CONCATENATE(LEFT(petDefinitions[[#This Row],['[tidName']]],10),"_DESC")</f>
        <v>TID_PET_09_DESC</v>
      </c>
      <c r="S14" s="118">
        <v>9</v>
      </c>
      <c r="T14" s="124" t="str">
        <f>CONCATENATE(RIGHT(petDefinitions[[#This Row],['[gamePrefab']]],LEN(petDefinitions[[#This Row],['[gamePrefab']]])-6),"_",petDefinitions[[#This Row],['[powerup']]])</f>
        <v>MonkeyRocket_9_speed</v>
      </c>
    </row>
    <row r="15" spans="2:20" x14ac:dyDescent="0.25">
      <c r="B15" s="126" t="s">
        <v>4</v>
      </c>
      <c r="C15" s="127" t="s">
        <v>325</v>
      </c>
      <c r="D15" s="128" t="s">
        <v>24</v>
      </c>
      <c r="E15" s="121" t="s">
        <v>157</v>
      </c>
      <c r="F15" s="121">
        <v>1</v>
      </c>
      <c r="G15" s="121" t="b">
        <v>1</v>
      </c>
      <c r="H15" s="121" t="b">
        <v>0</v>
      </c>
      <c r="I15" s="121" t="b">
        <v>0</v>
      </c>
      <c r="J15" s="121" t="b">
        <v>0</v>
      </c>
      <c r="K15" s="121"/>
      <c r="L15" s="121"/>
      <c r="M15" s="122" t="s">
        <v>326</v>
      </c>
      <c r="N15" s="122" t="s">
        <v>327</v>
      </c>
      <c r="O15" s="122" t="s">
        <v>328</v>
      </c>
      <c r="P15" s="123" t="s">
        <v>79</v>
      </c>
      <c r="Q15" s="118" t="s">
        <v>329</v>
      </c>
      <c r="R15" s="118" t="str">
        <f>CONCATENATE(LEFT(petDefinitions[[#This Row],['[tidName']]],10),"_DESC")</f>
        <v>TID_PET_10_DESC</v>
      </c>
      <c r="S15" s="118">
        <v>10</v>
      </c>
      <c r="T15" s="124" t="str">
        <f>CONCATENATE(RIGHT(petDefinitions[[#This Row],['[gamePrefab']]],LEN(petDefinitions[[#This Row],['[gamePrefab']]])-6),"_",petDefinitions[[#This Row],['[powerup']]])</f>
        <v>FreddyMetallicArmor_10_boost</v>
      </c>
    </row>
    <row r="16" spans="2:20" x14ac:dyDescent="0.25">
      <c r="B16" s="126" t="s">
        <v>4</v>
      </c>
      <c r="C16" s="127" t="s">
        <v>330</v>
      </c>
      <c r="D16" s="128" t="s">
        <v>24</v>
      </c>
      <c r="E16" s="121" t="s">
        <v>331</v>
      </c>
      <c r="F16" s="121">
        <v>0</v>
      </c>
      <c r="G16" s="121" t="b">
        <v>1</v>
      </c>
      <c r="H16" s="121" t="b">
        <v>0</v>
      </c>
      <c r="I16" s="121" t="b">
        <v>0</v>
      </c>
      <c r="J16" s="121" t="b">
        <v>0</v>
      </c>
      <c r="K16" s="121"/>
      <c r="L16" s="121"/>
      <c r="M16" s="122" t="s">
        <v>332</v>
      </c>
      <c r="N16" s="122" t="s">
        <v>333</v>
      </c>
      <c r="O16" s="122" t="s">
        <v>334</v>
      </c>
      <c r="P16" s="123" t="s">
        <v>85</v>
      </c>
      <c r="Q16" s="118" t="s">
        <v>335</v>
      </c>
      <c r="R16" s="118" t="str">
        <f>CONCATENATE(LEFT(petDefinitions[[#This Row],['[tidName']]],10),"_DESC")</f>
        <v>TID_PET_11_DESC</v>
      </c>
      <c r="S16" s="118">
        <v>11</v>
      </c>
      <c r="T16" s="124" t="str">
        <f>CONCATENATE(RIGHT(petDefinitions[[#This Row],['[gamePrefab']]],LEN(petDefinitions[[#This Row],['[gamePrefab']]])-6),"_",petDefinitions[[#This Row],['[powerup']]])</f>
        <v>ChamBurnout_11_fury_size</v>
      </c>
    </row>
    <row r="17" spans="2:20" x14ac:dyDescent="0.25">
      <c r="B17" s="126" t="s">
        <v>4</v>
      </c>
      <c r="C17" s="127" t="s">
        <v>341</v>
      </c>
      <c r="D17" s="128" t="s">
        <v>24</v>
      </c>
      <c r="E17" s="121" t="s">
        <v>284</v>
      </c>
      <c r="F17" s="121">
        <v>1</v>
      </c>
      <c r="G17" s="121" t="b">
        <v>1</v>
      </c>
      <c r="H17" s="121" t="b">
        <v>0</v>
      </c>
      <c r="I17" s="121" t="b">
        <v>0</v>
      </c>
      <c r="J17" s="121" t="b">
        <v>0</v>
      </c>
      <c r="K17" s="121"/>
      <c r="L17" s="121"/>
      <c r="M17" s="122" t="s">
        <v>342</v>
      </c>
      <c r="N17" s="122" t="s">
        <v>343</v>
      </c>
      <c r="O17" s="122" t="s">
        <v>344</v>
      </c>
      <c r="P17" s="123" t="s">
        <v>75</v>
      </c>
      <c r="Q17" s="118" t="s">
        <v>345</v>
      </c>
      <c r="R17" s="118" t="str">
        <f>CONCATENATE(LEFT(petDefinitions[[#This Row],['[tidName']]],10),"_DESC")</f>
        <v>TID_PET_13_DESC</v>
      </c>
      <c r="S17" s="118">
        <v>13</v>
      </c>
      <c r="T17" s="124" t="str">
        <f>CONCATENATE(RIGHT(petDefinitions[[#This Row],['[gamePrefab']]],LEN(petDefinitions[[#This Row],['[gamePrefab']]])-6),"_",petDefinitions[[#This Row],['[powerup']]])</f>
        <v>Froggy_v5_13_hp</v>
      </c>
    </row>
    <row r="18" spans="2:20" x14ac:dyDescent="0.25">
      <c r="B18" s="126" t="s">
        <v>4</v>
      </c>
      <c r="C18" s="127" t="s">
        <v>346</v>
      </c>
      <c r="D18" s="128" t="s">
        <v>24</v>
      </c>
      <c r="E18" s="121" t="s">
        <v>6</v>
      </c>
      <c r="F18" s="121">
        <v>4</v>
      </c>
      <c r="G18" s="121" t="b">
        <v>0</v>
      </c>
      <c r="H18" s="121" t="b">
        <v>0</v>
      </c>
      <c r="I18" s="121" t="b">
        <v>0</v>
      </c>
      <c r="J18" s="121" t="b">
        <v>0</v>
      </c>
      <c r="K18" s="121"/>
      <c r="L18" s="121"/>
      <c r="M18" s="122" t="s">
        <v>347</v>
      </c>
      <c r="N18" s="122" t="s">
        <v>348</v>
      </c>
      <c r="O18" s="129" t="s">
        <v>349</v>
      </c>
      <c r="P18" s="123" t="s">
        <v>68</v>
      </c>
      <c r="Q18" s="118" t="s">
        <v>350</v>
      </c>
      <c r="R18" s="118" t="str">
        <f>CONCATENATE(LEFT(petDefinitions[[#This Row],['[tidName']]],10),"_DESC")</f>
        <v>TID_PET_14_DESC</v>
      </c>
      <c r="S18" s="118">
        <v>14</v>
      </c>
      <c r="T18" s="124" t="str">
        <f>CONCATENATE(RIGHT(petDefinitions[[#This Row],['[gamePrefab']]],LEN(petDefinitions[[#This Row],['[gamePrefab']]])-6),"_",petDefinitions[[#This Row],['[powerup']]])</f>
        <v>Froggy_v2_14_more_xp</v>
      </c>
    </row>
    <row r="19" spans="2:20" x14ac:dyDescent="0.25">
      <c r="B19" s="126" t="s">
        <v>4</v>
      </c>
      <c r="C19" s="127" t="s">
        <v>351</v>
      </c>
      <c r="D19" s="128" t="s">
        <v>24</v>
      </c>
      <c r="E19" s="121" t="s">
        <v>315</v>
      </c>
      <c r="F19" s="121">
        <v>1</v>
      </c>
      <c r="G19" s="121" t="b">
        <v>1</v>
      </c>
      <c r="H19" s="121" t="b">
        <v>0</v>
      </c>
      <c r="I19" s="121" t="b">
        <v>0</v>
      </c>
      <c r="J19" s="121" t="b">
        <v>0</v>
      </c>
      <c r="K19" s="121"/>
      <c r="L19" s="121"/>
      <c r="M19" s="122" t="s">
        <v>352</v>
      </c>
      <c r="N19" s="122" t="s">
        <v>353</v>
      </c>
      <c r="O19" s="122" t="s">
        <v>354</v>
      </c>
      <c r="P19" s="123" t="s">
        <v>131</v>
      </c>
      <c r="Q19" s="118" t="s">
        <v>355</v>
      </c>
      <c r="R19" s="118" t="str">
        <f>CONCATENATE(LEFT(petDefinitions[[#This Row],['[tidName']]],10),"_DESC")</f>
        <v>TID_PET_15_DESC</v>
      </c>
      <c r="S19" s="118">
        <v>15</v>
      </c>
      <c r="T19" s="124" t="str">
        <f>CONCATENATE(RIGHT(petDefinitions[[#This Row],['[gamePrefab']]],LEN(petDefinitions[[#This Row],['[gamePrefab']]])-6),"_",petDefinitions[[#This Row],['[powerup']]])</f>
        <v>DactylusTupac_15_reduce_life_drain</v>
      </c>
    </row>
    <row r="20" spans="2:20" x14ac:dyDescent="0.25">
      <c r="B20" s="126" t="s">
        <v>4</v>
      </c>
      <c r="C20" s="127" t="s">
        <v>356</v>
      </c>
      <c r="D20" s="128" t="s">
        <v>24</v>
      </c>
      <c r="E20" s="121" t="s">
        <v>157</v>
      </c>
      <c r="F20" s="128">
        <v>2</v>
      </c>
      <c r="G20" s="121" t="b">
        <v>1</v>
      </c>
      <c r="H20" s="121" t="b">
        <v>0</v>
      </c>
      <c r="I20" s="121" t="b">
        <v>0</v>
      </c>
      <c r="J20" s="121" t="b">
        <v>0</v>
      </c>
      <c r="K20" s="121"/>
      <c r="L20" s="121"/>
      <c r="M20" s="122" t="s">
        <v>357</v>
      </c>
      <c r="N20" s="122" t="s">
        <v>358</v>
      </c>
      <c r="O20" s="122" t="s">
        <v>359</v>
      </c>
      <c r="P20" s="123" t="s">
        <v>157</v>
      </c>
      <c r="Q20" s="118" t="s">
        <v>360</v>
      </c>
      <c r="R20" s="118" t="str">
        <f>CONCATENATE(LEFT(petDefinitions[[#This Row],['[tidName']]],10),"_DESC")</f>
        <v>TID_PET_16_DESC</v>
      </c>
      <c r="S20" s="118">
        <v>16</v>
      </c>
      <c r="T20" s="124" t="str">
        <f>CONCATENATE(RIGHT(petDefinitions[[#This Row],['[gamePrefab']]],LEN(petDefinitions[[#This Row],['[gamePrefab']]])-6),"_",petDefinitions[[#This Row],['[powerup']]])</f>
        <v>FreddySportTapes_16_speed</v>
      </c>
    </row>
    <row r="21" spans="2:20" x14ac:dyDescent="0.25">
      <c r="B21" s="126" t="s">
        <v>4</v>
      </c>
      <c r="C21" s="127" t="s">
        <v>361</v>
      </c>
      <c r="D21" s="128" t="s">
        <v>24</v>
      </c>
      <c r="E21" s="121" t="s">
        <v>157</v>
      </c>
      <c r="F21" s="128">
        <v>3</v>
      </c>
      <c r="G21" s="121" t="b">
        <v>1</v>
      </c>
      <c r="H21" s="121" t="b">
        <v>0</v>
      </c>
      <c r="I21" s="121" t="b">
        <v>0</v>
      </c>
      <c r="J21" s="121" t="b">
        <v>0</v>
      </c>
      <c r="K21" s="121"/>
      <c r="L21" s="121"/>
      <c r="M21" s="122" t="s">
        <v>362</v>
      </c>
      <c r="N21" s="122" t="s">
        <v>363</v>
      </c>
      <c r="O21" s="122" t="s">
        <v>364</v>
      </c>
      <c r="P21" s="123" t="s">
        <v>79</v>
      </c>
      <c r="Q21" s="118" t="s">
        <v>365</v>
      </c>
      <c r="R21" s="118" t="str">
        <f>CONCATENATE(LEFT(petDefinitions[[#This Row],['[tidName']]],10),"_DESC")</f>
        <v>TID_PET_17_DESC</v>
      </c>
      <c r="S21" s="118">
        <v>17</v>
      </c>
      <c r="T21" s="124" t="str">
        <f>CONCATENATE(RIGHT(petDefinitions[[#This Row],['[gamePrefab']]],LEN(petDefinitions[[#This Row],['[gamePrefab']]])-6),"_",petDefinitions[[#This Row],['[powerup']]])</f>
        <v>MonkeyKing_17_boost</v>
      </c>
    </row>
    <row r="22" spans="2:20" x14ac:dyDescent="0.25">
      <c r="B22" s="126" t="s">
        <v>4</v>
      </c>
      <c r="C22" s="127" t="s">
        <v>366</v>
      </c>
      <c r="D22" s="128" t="s">
        <v>24</v>
      </c>
      <c r="E22" s="121" t="s">
        <v>331</v>
      </c>
      <c r="F22" s="128">
        <v>2</v>
      </c>
      <c r="G22" s="121" t="b">
        <v>1</v>
      </c>
      <c r="H22" s="121" t="b">
        <v>0</v>
      </c>
      <c r="I22" s="121" t="b">
        <v>0</v>
      </c>
      <c r="J22" s="121" t="b">
        <v>0</v>
      </c>
      <c r="K22" s="121"/>
      <c r="L22" s="121"/>
      <c r="M22" s="122" t="s">
        <v>367</v>
      </c>
      <c r="N22" s="129" t="s">
        <v>368</v>
      </c>
      <c r="O22" s="129" t="s">
        <v>369</v>
      </c>
      <c r="P22" s="123" t="s">
        <v>85</v>
      </c>
      <c r="Q22" s="118" t="s">
        <v>370</v>
      </c>
      <c r="R22" s="118" t="str">
        <f>CONCATENATE(LEFT(petDefinitions[[#This Row],['[tidName']]],10),"_DESC")</f>
        <v>TID_PET_18_DESC</v>
      </c>
      <c r="S22" s="118">
        <v>18</v>
      </c>
      <c r="T22" s="124" t="str">
        <f>CONCATENATE(RIGHT(petDefinitions[[#This Row],['[gamePrefab']]],LEN(petDefinitions[[#This Row],['[gamePrefab']]])-6),"_",petDefinitions[[#This Row],['[powerup']]])</f>
        <v>BallGrenade_18_fury_size</v>
      </c>
    </row>
    <row r="23" spans="2:20" x14ac:dyDescent="0.25">
      <c r="B23" s="126" t="s">
        <v>4</v>
      </c>
      <c r="C23" s="127" t="s">
        <v>371</v>
      </c>
      <c r="D23" s="128" t="s">
        <v>24</v>
      </c>
      <c r="E23" s="121" t="s">
        <v>331</v>
      </c>
      <c r="F23" s="128">
        <v>3</v>
      </c>
      <c r="G23" s="121" t="b">
        <v>1</v>
      </c>
      <c r="H23" s="121" t="b">
        <v>0</v>
      </c>
      <c r="I23" s="121" t="b">
        <v>0</v>
      </c>
      <c r="J23" s="121" t="b">
        <v>0</v>
      </c>
      <c r="K23" s="121"/>
      <c r="L23" s="121"/>
      <c r="M23" s="122" t="s">
        <v>372</v>
      </c>
      <c r="N23" s="122" t="s">
        <v>373</v>
      </c>
      <c r="O23" s="122" t="s">
        <v>374</v>
      </c>
      <c r="P23" s="123" t="s">
        <v>97</v>
      </c>
      <c r="Q23" s="118" t="s">
        <v>375</v>
      </c>
      <c r="R23" s="118" t="str">
        <f>CONCATENATE(LEFT(petDefinitions[[#This Row],['[tidName']]],10),"_DESC")</f>
        <v>TID_PET_19_DESC</v>
      </c>
      <c r="S23" s="118">
        <v>19</v>
      </c>
      <c r="T23" s="124" t="str">
        <f>CONCATENATE(RIGHT(petDefinitions[[#This Row],['[gamePrefab']]],LEN(petDefinitions[[#This Row],['[gamePrefab']]])-6),"_",petDefinitions[[#This Row],['[powerup']]])</f>
        <v>Froggy_v3_19_fury_duration</v>
      </c>
    </row>
    <row r="24" spans="2:20" x14ac:dyDescent="0.25">
      <c r="B24" s="126" t="s">
        <v>4</v>
      </c>
      <c r="C24" s="127" t="s">
        <v>376</v>
      </c>
      <c r="D24" s="128" t="s">
        <v>24</v>
      </c>
      <c r="E24" s="121" t="s">
        <v>315</v>
      </c>
      <c r="F24" s="128">
        <v>2</v>
      </c>
      <c r="G24" s="121" t="b">
        <v>1</v>
      </c>
      <c r="H24" s="121" t="b">
        <v>0</v>
      </c>
      <c r="I24" s="121" t="b">
        <v>0</v>
      </c>
      <c r="J24" s="121" t="b">
        <v>0</v>
      </c>
      <c r="K24" s="121"/>
      <c r="L24" s="121"/>
      <c r="M24" s="122" t="s">
        <v>377</v>
      </c>
      <c r="N24" s="122" t="s">
        <v>378</v>
      </c>
      <c r="O24" s="122" t="s">
        <v>379</v>
      </c>
      <c r="P24" s="123" t="s">
        <v>64</v>
      </c>
      <c r="Q24" s="118" t="s">
        <v>380</v>
      </c>
      <c r="R24" s="118" t="str">
        <f>CONCATENATE(LEFT(petDefinitions[[#This Row],['[tidName']]],10),"_DESC")</f>
        <v>TID_PET_20_DESC</v>
      </c>
      <c r="S24" s="118">
        <v>20</v>
      </c>
      <c r="T24" s="124" t="str">
        <f>CONCATENATE(RIGHT(petDefinitions[[#This Row],['[gamePrefab']]],LEN(petDefinitions[[#This Row],['[gamePrefab']]])-6),"_",petDefinitions[[#This Row],['[powerup']]])</f>
        <v>DactylusCrazy_20_lower_damage_poison</v>
      </c>
    </row>
    <row r="25" spans="2:20" x14ac:dyDescent="0.25">
      <c r="B25" s="126" t="s">
        <v>4</v>
      </c>
      <c r="C25" s="127" t="s">
        <v>381</v>
      </c>
      <c r="D25" s="128" t="s">
        <v>24</v>
      </c>
      <c r="E25" s="121" t="s">
        <v>315</v>
      </c>
      <c r="F25" s="128">
        <v>3</v>
      </c>
      <c r="G25" s="121" t="b">
        <v>1</v>
      </c>
      <c r="H25" s="121" t="b">
        <v>0</v>
      </c>
      <c r="I25" s="121" t="b">
        <v>0</v>
      </c>
      <c r="J25" s="121" t="b">
        <v>0</v>
      </c>
      <c r="K25" s="121"/>
      <c r="L25" s="121"/>
      <c r="M25" s="122" t="s">
        <v>382</v>
      </c>
      <c r="N25" s="129" t="s">
        <v>383</v>
      </c>
      <c r="O25" s="129" t="s">
        <v>384</v>
      </c>
      <c r="P25" s="130" t="s">
        <v>208</v>
      </c>
      <c r="Q25" s="118" t="s">
        <v>385</v>
      </c>
      <c r="R25" s="118" t="str">
        <f>CONCATENATE(LEFT(petDefinitions[[#This Row],['[tidName']]],10),"_DESC")</f>
        <v>TID_PET_21_DESC</v>
      </c>
      <c r="S25" s="118">
        <v>21</v>
      </c>
      <c r="T25" s="124" t="str">
        <f>CONCATENATE(RIGHT(petDefinitions[[#This Row],['[gamePrefab']]],LEN(petDefinitions[[#This Row],['[gamePrefab']]])-6),"_",petDefinitions[[#This Row],['[powerup']]])</f>
        <v>DactylusArrow_21_lower_damage_arrows</v>
      </c>
    </row>
    <row r="26" spans="2:20" x14ac:dyDescent="0.25">
      <c r="B26" s="119" t="s">
        <v>4</v>
      </c>
      <c r="C26" s="120" t="s">
        <v>386</v>
      </c>
      <c r="D26" s="121" t="s">
        <v>24</v>
      </c>
      <c r="E26" s="121" t="s">
        <v>315</v>
      </c>
      <c r="F26" s="128">
        <v>4</v>
      </c>
      <c r="G26" s="121" t="b">
        <v>1</v>
      </c>
      <c r="H26" s="121" t="b">
        <v>0</v>
      </c>
      <c r="I26" s="121" t="b">
        <v>0</v>
      </c>
      <c r="J26" s="121" t="b">
        <v>0</v>
      </c>
      <c r="K26" s="121"/>
      <c r="L26" s="121"/>
      <c r="M26" s="122" t="s">
        <v>387</v>
      </c>
      <c r="N26" s="122" t="s">
        <v>388</v>
      </c>
      <c r="O26" s="122" t="s">
        <v>389</v>
      </c>
      <c r="P26" s="123" t="s">
        <v>64</v>
      </c>
      <c r="Q26" s="118" t="s">
        <v>390</v>
      </c>
      <c r="R26" s="118" t="str">
        <f>CONCATENATE(LEFT(petDefinitions[[#This Row],['[tidName']]],10),"_DESC")</f>
        <v>TID_PET_22_DESC</v>
      </c>
      <c r="S26" s="118">
        <v>22</v>
      </c>
      <c r="T26" s="124" t="str">
        <f>CONCATENATE(RIGHT(petDefinitions[[#This Row],['[gamePrefab']]],LEN(petDefinitions[[#This Row],['[gamePrefab']]])-6),"_",petDefinitions[[#This Row],['[powerup']]])</f>
        <v>MonkeyPoisonIvy_22_lower_damage_poison</v>
      </c>
    </row>
    <row r="27" spans="2:20" x14ac:dyDescent="0.25">
      <c r="B27" s="119" t="s">
        <v>4</v>
      </c>
      <c r="C27" s="120" t="s">
        <v>391</v>
      </c>
      <c r="D27" s="121" t="s">
        <v>24</v>
      </c>
      <c r="E27" s="121" t="s">
        <v>315</v>
      </c>
      <c r="F27" s="128">
        <v>5</v>
      </c>
      <c r="G27" s="121" t="b">
        <v>1</v>
      </c>
      <c r="H27" s="121" t="b">
        <v>0</v>
      </c>
      <c r="I27" s="121" t="b">
        <v>0</v>
      </c>
      <c r="J27" s="121" t="b">
        <v>0</v>
      </c>
      <c r="K27" s="121"/>
      <c r="L27" s="121"/>
      <c r="M27" s="122" t="s">
        <v>392</v>
      </c>
      <c r="N27" s="122" t="s">
        <v>393</v>
      </c>
      <c r="O27" s="122" t="s">
        <v>394</v>
      </c>
      <c r="P27" s="123" t="s">
        <v>121</v>
      </c>
      <c r="Q27" s="118" t="s">
        <v>395</v>
      </c>
      <c r="R27" s="118" t="str">
        <f>CONCATENATE(LEFT(petDefinitions[[#This Row],['[tidName']]],10),"_DESC")</f>
        <v>TID_PET_23_DESC</v>
      </c>
      <c r="S27" s="125">
        <v>23</v>
      </c>
      <c r="T27" s="124" t="str">
        <f>CONCATENATE(RIGHT(petDefinitions[[#This Row],['[gamePrefab']]],LEN(petDefinitions[[#This Row],['[gamePrefab']]])-6),"_",petDefinitions[[#This Row],['[powerup']]])</f>
        <v>Froggy_v4_23_lower_damage_mine</v>
      </c>
    </row>
    <row r="28" spans="2:20" x14ac:dyDescent="0.25">
      <c r="B28" s="126" t="s">
        <v>4</v>
      </c>
      <c r="C28" s="127" t="s">
        <v>401</v>
      </c>
      <c r="D28" s="128" t="s">
        <v>24</v>
      </c>
      <c r="E28" s="121" t="s">
        <v>27</v>
      </c>
      <c r="F28" s="128">
        <v>0</v>
      </c>
      <c r="G28" s="121" t="b">
        <v>0</v>
      </c>
      <c r="H28" s="121" t="b">
        <v>0</v>
      </c>
      <c r="I28" s="121" t="b">
        <v>1</v>
      </c>
      <c r="J28" s="121" t="b">
        <v>0</v>
      </c>
      <c r="K28" s="121"/>
      <c r="L28" s="121"/>
      <c r="M28" s="122" t="s">
        <v>402</v>
      </c>
      <c r="N28" s="122" t="s">
        <v>403</v>
      </c>
      <c r="O28" s="122" t="s">
        <v>292</v>
      </c>
      <c r="P28" s="123" t="s">
        <v>249</v>
      </c>
      <c r="Q28" s="118" t="s">
        <v>404</v>
      </c>
      <c r="R28" s="125" t="s">
        <v>404</v>
      </c>
      <c r="S28" s="118">
        <v>25</v>
      </c>
      <c r="T28" s="124" t="str">
        <f>CONCATENATE(RIGHT(petDefinitions[[#This Row],['[gamePrefab']]],LEN(petDefinitions[[#This Row],['[gamePrefab']]])-6),"_",petDefinitions[[#This Row],['[powerup']]])</f>
        <v>FreddyDivingGoggles_25_wip</v>
      </c>
    </row>
    <row r="29" spans="2:20" x14ac:dyDescent="0.25">
      <c r="B29" s="126" t="s">
        <v>4</v>
      </c>
      <c r="C29" s="127" t="s">
        <v>405</v>
      </c>
      <c r="D29" s="128" t="s">
        <v>24</v>
      </c>
      <c r="E29" s="121" t="s">
        <v>284</v>
      </c>
      <c r="F29" s="121">
        <v>5</v>
      </c>
      <c r="G29" s="121" t="b">
        <v>1</v>
      </c>
      <c r="H29" s="121" t="b">
        <v>0</v>
      </c>
      <c r="I29" s="121" t="b">
        <v>0</v>
      </c>
      <c r="J29" s="121" t="b">
        <v>0</v>
      </c>
      <c r="K29" s="121"/>
      <c r="L29" s="121"/>
      <c r="M29" s="122" t="s">
        <v>406</v>
      </c>
      <c r="N29" s="122" t="s">
        <v>407</v>
      </c>
      <c r="O29" s="122" t="s">
        <v>408</v>
      </c>
      <c r="P29" s="123" t="s">
        <v>75</v>
      </c>
      <c r="Q29" s="118" t="s">
        <v>409</v>
      </c>
      <c r="R29" s="118" t="str">
        <f>CONCATENATE(LEFT(petDefinitions[[#This Row],['[tidName']]],10),"_DESC")</f>
        <v>TID_PET_26_DESC</v>
      </c>
      <c r="S29" s="125">
        <v>26</v>
      </c>
      <c r="T29" s="124" t="str">
        <f>CONCATENATE(RIGHT(petDefinitions[[#This Row],['[gamePrefab']]],LEN(petDefinitions[[#This Row],['[gamePrefab']]])-6),"_",petDefinitions[[#This Row],['[powerup']]])</f>
        <v>ChamMorylin_26_hp</v>
      </c>
    </row>
    <row r="30" spans="2:20" x14ac:dyDescent="0.25">
      <c r="B30" s="126" t="s">
        <v>4</v>
      </c>
      <c r="C30" s="127" t="s">
        <v>410</v>
      </c>
      <c r="D30" s="128" t="s">
        <v>24</v>
      </c>
      <c r="E30" s="121" t="s">
        <v>315</v>
      </c>
      <c r="F30" s="121">
        <v>6</v>
      </c>
      <c r="G30" s="121" t="b">
        <v>1</v>
      </c>
      <c r="H30" s="121" t="b">
        <v>0</v>
      </c>
      <c r="I30" s="121" t="b">
        <v>0</v>
      </c>
      <c r="J30" s="121" t="b">
        <v>0</v>
      </c>
      <c r="K30" s="121"/>
      <c r="L30" s="121"/>
      <c r="M30" s="122" t="s">
        <v>411</v>
      </c>
      <c r="N30" s="129" t="s">
        <v>412</v>
      </c>
      <c r="O30" s="129" t="s">
        <v>413</v>
      </c>
      <c r="P30" s="123" t="s">
        <v>185</v>
      </c>
      <c r="Q30" s="118" t="s">
        <v>414</v>
      </c>
      <c r="R30" s="118" t="str">
        <f>CONCATENATE(LEFT(petDefinitions[[#This Row],['[tidName']]],10),"_DESC")</f>
        <v>TID_PET_27_DESC</v>
      </c>
      <c r="S30" s="118">
        <v>27</v>
      </c>
      <c r="T30" s="124" t="str">
        <f>CONCATENATE(RIGHT(petDefinitions[[#This Row],['[gamePrefab']]],LEN(petDefinitions[[#This Row],['[gamePrefab']]])-6),"_",petDefinitions[[#This Row],['[powerup']]])</f>
        <v>FreddyHiperToad_27_avoid_poison</v>
      </c>
    </row>
    <row r="31" spans="2:20" x14ac:dyDescent="0.25">
      <c r="B31" s="126" t="s">
        <v>4</v>
      </c>
      <c r="C31" s="127" t="s">
        <v>475</v>
      </c>
      <c r="D31" s="128" t="s">
        <v>24</v>
      </c>
      <c r="E31" s="121" t="s">
        <v>331</v>
      </c>
      <c r="F31" s="128">
        <v>4</v>
      </c>
      <c r="G31" s="121" t="b">
        <v>1</v>
      </c>
      <c r="H31" s="121" t="b">
        <v>0</v>
      </c>
      <c r="I31" s="121" t="b">
        <v>0</v>
      </c>
      <c r="J31" s="121" t="b">
        <v>0</v>
      </c>
      <c r="K31" s="121"/>
      <c r="L31" s="121"/>
      <c r="M31" s="122" t="s">
        <v>476</v>
      </c>
      <c r="N31" s="122" t="s">
        <v>477</v>
      </c>
      <c r="O31" s="122" t="s">
        <v>478</v>
      </c>
      <c r="P31" s="123" t="s">
        <v>1172</v>
      </c>
      <c r="Q31" s="118" t="s">
        <v>479</v>
      </c>
      <c r="R31" s="131" t="s">
        <v>480</v>
      </c>
      <c r="S31" s="118">
        <v>40</v>
      </c>
      <c r="T31" s="124" t="str">
        <f>CONCATENATE(RIGHT(petDefinitions[[#This Row],['[gamePrefab']]],LEN(petDefinitions[[#This Row],['[gamePrefab']]])-6),"_",petDefinitions[[#This Row],['[powerup']]])</f>
        <v>BallWaitress_40_score_down_fire_duration_up</v>
      </c>
    </row>
    <row r="32" spans="2:20" x14ac:dyDescent="0.25">
      <c r="B32" s="126" t="s">
        <v>4</v>
      </c>
      <c r="C32" s="127" t="s">
        <v>481</v>
      </c>
      <c r="D32" s="128" t="s">
        <v>24</v>
      </c>
      <c r="E32" s="121" t="s">
        <v>315</v>
      </c>
      <c r="F32" s="128">
        <v>9</v>
      </c>
      <c r="G32" s="121" t="b">
        <v>1</v>
      </c>
      <c r="H32" s="121" t="b">
        <v>0</v>
      </c>
      <c r="I32" s="121" t="b">
        <v>0</v>
      </c>
      <c r="J32" s="121" t="b">
        <v>0</v>
      </c>
      <c r="K32" s="121"/>
      <c r="L32" s="121"/>
      <c r="M32" s="122" t="s">
        <v>482</v>
      </c>
      <c r="N32" s="122" t="s">
        <v>483</v>
      </c>
      <c r="O32" s="122" t="s">
        <v>484</v>
      </c>
      <c r="P32" s="123" t="s">
        <v>236</v>
      </c>
      <c r="Q32" s="118" t="s">
        <v>485</v>
      </c>
      <c r="R32" s="118" t="s">
        <v>486</v>
      </c>
      <c r="S32" s="118">
        <v>41</v>
      </c>
      <c r="T32" s="124" t="str">
        <f>CONCATENATE(RIGHT(petDefinitions[[#This Row],['[gamePrefab']]],LEN(petDefinitions[[#This Row],['[gamePrefab']]])-6),"_",petDefinitions[[#This Row],['[powerup']]])</f>
        <v>BallFootball_41_cage_breaker</v>
      </c>
    </row>
    <row r="33" spans="2:20" x14ac:dyDescent="0.25">
      <c r="B33" s="126" t="s">
        <v>4</v>
      </c>
      <c r="C33" s="127" t="s">
        <v>487</v>
      </c>
      <c r="D33" s="128" t="s">
        <v>24</v>
      </c>
      <c r="E33" s="121" t="s">
        <v>315</v>
      </c>
      <c r="F33" s="128">
        <v>10</v>
      </c>
      <c r="G33" s="121" t="b">
        <v>1</v>
      </c>
      <c r="H33" s="121" t="b">
        <v>0</v>
      </c>
      <c r="I33" s="121" t="b">
        <v>0</v>
      </c>
      <c r="J33" s="121" t="b">
        <v>0</v>
      </c>
      <c r="K33" s="121"/>
      <c r="L33" s="121"/>
      <c r="M33" s="122" t="s">
        <v>488</v>
      </c>
      <c r="N33" s="122" t="s">
        <v>489</v>
      </c>
      <c r="O33" s="122" t="s">
        <v>490</v>
      </c>
      <c r="P33" s="123" t="s">
        <v>247</v>
      </c>
      <c r="Q33" s="118" t="s">
        <v>491</v>
      </c>
      <c r="R33" s="118" t="s">
        <v>492</v>
      </c>
      <c r="S33" s="118">
        <v>42</v>
      </c>
      <c r="T33" s="124" t="str">
        <f>CONCATENATE(RIGHT(petDefinitions[[#This Row],['[gamePrefab']]],LEN(petDefinitions[[#This Row],['[gamePrefab']]])-6),"_",petDefinitions[[#This Row],['[powerup']]])</f>
        <v>BallMedic_42_lower_damage_dragon</v>
      </c>
    </row>
    <row r="34" spans="2:20" x14ac:dyDescent="0.25">
      <c r="B34" s="126" t="s">
        <v>4</v>
      </c>
      <c r="C34" s="127" t="s">
        <v>493</v>
      </c>
      <c r="D34" s="128" t="s">
        <v>24</v>
      </c>
      <c r="E34" s="121" t="s">
        <v>315</v>
      </c>
      <c r="F34" s="128">
        <v>11</v>
      </c>
      <c r="G34" s="121" t="b">
        <v>1</v>
      </c>
      <c r="H34" s="121" t="b">
        <v>0</v>
      </c>
      <c r="I34" s="121" t="b">
        <v>1</v>
      </c>
      <c r="J34" s="121" t="b">
        <v>0</v>
      </c>
      <c r="K34" s="121"/>
      <c r="L34" s="121"/>
      <c r="M34" s="122" t="s">
        <v>494</v>
      </c>
      <c r="N34" s="122" t="s">
        <v>495</v>
      </c>
      <c r="O34" s="122" t="s">
        <v>496</v>
      </c>
      <c r="P34" s="123" t="s">
        <v>247</v>
      </c>
      <c r="Q34" s="118" t="s">
        <v>497</v>
      </c>
      <c r="R34" s="118" t="s">
        <v>498</v>
      </c>
      <c r="S34" s="118">
        <v>43</v>
      </c>
      <c r="T34" s="124" t="str">
        <f>CONCATENATE(RIGHT(petDefinitions[[#This Row],['[gamePrefab']]],LEN(petDefinitions[[#This Row],['[gamePrefab']]])-6),"_",petDefinitions[[#This Row],['[powerup']]])</f>
        <v>Froggy_lower_damage_dragon</v>
      </c>
    </row>
    <row r="35" spans="2:20" x14ac:dyDescent="0.25">
      <c r="B35" s="126" t="s">
        <v>4</v>
      </c>
      <c r="C35" s="127" t="s">
        <v>499</v>
      </c>
      <c r="D35" s="128" t="s">
        <v>24</v>
      </c>
      <c r="E35" s="121" t="s">
        <v>193</v>
      </c>
      <c r="F35" s="128">
        <v>0</v>
      </c>
      <c r="G35" s="121" t="b">
        <v>1</v>
      </c>
      <c r="H35" s="121" t="b">
        <v>0</v>
      </c>
      <c r="I35" s="121" t="b">
        <v>1</v>
      </c>
      <c r="J35" s="128" t="b">
        <v>0</v>
      </c>
      <c r="K35" s="128"/>
      <c r="L35" s="128"/>
      <c r="M35" s="129" t="s">
        <v>494</v>
      </c>
      <c r="N35" s="129" t="s">
        <v>495</v>
      </c>
      <c r="O35" s="129" t="s">
        <v>496</v>
      </c>
      <c r="P35" s="123" t="s">
        <v>249</v>
      </c>
      <c r="Q35" s="118" t="s">
        <v>404</v>
      </c>
      <c r="R35" s="118" t="s">
        <v>404</v>
      </c>
      <c r="S35" s="118">
        <v>44</v>
      </c>
      <c r="T35" s="124" t="str">
        <f>CONCATENATE(RIGHT(petDefinitions[[#This Row],['[gamePrefab']]],LEN(petDefinitions[[#This Row],['[gamePrefab']]])-6),"_",petDefinitions[[#This Row],['[powerup']]])</f>
        <v>Froggy_wip</v>
      </c>
    </row>
    <row r="36" spans="2:20" x14ac:dyDescent="0.25">
      <c r="B36" s="126" t="s">
        <v>4</v>
      </c>
      <c r="C36" s="127" t="s">
        <v>500</v>
      </c>
      <c r="D36" s="128" t="s">
        <v>24</v>
      </c>
      <c r="E36" s="121" t="s">
        <v>315</v>
      </c>
      <c r="F36" s="128">
        <v>12</v>
      </c>
      <c r="G36" s="121" t="b">
        <v>1</v>
      </c>
      <c r="H36" s="121" t="b">
        <v>0</v>
      </c>
      <c r="I36" s="121" t="b">
        <v>1</v>
      </c>
      <c r="J36" s="121" t="b">
        <v>0</v>
      </c>
      <c r="K36" s="121"/>
      <c r="L36" s="121"/>
      <c r="M36" s="122" t="s">
        <v>494</v>
      </c>
      <c r="N36" s="122" t="s">
        <v>495</v>
      </c>
      <c r="O36" s="122" t="s">
        <v>496</v>
      </c>
      <c r="P36" s="123" t="s">
        <v>222</v>
      </c>
      <c r="Q36" s="118" t="s">
        <v>501</v>
      </c>
      <c r="R36" s="118" t="s">
        <v>502</v>
      </c>
      <c r="S36" s="118">
        <v>45</v>
      </c>
      <c r="T36" s="124" t="str">
        <f>CONCATENATE(RIGHT(petDefinitions[[#This Row],['[gamePrefab']]],LEN(petDefinitions[[#This Row],['[gamePrefab']]])-6),"_",petDefinitions[[#This Row],['[powerup']]])</f>
        <v>Froggy_immune_trash</v>
      </c>
    </row>
    <row r="37" spans="2:20" x14ac:dyDescent="0.25">
      <c r="B37" s="126" t="s">
        <v>4</v>
      </c>
      <c r="C37" s="127" t="s">
        <v>503</v>
      </c>
      <c r="D37" s="128" t="s">
        <v>24</v>
      </c>
      <c r="E37" s="121" t="s">
        <v>27</v>
      </c>
      <c r="F37" s="128">
        <v>1</v>
      </c>
      <c r="G37" s="121" t="b">
        <v>1</v>
      </c>
      <c r="H37" s="121" t="b">
        <v>0</v>
      </c>
      <c r="I37" s="121" t="b">
        <v>1</v>
      </c>
      <c r="J37" s="121" t="b">
        <v>0</v>
      </c>
      <c r="K37" s="121"/>
      <c r="L37" s="121"/>
      <c r="M37" s="122" t="s">
        <v>494</v>
      </c>
      <c r="N37" s="122" t="s">
        <v>495</v>
      </c>
      <c r="O37" s="122" t="s">
        <v>496</v>
      </c>
      <c r="P37" s="123" t="s">
        <v>249</v>
      </c>
      <c r="Q37" s="118" t="s">
        <v>404</v>
      </c>
      <c r="R37" s="118" t="s">
        <v>404</v>
      </c>
      <c r="S37" s="118">
        <v>46</v>
      </c>
      <c r="T37" s="124" t="str">
        <f>CONCATENATE(RIGHT(petDefinitions[[#This Row],['[gamePrefab']]],LEN(petDefinitions[[#This Row],['[gamePrefab']]])-6),"_",petDefinitions[[#This Row],['[powerup']]])</f>
        <v>Froggy_wip</v>
      </c>
    </row>
    <row r="38" spans="2:20" x14ac:dyDescent="0.25">
      <c r="B38" s="126" t="s">
        <v>4</v>
      </c>
      <c r="C38" s="127" t="s">
        <v>504</v>
      </c>
      <c r="D38" s="128" t="s">
        <v>24</v>
      </c>
      <c r="E38" s="121" t="s">
        <v>193</v>
      </c>
      <c r="F38" s="128">
        <v>1</v>
      </c>
      <c r="G38" s="121" t="b">
        <v>1</v>
      </c>
      <c r="H38" s="121" t="b">
        <v>0</v>
      </c>
      <c r="I38" s="121" t="b">
        <v>1</v>
      </c>
      <c r="J38" s="121" t="b">
        <v>0</v>
      </c>
      <c r="K38" s="121"/>
      <c r="L38" s="121"/>
      <c r="M38" s="122" t="s">
        <v>494</v>
      </c>
      <c r="N38" s="122" t="s">
        <v>495</v>
      </c>
      <c r="O38" s="122" t="s">
        <v>496</v>
      </c>
      <c r="P38" s="123" t="s">
        <v>224</v>
      </c>
      <c r="Q38" s="118" t="s">
        <v>505</v>
      </c>
      <c r="R38" s="118" t="s">
        <v>506</v>
      </c>
      <c r="S38" s="118">
        <v>47</v>
      </c>
      <c r="T38" s="124" t="str">
        <f>CONCATENATE(RIGHT(petDefinitions[[#This Row],['[gamePrefab']]],LEN(petDefinitions[[#This Row],['[gamePrefab']]])-6),"_",petDefinitions[[#This Row],['[powerup']]])</f>
        <v>Froggy_prey_hp_boost_humans</v>
      </c>
    </row>
    <row r="39" spans="2:20" x14ac:dyDescent="0.25">
      <c r="B39" s="126" t="s">
        <v>4</v>
      </c>
      <c r="C39" s="127" t="s">
        <v>507</v>
      </c>
      <c r="D39" s="128" t="s">
        <v>24</v>
      </c>
      <c r="E39" s="121" t="s">
        <v>193</v>
      </c>
      <c r="F39" s="128">
        <v>2</v>
      </c>
      <c r="G39" s="121" t="b">
        <v>1</v>
      </c>
      <c r="H39" s="121" t="b">
        <v>0</v>
      </c>
      <c r="I39" s="121" t="b">
        <v>0</v>
      </c>
      <c r="J39" s="128" t="b">
        <v>0</v>
      </c>
      <c r="K39" s="128"/>
      <c r="L39" s="128"/>
      <c r="M39" s="129" t="s">
        <v>508</v>
      </c>
      <c r="N39" s="129" t="s">
        <v>509</v>
      </c>
      <c r="O39" s="129" t="s">
        <v>510</v>
      </c>
      <c r="P39" s="123" t="s">
        <v>228</v>
      </c>
      <c r="Q39" s="118" t="s">
        <v>511</v>
      </c>
      <c r="R39" s="118" t="s">
        <v>512</v>
      </c>
      <c r="S39" s="118">
        <v>48</v>
      </c>
      <c r="T39" s="124" t="str">
        <f>CONCATENATE(RIGHT(petDefinitions[[#This Row],['[gamePrefab']]],LEN(petDefinitions[[#This Row],['[gamePrefab']]])-6),"_",petDefinitions[[#This Row],['[powerup']]])</f>
        <v>BruceGerman_48_prey_hp_boost_dragon</v>
      </c>
    </row>
    <row r="40" spans="2:20" x14ac:dyDescent="0.25">
      <c r="B40" s="126" t="s">
        <v>4</v>
      </c>
      <c r="C40" s="127" t="s">
        <v>513</v>
      </c>
      <c r="D40" s="128" t="s">
        <v>24</v>
      </c>
      <c r="E40" s="121" t="s">
        <v>193</v>
      </c>
      <c r="F40" s="128">
        <v>3</v>
      </c>
      <c r="G40" s="121" t="b">
        <v>1</v>
      </c>
      <c r="H40" s="121" t="b">
        <v>0</v>
      </c>
      <c r="I40" s="121" t="b">
        <v>0</v>
      </c>
      <c r="J40" s="121" t="b">
        <v>0</v>
      </c>
      <c r="K40" s="121"/>
      <c r="L40" s="121"/>
      <c r="M40" s="122" t="s">
        <v>514</v>
      </c>
      <c r="N40" s="122" t="s">
        <v>515</v>
      </c>
      <c r="O40" s="122" t="s">
        <v>516</v>
      </c>
      <c r="P40" s="123" t="s">
        <v>231</v>
      </c>
      <c r="Q40" s="118" t="s">
        <v>517</v>
      </c>
      <c r="R40" s="118" t="s">
        <v>518</v>
      </c>
      <c r="S40" s="118">
        <v>49</v>
      </c>
      <c r="T40" s="124" t="str">
        <f>CONCATENATE(RIGHT(petDefinitions[[#This Row],['[gamePrefab']]],LEN(petDefinitions[[#This Row],['[gamePrefab']]])-6),"_",petDefinitions[[#This Row],['[powerup']]])</f>
        <v>BruceBaby_49_prey_hp_boost_goblin</v>
      </c>
    </row>
    <row r="41" spans="2:20" x14ac:dyDescent="0.25">
      <c r="B41" s="126" t="s">
        <v>4</v>
      </c>
      <c r="C41" s="127" t="s">
        <v>519</v>
      </c>
      <c r="D41" s="128" t="s">
        <v>24</v>
      </c>
      <c r="E41" s="121" t="s">
        <v>315</v>
      </c>
      <c r="F41" s="128">
        <v>13</v>
      </c>
      <c r="G41" s="121" t="b">
        <v>1</v>
      </c>
      <c r="H41" s="121" t="b">
        <v>0</v>
      </c>
      <c r="I41" s="121" t="b">
        <v>1</v>
      </c>
      <c r="J41" s="121" t="b">
        <v>0</v>
      </c>
      <c r="K41" s="121"/>
      <c r="L41" s="121"/>
      <c r="M41" s="122" t="s">
        <v>520</v>
      </c>
      <c r="N41" s="122" t="s">
        <v>521</v>
      </c>
      <c r="O41" s="122" t="s">
        <v>522</v>
      </c>
      <c r="P41" s="123" t="s">
        <v>249</v>
      </c>
      <c r="Q41" s="118" t="s">
        <v>523</v>
      </c>
      <c r="R41" s="118" t="s">
        <v>524</v>
      </c>
      <c r="S41" s="118">
        <v>50</v>
      </c>
      <c r="T41" s="124" t="str">
        <f>CONCATENATE(RIGHT(petDefinitions[[#This Row],['[gamePrefab']]],LEN(petDefinitions[[#This Row],['[gamePrefab']]])-6),"_",petDefinitions[[#This Row],['[powerup']]])</f>
        <v>Bruce_50_wip</v>
      </c>
    </row>
    <row r="42" spans="2:20" x14ac:dyDescent="0.25">
      <c r="B42" s="126" t="s">
        <v>4</v>
      </c>
      <c r="C42" s="127" t="s">
        <v>525</v>
      </c>
      <c r="D42" s="128" t="s">
        <v>24</v>
      </c>
      <c r="E42" s="121" t="s">
        <v>315</v>
      </c>
      <c r="F42" s="128">
        <v>14</v>
      </c>
      <c r="G42" s="121" t="b">
        <v>1</v>
      </c>
      <c r="H42" s="121" t="b">
        <v>0</v>
      </c>
      <c r="I42" s="121" t="b">
        <v>0</v>
      </c>
      <c r="J42" s="121" t="b">
        <v>0</v>
      </c>
      <c r="K42" s="121"/>
      <c r="L42" s="121"/>
      <c r="M42" s="122" t="s">
        <v>526</v>
      </c>
      <c r="N42" s="122" t="s">
        <v>527</v>
      </c>
      <c r="O42" s="122" t="s">
        <v>528</v>
      </c>
      <c r="P42" s="123" t="s">
        <v>252</v>
      </c>
      <c r="Q42" s="118" t="s">
        <v>529</v>
      </c>
      <c r="R42" s="118" t="s">
        <v>524</v>
      </c>
      <c r="S42" s="118">
        <v>51</v>
      </c>
      <c r="T42" s="124" t="str">
        <f>CONCATENATE(RIGHT(petDefinitions[[#This Row],['[gamePrefab']]],LEN(petDefinitions[[#This Row],['[gamePrefab']]])-6),"_",petDefinitions[[#This Row],['[powerup']]])</f>
        <v>BruceBanana_51_trash_eater</v>
      </c>
    </row>
    <row r="43" spans="2:20" x14ac:dyDescent="0.25">
      <c r="B43" s="126" t="s">
        <v>4</v>
      </c>
      <c r="C43" s="127" t="s">
        <v>530</v>
      </c>
      <c r="D43" s="128" t="s">
        <v>24</v>
      </c>
      <c r="E43" s="121" t="s">
        <v>193</v>
      </c>
      <c r="F43" s="128">
        <v>4</v>
      </c>
      <c r="G43" s="121" t="b">
        <v>1</v>
      </c>
      <c r="H43" s="121" t="b">
        <v>0</v>
      </c>
      <c r="I43" s="121" t="b">
        <v>0</v>
      </c>
      <c r="J43" s="128" t="b">
        <v>0</v>
      </c>
      <c r="K43" s="128"/>
      <c r="L43" s="128"/>
      <c r="M43" s="129" t="s">
        <v>531</v>
      </c>
      <c r="N43" s="129" t="s">
        <v>532</v>
      </c>
      <c r="O43" s="122" t="s">
        <v>533</v>
      </c>
      <c r="P43" s="123" t="s">
        <v>229</v>
      </c>
      <c r="Q43" s="118" t="s">
        <v>534</v>
      </c>
      <c r="R43" s="118" t="s">
        <v>535</v>
      </c>
      <c r="S43" s="118">
        <v>52</v>
      </c>
      <c r="T43" s="124" t="str">
        <f>CONCATENATE(RIGHT(petDefinitions[[#This Row],['[gamePrefab']]],LEN(petDefinitions[[#This Row],['[gamePrefab']]])-6),"_",petDefinitions[[#This Row],['[powerup']]])</f>
        <v>BruceSpider_52_prey_hp_boost_spider</v>
      </c>
    </row>
    <row r="44" spans="2:20" x14ac:dyDescent="0.25">
      <c r="B44" s="126" t="s">
        <v>4</v>
      </c>
      <c r="C44" s="127" t="s">
        <v>440</v>
      </c>
      <c r="D44" s="128" t="s">
        <v>26</v>
      </c>
      <c r="E44" s="121" t="s">
        <v>27</v>
      </c>
      <c r="F44" s="128">
        <v>7</v>
      </c>
      <c r="G44" s="121" t="b">
        <v>0</v>
      </c>
      <c r="H44" s="121" t="b">
        <v>1</v>
      </c>
      <c r="I44" s="121" t="b">
        <v>0</v>
      </c>
      <c r="J44" s="121" t="b">
        <v>0</v>
      </c>
      <c r="K44" s="121"/>
      <c r="L44" s="121"/>
      <c r="M44" s="122" t="s">
        <v>441</v>
      </c>
      <c r="N44" s="122" t="s">
        <v>442</v>
      </c>
      <c r="O44" s="122" t="s">
        <v>443</v>
      </c>
      <c r="P44" s="123" t="s">
        <v>213</v>
      </c>
      <c r="Q44" s="118" t="s">
        <v>444</v>
      </c>
      <c r="R44" s="118" t="str">
        <f>CONCATENATE(LEFT(petDefinitions[[#This Row],['[tidName']]],10),"_DESC")</f>
        <v>TID_PET_33_DESC</v>
      </c>
      <c r="S44" s="118">
        <v>33</v>
      </c>
      <c r="T44" s="124" t="str">
        <f>CONCATENATE(RIGHT(petDefinitions[[#This Row],['[gamePrefab']]],LEN(petDefinitions[[#This Row],['[gamePrefab']]])-6),"_",petDefinitions[[#This Row],['[powerup']]])</f>
        <v>Phoenix_33_phoenix</v>
      </c>
    </row>
    <row r="45" spans="2:20" x14ac:dyDescent="0.25">
      <c r="B45" s="126" t="s">
        <v>4</v>
      </c>
      <c r="C45" s="127" t="s">
        <v>450</v>
      </c>
      <c r="D45" s="128" t="s">
        <v>26</v>
      </c>
      <c r="E45" s="121" t="s">
        <v>27</v>
      </c>
      <c r="F45" s="128">
        <v>9</v>
      </c>
      <c r="G45" s="121" t="b">
        <v>0</v>
      </c>
      <c r="H45" s="128" t="b">
        <v>1</v>
      </c>
      <c r="I45" s="121" t="b">
        <v>0</v>
      </c>
      <c r="J45" s="128" t="b">
        <v>0</v>
      </c>
      <c r="K45" s="128"/>
      <c r="L45" s="128"/>
      <c r="M45" s="122" t="s">
        <v>451</v>
      </c>
      <c r="N45" s="122" t="s">
        <v>452</v>
      </c>
      <c r="O45" s="122" t="s">
        <v>453</v>
      </c>
      <c r="P45" s="123" t="s">
        <v>202</v>
      </c>
      <c r="Q45" s="118" t="s">
        <v>454</v>
      </c>
      <c r="R45" s="118" t="str">
        <f>CONCATENATE(LEFT(petDefinitions[[#This Row],['[tidName']]],10),"_DESC")</f>
        <v>TID_PET_35_DESC</v>
      </c>
      <c r="S45" s="118">
        <v>35</v>
      </c>
      <c r="T45" s="124" t="str">
        <f>CONCATENATE(RIGHT(petDefinitions[[#This Row],['[gamePrefab']]],LEN(petDefinitions[[#This Row],['[gamePrefab']]])-6),"_",petDefinitions[[#This Row],['[powerup']]])</f>
        <v>Angelico_35_free_revive</v>
      </c>
    </row>
    <row r="46" spans="2:20" x14ac:dyDescent="0.25">
      <c r="B46" s="126" t="s">
        <v>4</v>
      </c>
      <c r="C46" s="127" t="s">
        <v>455</v>
      </c>
      <c r="D46" s="128" t="s">
        <v>26</v>
      </c>
      <c r="E46" s="121" t="s">
        <v>331</v>
      </c>
      <c r="F46" s="128">
        <v>4</v>
      </c>
      <c r="G46" s="121" t="b">
        <v>0</v>
      </c>
      <c r="H46" s="128" t="b">
        <v>1</v>
      </c>
      <c r="I46" s="121" t="b">
        <v>0</v>
      </c>
      <c r="J46" s="128" t="b">
        <v>0</v>
      </c>
      <c r="K46" s="128"/>
      <c r="L46" s="128"/>
      <c r="M46" s="122" t="s">
        <v>456</v>
      </c>
      <c r="N46" s="122" t="s">
        <v>457</v>
      </c>
      <c r="O46" s="122" t="s">
        <v>458</v>
      </c>
      <c r="P46" s="123" t="s">
        <v>198</v>
      </c>
      <c r="Q46" s="118" t="s">
        <v>459</v>
      </c>
      <c r="R46" s="118" t="str">
        <f>CONCATENATE(LEFT(petDefinitions[[#This Row],['[tidName']]],10),"_DESC")</f>
        <v>TID_PET_36_DESC</v>
      </c>
      <c r="S46" s="118">
        <v>36</v>
      </c>
      <c r="T46" s="124" t="str">
        <f>CONCATENATE(RIGHT(petDefinitions[[#This Row],['[gamePrefab']]],LEN(petDefinitions[[#This Row],['[gamePrefab']]])-6),"_",petDefinitions[[#This Row],['[powerup']]])</f>
        <v>Fireball_36_fireball</v>
      </c>
    </row>
    <row r="47" spans="2:20" x14ac:dyDescent="0.25">
      <c r="B47" s="126" t="s">
        <v>4</v>
      </c>
      <c r="C47" s="127" t="s">
        <v>460</v>
      </c>
      <c r="D47" s="128" t="s">
        <v>26</v>
      </c>
      <c r="E47" s="121" t="s">
        <v>27</v>
      </c>
      <c r="F47" s="128">
        <v>12</v>
      </c>
      <c r="G47" s="121" t="b">
        <v>0</v>
      </c>
      <c r="H47" s="128" t="b">
        <v>1</v>
      </c>
      <c r="I47" s="121" t="b">
        <v>0</v>
      </c>
      <c r="J47" s="128" t="b">
        <v>0</v>
      </c>
      <c r="K47" s="128"/>
      <c r="L47" s="128"/>
      <c r="M47" s="122" t="s">
        <v>461</v>
      </c>
      <c r="N47" s="122" t="s">
        <v>462</v>
      </c>
      <c r="O47" s="122" t="s">
        <v>463</v>
      </c>
      <c r="P47" s="123" t="s">
        <v>220</v>
      </c>
      <c r="Q47" s="118" t="s">
        <v>464</v>
      </c>
      <c r="R47" s="118" t="str">
        <f>CONCATENATE(LEFT(petDefinitions[[#This Row],['[tidName']]],10),"_DESC")</f>
        <v>TID_PET_37_DESC</v>
      </c>
      <c r="S47" s="118">
        <v>37</v>
      </c>
      <c r="T47" s="124" t="str">
        <f>CONCATENATE(RIGHT(petDefinitions[[#This Row],['[gamePrefab']]],LEN(petDefinitions[[#This Row],['[gamePrefab']]])-6),"_",petDefinitions[[#This Row],['[powerup']]])</f>
        <v>Bomb_37_bomb</v>
      </c>
    </row>
    <row r="48" spans="2:20" x14ac:dyDescent="0.25">
      <c r="B48" s="126" t="s">
        <v>4</v>
      </c>
      <c r="C48" s="127" t="s">
        <v>465</v>
      </c>
      <c r="D48" s="128" t="s">
        <v>26</v>
      </c>
      <c r="E48" s="121" t="s">
        <v>27</v>
      </c>
      <c r="F48" s="128">
        <v>13</v>
      </c>
      <c r="G48" s="121" t="b">
        <v>0</v>
      </c>
      <c r="H48" s="128" t="b">
        <v>1</v>
      </c>
      <c r="I48" s="128" t="b">
        <v>0</v>
      </c>
      <c r="J48" s="128" t="b">
        <v>0</v>
      </c>
      <c r="K48" s="128"/>
      <c r="L48" s="128"/>
      <c r="M48" s="122" t="s">
        <v>466</v>
      </c>
      <c r="N48" s="122" t="s">
        <v>467</v>
      </c>
      <c r="O48" s="122" t="s">
        <v>468</v>
      </c>
      <c r="P48" s="123" t="s">
        <v>211</v>
      </c>
      <c r="Q48" s="118" t="s">
        <v>469</v>
      </c>
      <c r="R48" s="118" t="str">
        <f>CONCATENATE(LEFT(petDefinitions[[#This Row],['[tidName']]],10),"_DESC")</f>
        <v>TID_PET_38_DESC</v>
      </c>
      <c r="S48" s="118">
        <v>38</v>
      </c>
      <c r="T48" s="124" t="str">
        <f>CONCATENATE(RIGHT(petDefinitions[[#This Row],['[gamePrefab']]],LEN(petDefinitions[[#This Row],['[gamePrefab']]])-6),"_",petDefinitions[[#This Row],['[powerup']]])</f>
        <v>Neutrin_38_magnet</v>
      </c>
    </row>
    <row r="49" spans="2:20" x14ac:dyDescent="0.25">
      <c r="B49" s="126" t="s">
        <v>4</v>
      </c>
      <c r="C49" s="127" t="s">
        <v>470</v>
      </c>
      <c r="D49" s="128" t="s">
        <v>26</v>
      </c>
      <c r="E49" s="121" t="s">
        <v>27</v>
      </c>
      <c r="F49" s="128">
        <v>14</v>
      </c>
      <c r="G49" s="121" t="b">
        <v>0</v>
      </c>
      <c r="H49" s="128" t="b">
        <v>1</v>
      </c>
      <c r="I49" s="128" t="b">
        <v>0</v>
      </c>
      <c r="J49" s="128" t="b">
        <v>0</v>
      </c>
      <c r="K49" s="128"/>
      <c r="L49" s="128"/>
      <c r="M49" s="122" t="s">
        <v>471</v>
      </c>
      <c r="N49" s="122" t="s">
        <v>472</v>
      </c>
      <c r="O49" s="122" t="s">
        <v>473</v>
      </c>
      <c r="P49" s="123" t="s">
        <v>218</v>
      </c>
      <c r="Q49" s="118" t="s">
        <v>474</v>
      </c>
      <c r="R49" s="118" t="str">
        <f>CONCATENATE(LEFT(petDefinitions[[#This Row],['[tidName']]],10),"_DESC")</f>
        <v>TID_PET_39_DESC</v>
      </c>
      <c r="S49" s="118">
        <v>39</v>
      </c>
      <c r="T49" s="124" t="str">
        <f>CONCATENATE(RIGHT(petDefinitions[[#This Row],['[gamePrefab']]],LEN(petDefinitions[[#This Row],['[gamePrefab']]])-6),"_",petDefinitions[[#This Row],['[powerup']]])</f>
        <v>Dog_39_dog</v>
      </c>
    </row>
    <row r="50" spans="2:20" x14ac:dyDescent="0.25">
      <c r="B50" s="126" t="s">
        <v>4</v>
      </c>
      <c r="C50" s="127" t="s">
        <v>551</v>
      </c>
      <c r="D50" s="128" t="s">
        <v>26</v>
      </c>
      <c r="E50" s="121" t="s">
        <v>157</v>
      </c>
      <c r="F50" s="128">
        <v>5</v>
      </c>
      <c r="G50" s="121" t="b">
        <v>0</v>
      </c>
      <c r="H50" s="128" t="b">
        <v>1</v>
      </c>
      <c r="I50" s="128" t="b">
        <v>0</v>
      </c>
      <c r="J50" s="128" t="b">
        <v>0</v>
      </c>
      <c r="K50" s="128" t="s">
        <v>552</v>
      </c>
      <c r="L50" s="128"/>
      <c r="M50" s="122" t="s">
        <v>553</v>
      </c>
      <c r="N50" s="122" t="s">
        <v>554</v>
      </c>
      <c r="O50" s="122" t="s">
        <v>555</v>
      </c>
      <c r="P50" s="123" t="s">
        <v>241</v>
      </c>
      <c r="Q50" s="118" t="s">
        <v>556</v>
      </c>
      <c r="R50" s="118" t="s">
        <v>557</v>
      </c>
      <c r="S50" s="118">
        <v>58</v>
      </c>
      <c r="T50" s="124" t="str">
        <f>CONCATENATE(RIGHT(petDefinitions[[#This Row],['[gamePrefab']]],LEN(petDefinitions[[#This Row],['[gamePrefab']]])-6),"_",petDefinitions[[#This Row],['[powerup']]])</f>
        <v>Santa_58_unlimited_boost</v>
      </c>
    </row>
    <row r="51" spans="2:20" x14ac:dyDescent="0.25">
      <c r="B51" s="126" t="s">
        <v>4</v>
      </c>
      <c r="C51" s="127" t="s">
        <v>564</v>
      </c>
      <c r="D51" s="128" t="s">
        <v>26</v>
      </c>
      <c r="E51" s="121" t="s">
        <v>27</v>
      </c>
      <c r="F51" s="128">
        <v>11</v>
      </c>
      <c r="G51" s="121" t="b">
        <v>0</v>
      </c>
      <c r="H51" s="128" t="b">
        <v>1</v>
      </c>
      <c r="I51" s="128" t="b">
        <v>0</v>
      </c>
      <c r="J51" s="128" t="b">
        <v>0</v>
      </c>
      <c r="K51" s="128"/>
      <c r="L51" s="128"/>
      <c r="M51" s="122" t="s">
        <v>652</v>
      </c>
      <c r="N51" s="122" t="s">
        <v>653</v>
      </c>
      <c r="O51" s="122" t="s">
        <v>651</v>
      </c>
      <c r="P51" s="123" t="s">
        <v>238</v>
      </c>
      <c r="Q51" s="118" t="s">
        <v>565</v>
      </c>
      <c r="R51" s="118" t="s">
        <v>566</v>
      </c>
      <c r="S51" s="118">
        <v>59</v>
      </c>
      <c r="T51" s="124" t="str">
        <f>CONCATENATE(RIGHT(petDefinitions[[#This Row],['[gamePrefab']]],LEN(petDefinitions[[#This Row],['[gamePrefab']]])-6),"_",petDefinitions[[#This Row],['[powerup']]])</f>
        <v>Alien_59_stun</v>
      </c>
    </row>
    <row r="52" spans="2:20" x14ac:dyDescent="0.25">
      <c r="B52" s="126" t="s">
        <v>4</v>
      </c>
      <c r="C52" s="127" t="s">
        <v>684</v>
      </c>
      <c r="D52" s="127" t="s">
        <v>26</v>
      </c>
      <c r="E52" s="120" t="s">
        <v>27</v>
      </c>
      <c r="F52" s="127">
        <v>13</v>
      </c>
      <c r="G52" s="121" t="b">
        <v>0</v>
      </c>
      <c r="H52" s="128" t="b">
        <v>1</v>
      </c>
      <c r="I52" s="128" t="b">
        <v>0</v>
      </c>
      <c r="J52" s="128" t="b">
        <v>0</v>
      </c>
      <c r="K52" s="128" t="s">
        <v>701</v>
      </c>
      <c r="L52" s="128"/>
      <c r="M52" s="122" t="s">
        <v>687</v>
      </c>
      <c r="N52" s="122" t="s">
        <v>690</v>
      </c>
      <c r="O52" s="122" t="s">
        <v>692</v>
      </c>
      <c r="P52" s="284" t="s">
        <v>699</v>
      </c>
      <c r="Q52" s="118" t="s">
        <v>694</v>
      </c>
      <c r="R52" s="131" t="str">
        <f>CONCATENATE(LEFT(petDefinitions[[#This Row],['[tidName']]],10),"_DESC")</f>
        <v>TID_PET_63_DESC</v>
      </c>
      <c r="S52" s="217">
        <v>63</v>
      </c>
      <c r="T52" s="132" t="str">
        <f>CONCATENATE(RIGHT(petDefinitions[[#This Row],['[gamePrefab']]],LEN(petDefinitions[[#This Row],['[gamePrefab']]])-6),"_",petDefinitions[[#This Row],['[powerup']]])</f>
        <v>Faune_63_transform_gold</v>
      </c>
    </row>
    <row r="53" spans="2:20" x14ac:dyDescent="0.25">
      <c r="B53" s="218" t="s">
        <v>4</v>
      </c>
      <c r="C53" s="127" t="s">
        <v>853</v>
      </c>
      <c r="D53" s="127" t="s">
        <v>26</v>
      </c>
      <c r="E53" s="120" t="s">
        <v>27</v>
      </c>
      <c r="F53" s="127">
        <v>16</v>
      </c>
      <c r="G53" s="121" t="b">
        <v>0</v>
      </c>
      <c r="H53" s="128" t="b">
        <v>0</v>
      </c>
      <c r="I53" s="121" t="b">
        <v>1</v>
      </c>
      <c r="J53" s="128" t="b">
        <v>0</v>
      </c>
      <c r="K53" s="128" t="s">
        <v>837</v>
      </c>
      <c r="L53" s="128"/>
      <c r="M53" s="122" t="s">
        <v>854</v>
      </c>
      <c r="N53" s="122" t="s">
        <v>855</v>
      </c>
      <c r="O53" s="122" t="s">
        <v>856</v>
      </c>
      <c r="P53" s="216" t="s">
        <v>857</v>
      </c>
      <c r="Q53" s="250" t="s">
        <v>858</v>
      </c>
      <c r="R53" s="131" t="s">
        <v>859</v>
      </c>
      <c r="S53" s="217">
        <v>66</v>
      </c>
      <c r="T53" s="124" t="str">
        <f>CONCATENATE(RIGHT(petDefinitions[[#This Row],['[gamePrefab']]],LEN(petDefinitions[[#This Row],['[gamePrefab']]])-6),"_",petDefinitions[[#This Row],['[powerup']]])</f>
        <v>Gelato_66_transform_ice_cream</v>
      </c>
    </row>
    <row r="54" spans="2:20" x14ac:dyDescent="0.25">
      <c r="B54" s="263" t="s">
        <v>4</v>
      </c>
      <c r="C54" s="253" t="s">
        <v>954</v>
      </c>
      <c r="D54" s="253" t="s">
        <v>26</v>
      </c>
      <c r="E54" s="252" t="s">
        <v>27</v>
      </c>
      <c r="F54" s="253">
        <v>20</v>
      </c>
      <c r="G54" s="255" t="b">
        <v>0</v>
      </c>
      <c r="H54" s="254" t="b">
        <v>0</v>
      </c>
      <c r="I54" s="255" t="b">
        <v>0</v>
      </c>
      <c r="J54" s="254" t="b">
        <v>0</v>
      </c>
      <c r="K54" s="254" t="s">
        <v>940</v>
      </c>
      <c r="L54" s="254"/>
      <c r="M54" s="256" t="s">
        <v>955</v>
      </c>
      <c r="N54" s="256" t="s">
        <v>956</v>
      </c>
      <c r="O54" s="283" t="s">
        <v>957</v>
      </c>
      <c r="P54" s="258" t="s">
        <v>958</v>
      </c>
      <c r="Q54" s="259" t="s">
        <v>959</v>
      </c>
      <c r="R54" s="260" t="s">
        <v>960</v>
      </c>
      <c r="S54" s="261">
        <v>71</v>
      </c>
      <c r="T54" s="262" t="str">
        <f>CONCATENATE(RIGHT(petDefinitions[[#This Row],['[gamePrefab']]],LEN(petDefinitions[[#This Row],['[gamePrefab']]])-6),"_",petDefinitions[[#This Row],['[powerup']]])</f>
        <v>Mummy_71_mummy</v>
      </c>
    </row>
    <row r="55" spans="2:20" x14ac:dyDescent="0.25">
      <c r="B55" s="281" t="s">
        <v>4</v>
      </c>
      <c r="C55" s="253" t="s">
        <v>982</v>
      </c>
      <c r="D55" s="253" t="s">
        <v>26</v>
      </c>
      <c r="E55" s="252" t="s">
        <v>27</v>
      </c>
      <c r="F55" s="253">
        <v>21</v>
      </c>
      <c r="G55" s="255" t="b">
        <v>0</v>
      </c>
      <c r="H55" s="254" t="b">
        <v>0</v>
      </c>
      <c r="I55" s="255" t="b">
        <v>1</v>
      </c>
      <c r="J55" s="254" t="b">
        <v>1</v>
      </c>
      <c r="K55" s="254"/>
      <c r="L55" s="254"/>
      <c r="M55" s="256" t="s">
        <v>983</v>
      </c>
      <c r="N55" s="256" t="s">
        <v>984</v>
      </c>
      <c r="O55" s="256" t="s">
        <v>957</v>
      </c>
      <c r="P55" s="278"/>
      <c r="Q55" s="279" t="s">
        <v>959</v>
      </c>
      <c r="R55" s="260" t="s">
        <v>960</v>
      </c>
      <c r="S55" s="261">
        <v>71</v>
      </c>
      <c r="T55" s="262" t="str">
        <f>CONCATENATE(RIGHT(petDefinitions[[#This Row],['[gamePrefab']]],LEN(petDefinitions[[#This Row],['[gamePrefab']]])-6),"_",petDefinitions[[#This Row],['[powerup']]])</f>
        <v>HelicopterDrone_</v>
      </c>
    </row>
    <row r="56" spans="2:20" x14ac:dyDescent="0.25">
      <c r="B56" s="126" t="s">
        <v>4</v>
      </c>
      <c r="C56" s="127" t="s">
        <v>336</v>
      </c>
      <c r="D56" s="128" t="s">
        <v>25</v>
      </c>
      <c r="E56" s="121" t="s">
        <v>331</v>
      </c>
      <c r="F56" s="128">
        <v>1</v>
      </c>
      <c r="G56" s="121" t="b">
        <v>1</v>
      </c>
      <c r="H56" s="128" t="b">
        <v>0</v>
      </c>
      <c r="I56" s="121" t="b">
        <v>0</v>
      </c>
      <c r="J56" s="128" t="b">
        <v>0</v>
      </c>
      <c r="K56" s="128"/>
      <c r="L56" s="128"/>
      <c r="M56" s="122" t="s">
        <v>337</v>
      </c>
      <c r="N56" s="122" t="s">
        <v>338</v>
      </c>
      <c r="O56" s="122" t="s">
        <v>339</v>
      </c>
      <c r="P56" s="123" t="s">
        <v>97</v>
      </c>
      <c r="Q56" s="118" t="s">
        <v>340</v>
      </c>
      <c r="R56" s="118" t="str">
        <f>CONCATENATE(LEFT(petDefinitions[[#This Row],['[tidName']]],10),"_DESC")</f>
        <v>TID_PET_12_DESC</v>
      </c>
      <c r="S56" s="118">
        <v>12</v>
      </c>
      <c r="T56" s="124" t="str">
        <f>CONCATENATE(RIGHT(petDefinitions[[#This Row],['[gamePrefab']]],LEN(petDefinitions[[#This Row],['[gamePrefab']]])-6),"_",petDefinitions[[#This Row],['[powerup']]])</f>
        <v>MonkeyImp_12_fury_duration</v>
      </c>
    </row>
    <row r="57" spans="2:20" x14ac:dyDescent="0.25">
      <c r="B57" s="126" t="s">
        <v>4</v>
      </c>
      <c r="C57" s="127" t="s">
        <v>396</v>
      </c>
      <c r="D57" s="128" t="s">
        <v>25</v>
      </c>
      <c r="E57" s="121" t="s">
        <v>6</v>
      </c>
      <c r="F57" s="128">
        <v>5</v>
      </c>
      <c r="G57" s="121" t="b">
        <v>0</v>
      </c>
      <c r="H57" s="128" t="b">
        <v>0</v>
      </c>
      <c r="I57" s="121" t="b">
        <v>0</v>
      </c>
      <c r="J57" s="128" t="b">
        <v>0</v>
      </c>
      <c r="K57" s="128"/>
      <c r="L57" s="128"/>
      <c r="M57" s="122" t="s">
        <v>397</v>
      </c>
      <c r="N57" s="122" t="s">
        <v>398</v>
      </c>
      <c r="O57" s="122" t="s">
        <v>399</v>
      </c>
      <c r="P57" s="123" t="s">
        <v>68</v>
      </c>
      <c r="Q57" s="118" t="s">
        <v>400</v>
      </c>
      <c r="R57" s="118" t="str">
        <f>CONCATENATE(LEFT(petDefinitions[[#This Row],['[tidName']]],10),"_DESC")</f>
        <v>TID_PET_24_DESC</v>
      </c>
      <c r="S57" s="118">
        <v>24</v>
      </c>
      <c r="T57" s="124" t="str">
        <f>CONCATENATE(RIGHT(petDefinitions[[#This Row],['[gamePrefab']]],LEN(petDefinitions[[#This Row],['[gamePrefab']]])-6),"_",petDefinitions[[#This Row],['[powerup']]])</f>
        <v>GodzillaBasic_24_more_xp</v>
      </c>
    </row>
    <row r="58" spans="2:20" x14ac:dyDescent="0.25">
      <c r="B58" s="126" t="s">
        <v>4</v>
      </c>
      <c r="C58" s="127" t="s">
        <v>415</v>
      </c>
      <c r="D58" s="128" t="s">
        <v>25</v>
      </c>
      <c r="E58" s="121" t="s">
        <v>193</v>
      </c>
      <c r="F58" s="128">
        <v>5</v>
      </c>
      <c r="G58" s="121" t="b">
        <v>0</v>
      </c>
      <c r="H58" s="128" t="b">
        <v>0</v>
      </c>
      <c r="I58" s="121" t="b">
        <v>0</v>
      </c>
      <c r="J58" s="128" t="b">
        <v>0</v>
      </c>
      <c r="K58" s="128"/>
      <c r="L58" s="128"/>
      <c r="M58" s="122" t="s">
        <v>416</v>
      </c>
      <c r="N58" s="122" t="s">
        <v>417</v>
      </c>
      <c r="O58" s="122" t="s">
        <v>418</v>
      </c>
      <c r="P58" s="123" t="s">
        <v>192</v>
      </c>
      <c r="Q58" s="118" t="s">
        <v>419</v>
      </c>
      <c r="R58" s="118" t="str">
        <f>CONCATENATE(LEFT(petDefinitions[[#This Row],['[tidName']]],10),"_DESC")</f>
        <v>TID_PET_28_DESC</v>
      </c>
      <c r="S58" s="118">
        <v>28</v>
      </c>
      <c r="T58" s="124" t="str">
        <f>CONCATENATE(RIGHT(petDefinitions[[#This Row],['[gamePrefab']]],LEN(petDefinitions[[#This Row],['[gamePrefab']]])-6),"_",petDefinitions[[#This Row],['[powerup']]])</f>
        <v>GhostEater_28_eat_ghost</v>
      </c>
    </row>
    <row r="59" spans="2:20" x14ac:dyDescent="0.25">
      <c r="B59" s="126" t="s">
        <v>4</v>
      </c>
      <c r="C59" s="127" t="s">
        <v>420</v>
      </c>
      <c r="D59" s="128" t="s">
        <v>25</v>
      </c>
      <c r="E59" s="121" t="s">
        <v>193</v>
      </c>
      <c r="F59" s="128">
        <v>6</v>
      </c>
      <c r="G59" s="121" t="b">
        <v>0</v>
      </c>
      <c r="H59" s="128" t="b">
        <v>0</v>
      </c>
      <c r="I59" s="121" t="b">
        <v>0</v>
      </c>
      <c r="J59" s="128" t="b">
        <v>0</v>
      </c>
      <c r="K59" s="128"/>
      <c r="L59" s="128"/>
      <c r="M59" s="122" t="s">
        <v>421</v>
      </c>
      <c r="N59" s="122" t="s">
        <v>422</v>
      </c>
      <c r="O59" s="122" t="s">
        <v>423</v>
      </c>
      <c r="P59" s="123" t="s">
        <v>195</v>
      </c>
      <c r="Q59" s="118" t="s">
        <v>424</v>
      </c>
      <c r="R59" s="118" t="str">
        <f>CONCATENATE(LEFT(petDefinitions[[#This Row],['[tidName']]],10),"_DESC")</f>
        <v>TID_PET_29_DESC</v>
      </c>
      <c r="S59" s="118">
        <v>29</v>
      </c>
      <c r="T59" s="124" t="str">
        <f>CONCATENATE(RIGHT(petDefinitions[[#This Row],['[gamePrefab']]],LEN(petDefinitions[[#This Row],['[gamePrefab']]])-6),"_",petDefinitions[[#This Row],['[powerup']]])</f>
        <v>MineEater_29_eat_mine</v>
      </c>
    </row>
    <row r="60" spans="2:20" x14ac:dyDescent="0.25">
      <c r="B60" s="126" t="s">
        <v>4</v>
      </c>
      <c r="C60" s="127" t="s">
        <v>425</v>
      </c>
      <c r="D60" s="128" t="s">
        <v>25</v>
      </c>
      <c r="E60" s="121" t="s">
        <v>315</v>
      </c>
      <c r="F60" s="128">
        <v>7</v>
      </c>
      <c r="G60" s="121" t="b">
        <v>1</v>
      </c>
      <c r="H60" s="128" t="b">
        <v>0</v>
      </c>
      <c r="I60" s="128" t="b">
        <v>0</v>
      </c>
      <c r="J60" s="128" t="b">
        <v>1</v>
      </c>
      <c r="K60" s="128"/>
      <c r="L60" s="128" t="s">
        <v>681</v>
      </c>
      <c r="M60" s="122" t="s">
        <v>426</v>
      </c>
      <c r="N60" s="122" t="s">
        <v>427</v>
      </c>
      <c r="O60" s="122" t="s">
        <v>428</v>
      </c>
      <c r="P60" s="123" t="s">
        <v>197</v>
      </c>
      <c r="Q60" s="118" t="s">
        <v>429</v>
      </c>
      <c r="R60" s="118" t="str">
        <f>CONCATENATE(LEFT(petDefinitions[[#This Row],['[tidName']]],10),"_DESC")</f>
        <v>TID_PET_30_DESC</v>
      </c>
      <c r="S60" s="118">
        <v>30</v>
      </c>
      <c r="T60" s="124" t="str">
        <f>CONCATENATE(RIGHT(petDefinitions[[#This Row],['[gamePrefab']]],LEN(petDefinitions[[#This Row],['[gamePrefab']]])-6),"_",petDefinitions[[#This Row],['[powerup']]])</f>
        <v>Morly_30_explode_mine</v>
      </c>
    </row>
    <row r="61" spans="2:20" x14ac:dyDescent="0.25">
      <c r="B61" s="126" t="s">
        <v>4</v>
      </c>
      <c r="C61" s="127" t="s">
        <v>430</v>
      </c>
      <c r="D61" s="128" t="s">
        <v>25</v>
      </c>
      <c r="E61" s="121" t="s">
        <v>193</v>
      </c>
      <c r="F61" s="128">
        <v>7</v>
      </c>
      <c r="G61" s="121" t="b">
        <v>0</v>
      </c>
      <c r="H61" s="128" t="b">
        <v>0</v>
      </c>
      <c r="I61" s="128" t="b">
        <v>0</v>
      </c>
      <c r="J61" s="128" t="b">
        <v>1</v>
      </c>
      <c r="K61" s="128"/>
      <c r="L61" s="128" t="s">
        <v>681</v>
      </c>
      <c r="M61" s="122" t="s">
        <v>431</v>
      </c>
      <c r="N61" s="122" t="s">
        <v>432</v>
      </c>
      <c r="O61" s="122" t="s">
        <v>433</v>
      </c>
      <c r="P61" s="123" t="s">
        <v>216</v>
      </c>
      <c r="Q61" s="118" t="s">
        <v>434</v>
      </c>
      <c r="R61" s="118" t="str">
        <f>CONCATENATE(LEFT(petDefinitions[[#This Row],['[tidName']]],10),"_DESC")</f>
        <v>TID_PET_31_DESC</v>
      </c>
      <c r="S61" s="118">
        <v>31</v>
      </c>
      <c r="T61" s="124" t="str">
        <f>CONCATENATE(RIGHT(petDefinitions[[#This Row],['[gamePrefab']]],LEN(petDefinitions[[#This Row],['[gamePrefab']]])-6),"_",petDefinitions[[#This Row],['[powerup']]])</f>
        <v>Cthulu_31_vacuum</v>
      </c>
    </row>
    <row r="62" spans="2:20" x14ac:dyDescent="0.25">
      <c r="B62" s="126" t="s">
        <v>4</v>
      </c>
      <c r="C62" s="127" t="s">
        <v>435</v>
      </c>
      <c r="D62" s="128" t="s">
        <v>25</v>
      </c>
      <c r="E62" s="121" t="s">
        <v>27</v>
      </c>
      <c r="F62" s="128">
        <v>2</v>
      </c>
      <c r="G62" s="121" t="b">
        <v>0</v>
      </c>
      <c r="H62" s="128" t="b">
        <v>0</v>
      </c>
      <c r="I62" s="128" t="b">
        <v>0</v>
      </c>
      <c r="J62" s="128" t="b">
        <v>0</v>
      </c>
      <c r="K62" s="128"/>
      <c r="L62" s="128"/>
      <c r="M62" s="122" t="s">
        <v>436</v>
      </c>
      <c r="N62" s="122" t="s">
        <v>437</v>
      </c>
      <c r="O62" s="122" t="s">
        <v>438</v>
      </c>
      <c r="P62" s="123" t="s">
        <v>191</v>
      </c>
      <c r="Q62" s="118" t="s">
        <v>439</v>
      </c>
      <c r="R62" s="118" t="str">
        <f>CONCATENATE(LEFT(petDefinitions[[#This Row],['[tidName']]],10),"_DESC")</f>
        <v>TID_PET_32_DESC</v>
      </c>
      <c r="S62" s="118">
        <v>32</v>
      </c>
      <c r="T62" s="124" t="str">
        <f>CONCATENATE(RIGHT(petDefinitions[[#This Row],['[gamePrefab']]],LEN(petDefinitions[[#This Row],['[gamePrefab']]])-6),"_",petDefinitions[[#This Row],['[powerup']]])</f>
        <v>GodzillaHelmet_32_dragonram</v>
      </c>
    </row>
    <row r="63" spans="2:20" x14ac:dyDescent="0.25">
      <c r="B63" s="126" t="s">
        <v>4</v>
      </c>
      <c r="C63" s="127" t="s">
        <v>445</v>
      </c>
      <c r="D63" s="128" t="s">
        <v>25</v>
      </c>
      <c r="E63" s="121" t="s">
        <v>27</v>
      </c>
      <c r="F63" s="128">
        <v>8</v>
      </c>
      <c r="G63" s="121" t="b">
        <v>0</v>
      </c>
      <c r="H63" s="121" t="b">
        <v>1</v>
      </c>
      <c r="I63" s="121" t="b">
        <v>0</v>
      </c>
      <c r="J63" s="121" t="b">
        <v>0</v>
      </c>
      <c r="K63" s="121"/>
      <c r="L63" s="121"/>
      <c r="M63" s="122" t="s">
        <v>446</v>
      </c>
      <c r="N63" s="122" t="s">
        <v>447</v>
      </c>
      <c r="O63" s="122" t="s">
        <v>448</v>
      </c>
      <c r="P63" s="123" t="s">
        <v>204</v>
      </c>
      <c r="Q63" s="118" t="s">
        <v>449</v>
      </c>
      <c r="R63" s="118" t="str">
        <f>CONCATENATE(LEFT(petDefinitions[[#This Row],['[tidName']]],10),"_DESC")</f>
        <v>TID_PET_34_DESC</v>
      </c>
      <c r="S63" s="118">
        <v>34</v>
      </c>
      <c r="T63" s="124" t="str">
        <f>CONCATENATE(RIGHT(petDefinitions[[#This Row],['[gamePrefab']]],LEN(petDefinitions[[#This Row],['[gamePrefab']]])-6),"_",petDefinitions[[#This Row],['[powerup']]])</f>
        <v>Freeze_34_freeze_aura</v>
      </c>
    </row>
    <row r="64" spans="2:20" x14ac:dyDescent="0.25">
      <c r="B64" s="126" t="s">
        <v>4</v>
      </c>
      <c r="C64" s="127" t="s">
        <v>536</v>
      </c>
      <c r="D64" s="128" t="s">
        <v>25</v>
      </c>
      <c r="E64" s="121" t="s">
        <v>157</v>
      </c>
      <c r="F64" s="128">
        <v>4</v>
      </c>
      <c r="G64" s="121" t="b">
        <v>0</v>
      </c>
      <c r="H64" s="121" t="b">
        <v>0</v>
      </c>
      <c r="I64" s="121" t="b">
        <v>1</v>
      </c>
      <c r="J64" s="121" t="b">
        <v>0</v>
      </c>
      <c r="K64" s="121"/>
      <c r="L64" s="121"/>
      <c r="M64" s="122" t="s">
        <v>494</v>
      </c>
      <c r="N64" s="122" t="s">
        <v>495</v>
      </c>
      <c r="O64" s="122" t="s">
        <v>496</v>
      </c>
      <c r="P64" s="123" t="s">
        <v>239</v>
      </c>
      <c r="Q64" s="118" t="s">
        <v>537</v>
      </c>
      <c r="R64" s="118" t="s">
        <v>538</v>
      </c>
      <c r="S64" s="118">
        <v>53</v>
      </c>
      <c r="T64" s="124" t="str">
        <f>CONCATENATE(RIGHT(petDefinitions[[#This Row],['[gamePrefab']]],LEN(petDefinitions[[#This Row],['[gamePrefab']]])-6),"_",petDefinitions[[#This Row],['[powerup']]])</f>
        <v>Froggy_faster_boost</v>
      </c>
    </row>
    <row r="65" spans="2:20" x14ac:dyDescent="0.25">
      <c r="B65" s="126" t="s">
        <v>4</v>
      </c>
      <c r="C65" s="127" t="s">
        <v>539</v>
      </c>
      <c r="D65" s="128" t="s">
        <v>25</v>
      </c>
      <c r="E65" s="128" t="s">
        <v>27</v>
      </c>
      <c r="F65" s="128">
        <v>3</v>
      </c>
      <c r="G65" s="128" t="b">
        <v>0</v>
      </c>
      <c r="H65" s="128" t="b">
        <v>0</v>
      </c>
      <c r="I65" s="128" t="b">
        <v>1</v>
      </c>
      <c r="J65" s="128" t="b">
        <v>0</v>
      </c>
      <c r="K65" s="128"/>
      <c r="L65" s="128"/>
      <c r="M65" s="129" t="s">
        <v>494</v>
      </c>
      <c r="N65" s="129" t="s">
        <v>495</v>
      </c>
      <c r="O65" s="129" t="s">
        <v>496</v>
      </c>
      <c r="P65" s="130" t="s">
        <v>10</v>
      </c>
      <c r="Q65" s="125" t="s">
        <v>540</v>
      </c>
      <c r="R65" s="125" t="s">
        <v>541</v>
      </c>
      <c r="S65" s="125">
        <v>54</v>
      </c>
      <c r="T65" s="124" t="str">
        <f>CONCATENATE(RIGHT(petDefinitions[[#This Row],['[gamePrefab']]],LEN(petDefinitions[[#This Row],['[gamePrefab']]])-6),"_",petDefinitions[[#This Row],['[powerup']]])</f>
        <v>Froggy_dive</v>
      </c>
    </row>
    <row r="66" spans="2:20" x14ac:dyDescent="0.25">
      <c r="B66" s="126" t="s">
        <v>4</v>
      </c>
      <c r="C66" s="127" t="s">
        <v>542</v>
      </c>
      <c r="D66" s="128" t="s">
        <v>25</v>
      </c>
      <c r="E66" s="128" t="s">
        <v>27</v>
      </c>
      <c r="F66" s="128">
        <v>4</v>
      </c>
      <c r="G66" s="128" t="b">
        <v>0</v>
      </c>
      <c r="H66" s="128" t="b">
        <v>0</v>
      </c>
      <c r="I66" s="128" t="b">
        <v>0</v>
      </c>
      <c r="J66" s="128" t="b">
        <v>0</v>
      </c>
      <c r="K66" s="128"/>
      <c r="L66" s="128"/>
      <c r="M66" s="129" t="s">
        <v>917</v>
      </c>
      <c r="N66" s="129" t="s">
        <v>918</v>
      </c>
      <c r="O66" s="129" t="s">
        <v>920</v>
      </c>
      <c r="P66" s="130" t="s">
        <v>245</v>
      </c>
      <c r="Q66" s="125" t="s">
        <v>543</v>
      </c>
      <c r="R66" s="125" t="s">
        <v>544</v>
      </c>
      <c r="S66" s="125">
        <v>55</v>
      </c>
      <c r="T66" s="124" t="str">
        <f>CONCATENATE(RIGHT(petDefinitions[[#This Row],['[gamePrefab']]],LEN(petDefinitions[[#This Row],['[gamePrefab']]])-6),"_",petDefinitions[[#This Row],['[powerup']]])</f>
        <v>Poirot_55_findBonusletters</v>
      </c>
    </row>
    <row r="67" spans="2:20" x14ac:dyDescent="0.25">
      <c r="B67" s="126" t="s">
        <v>4</v>
      </c>
      <c r="C67" s="127" t="s">
        <v>545</v>
      </c>
      <c r="D67" s="128" t="s">
        <v>25</v>
      </c>
      <c r="E67" s="128" t="s">
        <v>27</v>
      </c>
      <c r="F67" s="128">
        <v>5</v>
      </c>
      <c r="G67" s="128" t="b">
        <v>0</v>
      </c>
      <c r="H67" s="128" t="b">
        <v>0</v>
      </c>
      <c r="I67" s="128" t="b">
        <v>0</v>
      </c>
      <c r="J67" s="128" t="b">
        <v>0</v>
      </c>
      <c r="K67" s="128"/>
      <c r="L67" s="128"/>
      <c r="M67" s="129" t="s">
        <v>913</v>
      </c>
      <c r="N67" s="129" t="s">
        <v>914</v>
      </c>
      <c r="O67" s="129" t="s">
        <v>915</v>
      </c>
      <c r="P67" s="130" t="s">
        <v>243</v>
      </c>
      <c r="Q67" s="125" t="s">
        <v>546</v>
      </c>
      <c r="R67" s="125" t="s">
        <v>547</v>
      </c>
      <c r="S67" s="125">
        <v>56</v>
      </c>
      <c r="T67" s="124" t="str">
        <f>CONCATENATE(RIGHT(petDefinitions[[#This Row],['[gamePrefab']]],LEN(petDefinitions[[#This Row],['[gamePrefab']]])-6),"_",petDefinitions[[#This Row],['[powerup']]])</f>
        <v>Sherlock_56_findBonusChests</v>
      </c>
    </row>
    <row r="68" spans="2:20" x14ac:dyDescent="0.25">
      <c r="B68" s="126" t="s">
        <v>4</v>
      </c>
      <c r="C68" s="127" t="s">
        <v>548</v>
      </c>
      <c r="D68" s="128" t="s">
        <v>25</v>
      </c>
      <c r="E68" s="128" t="s">
        <v>27</v>
      </c>
      <c r="F68" s="128">
        <v>6</v>
      </c>
      <c r="G68" s="128" t="b">
        <v>0</v>
      </c>
      <c r="H68" s="128" t="b">
        <v>0</v>
      </c>
      <c r="I68" s="128" t="b">
        <v>0</v>
      </c>
      <c r="J68" s="128" t="b">
        <v>0</v>
      </c>
      <c r="K68" s="128"/>
      <c r="L68" s="128"/>
      <c r="M68" s="129" t="s">
        <v>916</v>
      </c>
      <c r="N68" s="129" t="s">
        <v>919</v>
      </c>
      <c r="O68" s="129" t="s">
        <v>921</v>
      </c>
      <c r="P68" s="130" t="s">
        <v>246</v>
      </c>
      <c r="Q68" s="125" t="s">
        <v>549</v>
      </c>
      <c r="R68" s="125" t="s">
        <v>550</v>
      </c>
      <c r="S68" s="125">
        <v>57</v>
      </c>
      <c r="T68" s="124" t="str">
        <f>CONCATENATE(RIGHT(petDefinitions[[#This Row],['[gamePrefab']]],LEN(petDefinitions[[#This Row],['[gamePrefab']]])-6),"_",petDefinitions[[#This Row],['[powerup']]])</f>
        <v>Columbo_57_findBonusEggs</v>
      </c>
    </row>
    <row r="69" spans="2:20" x14ac:dyDescent="0.25">
      <c r="B69" s="119" t="s">
        <v>4</v>
      </c>
      <c r="C69" s="120" t="s">
        <v>558</v>
      </c>
      <c r="D69" s="120" t="s">
        <v>25</v>
      </c>
      <c r="E69" s="120" t="s">
        <v>193</v>
      </c>
      <c r="F69" s="120">
        <v>5</v>
      </c>
      <c r="G69" s="128" t="b">
        <v>0</v>
      </c>
      <c r="H69" s="128" t="b">
        <v>1</v>
      </c>
      <c r="I69" s="128" t="b">
        <v>0</v>
      </c>
      <c r="J69" s="121" t="b">
        <v>0</v>
      </c>
      <c r="K69" s="121" t="s">
        <v>552</v>
      </c>
      <c r="L69" s="121"/>
      <c r="M69" s="122" t="s">
        <v>559</v>
      </c>
      <c r="N69" s="122" t="s">
        <v>560</v>
      </c>
      <c r="O69" s="129" t="s">
        <v>561</v>
      </c>
      <c r="P69" s="123" t="s">
        <v>254</v>
      </c>
      <c r="Q69" s="118" t="s">
        <v>562</v>
      </c>
      <c r="R69" s="131" t="s">
        <v>563</v>
      </c>
      <c r="S69" s="217">
        <v>60</v>
      </c>
      <c r="T69" s="132" t="str">
        <f>CONCATENATE(RIGHT(petDefinitions[[#This Row],['[gamePrefab']]],LEN(petDefinitions[[#This Row],['[gamePrefab']]])-6),"_",petDefinitions[[#This Row],['[powerup']]])</f>
        <v>XmasElf_60_drop_present</v>
      </c>
    </row>
    <row r="70" spans="2:20" x14ac:dyDescent="0.25">
      <c r="B70" s="119" t="s">
        <v>4</v>
      </c>
      <c r="C70" s="120" t="s">
        <v>682</v>
      </c>
      <c r="D70" s="120" t="s">
        <v>25</v>
      </c>
      <c r="E70" s="120" t="s">
        <v>284</v>
      </c>
      <c r="F70" s="120">
        <v>6</v>
      </c>
      <c r="G70" s="215" t="b">
        <v>0</v>
      </c>
      <c r="H70" s="215" t="b">
        <v>0</v>
      </c>
      <c r="I70" s="128" t="b">
        <v>0</v>
      </c>
      <c r="J70" s="121" t="b">
        <v>0</v>
      </c>
      <c r="K70" s="121" t="s">
        <v>701</v>
      </c>
      <c r="L70" s="121"/>
      <c r="M70" s="122" t="s">
        <v>685</v>
      </c>
      <c r="N70" s="122" t="s">
        <v>688</v>
      </c>
      <c r="O70" s="129" t="s">
        <v>702</v>
      </c>
      <c r="P70" s="284" t="s">
        <v>703</v>
      </c>
      <c r="Q70" s="118" t="s">
        <v>695</v>
      </c>
      <c r="R70" s="131" t="str">
        <f>CONCATENATE(LEFT(petDefinitions[[#This Row],['[tidName']]],10),"_DESC")</f>
        <v>TID_PET_61_DESC</v>
      </c>
      <c r="S70" s="217">
        <v>61</v>
      </c>
      <c r="T70" s="132" t="str">
        <f>CONCATENATE(RIGHT(petDefinitions[[#This Row],['[gamePrefab']]],LEN(petDefinitions[[#This Row],['[gamePrefab']]])-6),"_",petDefinitions[[#This Row],['[powerup']]])</f>
        <v>TreeGirl_61_hp_down_drain_down</v>
      </c>
    </row>
    <row r="71" spans="2:20" x14ac:dyDescent="0.25">
      <c r="B71" s="126" t="s">
        <v>4</v>
      </c>
      <c r="C71" s="127" t="s">
        <v>683</v>
      </c>
      <c r="D71" s="127" t="s">
        <v>25</v>
      </c>
      <c r="E71" s="127" t="s">
        <v>27</v>
      </c>
      <c r="F71" s="127">
        <v>12</v>
      </c>
      <c r="G71" s="215" t="b">
        <v>0</v>
      </c>
      <c r="H71" s="215" t="b">
        <v>0</v>
      </c>
      <c r="I71" s="128" t="b">
        <v>1</v>
      </c>
      <c r="J71" s="128" t="b">
        <v>1</v>
      </c>
      <c r="K71" s="128" t="s">
        <v>701</v>
      </c>
      <c r="L71" s="128"/>
      <c r="M71" s="129" t="s">
        <v>686</v>
      </c>
      <c r="N71" s="129" t="s">
        <v>689</v>
      </c>
      <c r="O71" s="129" t="s">
        <v>691</v>
      </c>
      <c r="P71" s="242"/>
      <c r="Q71" s="125" t="s">
        <v>693</v>
      </c>
      <c r="R71" s="184" t="str">
        <f>CONCATENATE(LEFT(petDefinitions[[#This Row],['[tidName']]],10),"_DESC")</f>
        <v>TID_PET_62_DESC</v>
      </c>
      <c r="S71" s="185">
        <v>62</v>
      </c>
      <c r="T71" s="132" t="str">
        <f>CONCATENATE(RIGHT(petDefinitions[[#This Row],['[gamePrefab']]],LEN(petDefinitions[[#This Row],['[gamePrefab']]])-6),"_",petDefinitions[[#This Row],['[powerup']]])</f>
        <v>Mexican_62_</v>
      </c>
    </row>
    <row r="72" spans="2:20" x14ac:dyDescent="0.25">
      <c r="B72" s="218" t="s">
        <v>4</v>
      </c>
      <c r="C72" s="127" t="s">
        <v>836</v>
      </c>
      <c r="D72" s="127" t="s">
        <v>25</v>
      </c>
      <c r="E72" s="127" t="s">
        <v>27</v>
      </c>
      <c r="F72" s="127">
        <v>14</v>
      </c>
      <c r="G72" s="128" t="b">
        <v>0</v>
      </c>
      <c r="H72" s="128" t="b">
        <v>0</v>
      </c>
      <c r="I72" s="128" t="b">
        <v>1</v>
      </c>
      <c r="J72" s="128" t="b">
        <v>0</v>
      </c>
      <c r="K72" s="128" t="s">
        <v>837</v>
      </c>
      <c r="L72" s="128"/>
      <c r="M72" s="129" t="s">
        <v>838</v>
      </c>
      <c r="N72" s="129" t="s">
        <v>839</v>
      </c>
      <c r="O72" s="129" t="s">
        <v>840</v>
      </c>
      <c r="P72" s="219" t="s">
        <v>841</v>
      </c>
      <c r="Q72" s="220" t="s">
        <v>842</v>
      </c>
      <c r="R72" s="184" t="s">
        <v>843</v>
      </c>
      <c r="S72" s="185">
        <v>64</v>
      </c>
      <c r="T72" s="132" t="s">
        <v>844</v>
      </c>
    </row>
    <row r="73" spans="2:20" x14ac:dyDescent="0.25">
      <c r="B73" s="218" t="s">
        <v>4</v>
      </c>
      <c r="C73" s="127" t="s">
        <v>845</v>
      </c>
      <c r="D73" s="127" t="s">
        <v>25</v>
      </c>
      <c r="E73" s="127" t="s">
        <v>27</v>
      </c>
      <c r="F73" s="127">
        <v>15</v>
      </c>
      <c r="G73" s="128" t="b">
        <v>0</v>
      </c>
      <c r="H73" s="128" t="b">
        <v>0</v>
      </c>
      <c r="I73" s="128" t="b">
        <v>1</v>
      </c>
      <c r="J73" s="128" t="b">
        <v>0</v>
      </c>
      <c r="K73" s="128" t="s">
        <v>837</v>
      </c>
      <c r="L73" s="128"/>
      <c r="M73" s="129" t="s">
        <v>846</v>
      </c>
      <c r="N73" s="129" t="s">
        <v>847</v>
      </c>
      <c r="O73" s="129" t="s">
        <v>848</v>
      </c>
      <c r="P73" s="219" t="s">
        <v>849</v>
      </c>
      <c r="Q73" s="220" t="s">
        <v>850</v>
      </c>
      <c r="R73" s="184" t="s">
        <v>851</v>
      </c>
      <c r="S73" s="185">
        <v>65</v>
      </c>
      <c r="T73" s="132" t="s">
        <v>852</v>
      </c>
    </row>
    <row r="74" spans="2:20" x14ac:dyDescent="0.25">
      <c r="B74" s="241" t="s">
        <v>4</v>
      </c>
      <c r="C74" s="120" t="s">
        <v>872</v>
      </c>
      <c r="D74" s="127" t="s">
        <v>25</v>
      </c>
      <c r="E74" s="127" t="s">
        <v>27</v>
      </c>
      <c r="F74" s="120">
        <v>17</v>
      </c>
      <c r="G74" s="128" t="b">
        <v>0</v>
      </c>
      <c r="H74" s="128" t="b">
        <v>0</v>
      </c>
      <c r="I74" s="121" t="b">
        <v>0</v>
      </c>
      <c r="J74" s="121" t="b">
        <v>1</v>
      </c>
      <c r="K74" s="121"/>
      <c r="L74" s="121" t="s">
        <v>681</v>
      </c>
      <c r="M74" s="122" t="s">
        <v>874</v>
      </c>
      <c r="N74" s="122" t="s">
        <v>875</v>
      </c>
      <c r="O74" s="129" t="s">
        <v>876</v>
      </c>
      <c r="P74" s="216" t="s">
        <v>884</v>
      </c>
      <c r="Q74" s="118" t="s">
        <v>883</v>
      </c>
      <c r="R74" s="131" t="s">
        <v>881</v>
      </c>
      <c r="S74" s="217">
        <v>67</v>
      </c>
      <c r="T74" s="124" t="str">
        <f>CONCATENATE(RIGHT(petDefinitions[[#This Row],['[gamePrefab']]],LEN(petDefinitions[[#This Row],['[gamePrefab']]])-6),"_",petDefinitions[[#This Row],['[powerup']]])</f>
        <v>Unicorn_67_shoot_horns</v>
      </c>
    </row>
    <row r="75" spans="2:20" x14ac:dyDescent="0.25">
      <c r="B75" s="126" t="s">
        <v>4</v>
      </c>
      <c r="C75" s="137" t="s">
        <v>873</v>
      </c>
      <c r="D75" s="127" t="s">
        <v>25</v>
      </c>
      <c r="E75" s="142" t="s">
        <v>284</v>
      </c>
      <c r="F75" s="142">
        <v>7</v>
      </c>
      <c r="G75" s="282" t="b">
        <v>0</v>
      </c>
      <c r="H75" s="282" t="b">
        <v>0</v>
      </c>
      <c r="I75" s="239" t="b">
        <v>0</v>
      </c>
      <c r="J75" s="239" t="b">
        <v>1</v>
      </c>
      <c r="K75" s="138"/>
      <c r="L75" s="239" t="s">
        <v>912</v>
      </c>
      <c r="M75" s="81" t="s">
        <v>877</v>
      </c>
      <c r="N75" s="81" t="s">
        <v>878</v>
      </c>
      <c r="O75" s="240" t="s">
        <v>879</v>
      </c>
      <c r="P75" s="123" t="s">
        <v>57</v>
      </c>
      <c r="Q75" s="118" t="s">
        <v>880</v>
      </c>
      <c r="R75" s="131" t="s">
        <v>882</v>
      </c>
      <c r="S75" s="217">
        <v>68</v>
      </c>
      <c r="T75" s="124" t="str">
        <f>CONCATENATE(RIGHT(petDefinitions[[#This Row],['[gamePrefab']]],LEN(petDefinitions[[#This Row],['[gamePrefab']]])-6),"_",petDefinitions[[#This Row],['[powerup']]])</f>
        <v>Shark_68_food</v>
      </c>
    </row>
    <row r="76" spans="2:20" x14ac:dyDescent="0.25">
      <c r="B76" s="263" t="s">
        <v>4</v>
      </c>
      <c r="C76" s="252" t="s">
        <v>939</v>
      </c>
      <c r="D76" s="253" t="s">
        <v>25</v>
      </c>
      <c r="E76" s="253" t="s">
        <v>27</v>
      </c>
      <c r="F76" s="253">
        <v>18</v>
      </c>
      <c r="G76" s="254" t="b">
        <v>0</v>
      </c>
      <c r="H76" s="254" t="b">
        <v>0</v>
      </c>
      <c r="I76" s="254" t="b">
        <v>0</v>
      </c>
      <c r="J76" s="254" t="b">
        <v>0</v>
      </c>
      <c r="K76" s="255" t="s">
        <v>940</v>
      </c>
      <c r="L76" s="254"/>
      <c r="M76" s="256" t="s">
        <v>941</v>
      </c>
      <c r="N76" s="256" t="s">
        <v>942</v>
      </c>
      <c r="O76" s="257" t="s">
        <v>943</v>
      </c>
      <c r="P76" s="264" t="s">
        <v>944</v>
      </c>
      <c r="Q76" s="259" t="s">
        <v>945</v>
      </c>
      <c r="R76" s="260" t="s">
        <v>946</v>
      </c>
      <c r="S76" s="261">
        <v>69</v>
      </c>
      <c r="T76" s="262" t="str">
        <f>CONCATENATE(RIGHT(petDefinitions[[#This Row],['[gamePrefab']]],LEN(petDefinitions[[#This Row],['[gamePrefab']]])-6),"_",petDefinitions[[#This Row],['[powerup']]])</f>
        <v>Parcae_69_kill_ghost</v>
      </c>
    </row>
    <row r="77" spans="2:20" x14ac:dyDescent="0.25">
      <c r="B77" s="251" t="s">
        <v>4</v>
      </c>
      <c r="C77" s="252" t="s">
        <v>947</v>
      </c>
      <c r="D77" s="252" t="s">
        <v>25</v>
      </c>
      <c r="E77" s="252" t="s">
        <v>27</v>
      </c>
      <c r="F77" s="252">
        <v>19</v>
      </c>
      <c r="G77" s="254" t="b">
        <v>0</v>
      </c>
      <c r="H77" s="254" t="b">
        <v>0</v>
      </c>
      <c r="I77" s="255" t="b">
        <v>0</v>
      </c>
      <c r="J77" s="255" t="b">
        <v>0</v>
      </c>
      <c r="K77" s="255" t="s">
        <v>940</v>
      </c>
      <c r="L77" s="255"/>
      <c r="M77" s="256" t="s">
        <v>948</v>
      </c>
      <c r="N77" s="256" t="s">
        <v>949</v>
      </c>
      <c r="O77" s="257" t="s">
        <v>950</v>
      </c>
      <c r="P77" s="258" t="s">
        <v>951</v>
      </c>
      <c r="Q77" s="259" t="s">
        <v>952</v>
      </c>
      <c r="R77" s="260" t="s">
        <v>953</v>
      </c>
      <c r="S77" s="261">
        <v>70</v>
      </c>
      <c r="T77" s="262" t="str">
        <f>CONCATENATE(RIGHT(petDefinitions[[#This Row],['[gamePrefab']]],LEN(petDefinitions[[#This Row],['[gamePrefab']]])-6),"_",petDefinitions[[#This Row],['[powerup']]])</f>
        <v>Horseman_70_kill_humanoid</v>
      </c>
    </row>
    <row r="78" spans="2:20" x14ac:dyDescent="0.25">
      <c r="B78" s="285" t="s">
        <v>4</v>
      </c>
      <c r="C78" s="252" t="s">
        <v>1035</v>
      </c>
      <c r="D78" s="253" t="s">
        <v>26</v>
      </c>
      <c r="E78" s="253" t="s">
        <v>27</v>
      </c>
      <c r="F78" s="252">
        <v>20</v>
      </c>
      <c r="G78" s="254" t="b">
        <v>0</v>
      </c>
      <c r="H78" s="254" t="b">
        <v>0</v>
      </c>
      <c r="I78" s="255" t="b">
        <v>0</v>
      </c>
      <c r="J78" s="255" t="b">
        <v>0</v>
      </c>
      <c r="K78" s="255" t="s">
        <v>1038</v>
      </c>
      <c r="L78" s="255"/>
      <c r="M78" s="256" t="s">
        <v>1039</v>
      </c>
      <c r="N78" s="256" t="s">
        <v>1040</v>
      </c>
      <c r="O78" s="287" t="s">
        <v>1041</v>
      </c>
      <c r="P78" s="264" t="s">
        <v>1042</v>
      </c>
      <c r="Q78" s="118" t="s">
        <v>1043</v>
      </c>
      <c r="R78" s="260" t="e">
        <f>CONCATENATE(LEFT([1]!petDefinitions[[#This Row],['[tidName']]],10),"_DESC")</f>
        <v>#REF!</v>
      </c>
      <c r="S78" s="118">
        <v>73</v>
      </c>
      <c r="T78" s="124" t="e">
        <f>CONCATENATE(RIGHT([1]!petDefinitions[[#This Row],['[gamePrefab']]],LEN([1]!petDefinitions[[#This Row],['[gamePrefab']]])-6),"_",[1]!petDefinitions[[#This Row],['[powerup']]])</f>
        <v>#REF!</v>
      </c>
    </row>
    <row r="79" spans="2:20" x14ac:dyDescent="0.25">
      <c r="B79" s="288" t="s">
        <v>4</v>
      </c>
      <c r="C79" s="253" t="s">
        <v>1034</v>
      </c>
      <c r="D79" s="253" t="s">
        <v>26</v>
      </c>
      <c r="E79" s="252" t="s">
        <v>27</v>
      </c>
      <c r="F79" s="253">
        <v>21</v>
      </c>
      <c r="G79" s="286" t="b">
        <v>0</v>
      </c>
      <c r="H79" s="286" t="b">
        <v>0</v>
      </c>
      <c r="I79" s="254" t="b">
        <v>0</v>
      </c>
      <c r="J79" s="254" t="b">
        <v>0</v>
      </c>
      <c r="K79" s="254" t="s">
        <v>1044</v>
      </c>
      <c r="L79" s="254"/>
      <c r="M79" s="287" t="s">
        <v>1045</v>
      </c>
      <c r="N79" s="287" t="s">
        <v>1046</v>
      </c>
      <c r="O79" s="287" t="s">
        <v>1047</v>
      </c>
      <c r="P79" s="258" t="s">
        <v>1048</v>
      </c>
      <c r="Q79" s="118" t="s">
        <v>1049</v>
      </c>
      <c r="R79" s="289" t="e">
        <f>CONCATENATE(LEFT([1]!petDefinitions[[#This Row],['[tidName']]],10),"_DESC")</f>
        <v>#REF!</v>
      </c>
      <c r="S79" s="118">
        <v>74</v>
      </c>
      <c r="T79" s="124" t="e">
        <f>CONCATENATE(RIGHT([1]!petDefinitions[[#This Row],['[gamePrefab']]],LEN([1]!petDefinitions[[#This Row],['[gamePrefab']]])-6),"_",[1]!petDefinitions[[#This Row],['[powerup']]])</f>
        <v>#REF!</v>
      </c>
    </row>
    <row r="80" spans="2:20" ht="15.75" thickBot="1" x14ac:dyDescent="0.3"/>
    <row r="81" spans="2:17" ht="23.25" x14ac:dyDescent="0.35">
      <c r="B81" s="1" t="s">
        <v>567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3" spans="2:17" ht="135" x14ac:dyDescent="0.25">
      <c r="B83" s="133" t="s">
        <v>568</v>
      </c>
      <c r="C83" s="133" t="s">
        <v>0</v>
      </c>
      <c r="D83" s="134" t="s">
        <v>569</v>
      </c>
      <c r="E83" s="134" t="s">
        <v>570</v>
      </c>
      <c r="F83" s="134" t="s">
        <v>571</v>
      </c>
      <c r="G83" s="134" t="s">
        <v>572</v>
      </c>
      <c r="H83" s="134" t="s">
        <v>573</v>
      </c>
      <c r="I83" s="135" t="s">
        <v>574</v>
      </c>
      <c r="J83" s="135" t="s">
        <v>575</v>
      </c>
      <c r="K83" s="135"/>
      <c r="L83" s="135"/>
      <c r="M83" s="135" t="s">
        <v>576</v>
      </c>
      <c r="N83" s="135" t="s">
        <v>577</v>
      </c>
      <c r="O83" s="135" t="s">
        <v>578</v>
      </c>
      <c r="P83" s="135" t="s">
        <v>579</v>
      </c>
    </row>
    <row r="84" spans="2:17" x14ac:dyDescent="0.25">
      <c r="B84" s="136" t="s">
        <v>4</v>
      </c>
      <c r="C84" s="137" t="s">
        <v>24</v>
      </c>
      <c r="D84" s="138">
        <v>1.3</v>
      </c>
      <c r="E84" s="138">
        <v>4</v>
      </c>
      <c r="F84" s="138">
        <v>1.3</v>
      </c>
      <c r="G84" s="138">
        <v>1000</v>
      </c>
      <c r="H84" s="138">
        <v>0.2</v>
      </c>
      <c r="I84" s="81">
        <v>0.2</v>
      </c>
      <c r="J84" s="81"/>
      <c r="K84" s="81"/>
      <c r="L84" s="81"/>
      <c r="M84" s="81"/>
      <c r="N84" s="81" t="b">
        <v>0</v>
      </c>
      <c r="O84" s="81">
        <v>4</v>
      </c>
      <c r="P84" s="81">
        <v>2</v>
      </c>
    </row>
    <row r="85" spans="2:17" x14ac:dyDescent="0.25">
      <c r="B85" s="136" t="s">
        <v>4</v>
      </c>
      <c r="C85" s="137" t="s">
        <v>580</v>
      </c>
      <c r="D85" s="138">
        <v>1.3</v>
      </c>
      <c r="E85" s="138">
        <v>4</v>
      </c>
      <c r="F85" s="138">
        <v>1.3</v>
      </c>
      <c r="G85" s="138">
        <v>1000</v>
      </c>
      <c r="H85" s="138">
        <v>0.5</v>
      </c>
      <c r="I85" s="81">
        <v>0.5</v>
      </c>
      <c r="J85" s="81" t="s">
        <v>581</v>
      </c>
      <c r="K85" s="81"/>
      <c r="L85" s="81"/>
      <c r="M85" s="81"/>
      <c r="N85" s="81" t="b">
        <v>0</v>
      </c>
      <c r="O85" s="81">
        <v>4</v>
      </c>
      <c r="P85" s="81">
        <v>2</v>
      </c>
    </row>
    <row r="86" spans="2:17" x14ac:dyDescent="0.25">
      <c r="B86" s="139" t="s">
        <v>4</v>
      </c>
      <c r="C86" s="140" t="s">
        <v>582</v>
      </c>
      <c r="D86" s="138">
        <v>1.3</v>
      </c>
      <c r="E86" s="138">
        <v>4</v>
      </c>
      <c r="F86" s="138">
        <v>1.3</v>
      </c>
      <c r="G86" s="138">
        <v>1000</v>
      </c>
      <c r="H86" s="138">
        <v>0.5</v>
      </c>
      <c r="I86" s="81">
        <v>0.5</v>
      </c>
      <c r="J86" s="81" t="s">
        <v>583</v>
      </c>
      <c r="K86" s="81"/>
      <c r="L86" s="81"/>
      <c r="M86" s="81"/>
      <c r="N86" s="81" t="b">
        <v>0</v>
      </c>
      <c r="O86" s="81">
        <v>4</v>
      </c>
      <c r="P86" s="81">
        <v>2</v>
      </c>
    </row>
    <row r="87" spans="2:17" x14ac:dyDescent="0.25">
      <c r="B87" s="139" t="s">
        <v>4</v>
      </c>
      <c r="C87" s="140" t="s">
        <v>584</v>
      </c>
      <c r="D87" s="138">
        <v>1.3</v>
      </c>
      <c r="E87" s="138">
        <v>4</v>
      </c>
      <c r="F87" s="138">
        <v>1.3</v>
      </c>
      <c r="G87" s="138">
        <v>1000</v>
      </c>
      <c r="H87" s="138">
        <v>10</v>
      </c>
      <c r="I87" s="81">
        <v>10</v>
      </c>
      <c r="J87" s="81"/>
      <c r="K87" s="81"/>
      <c r="L87" s="81"/>
      <c r="M87" s="81" t="s">
        <v>583</v>
      </c>
      <c r="N87" s="81" t="b">
        <v>0</v>
      </c>
      <c r="O87" s="81">
        <v>4</v>
      </c>
      <c r="P87" s="81">
        <v>4</v>
      </c>
    </row>
    <row r="88" spans="2:17" x14ac:dyDescent="0.25">
      <c r="B88" s="139" t="s">
        <v>4</v>
      </c>
      <c r="C88" s="140" t="s">
        <v>213</v>
      </c>
      <c r="D88" s="138">
        <v>1.3</v>
      </c>
      <c r="E88" s="138">
        <v>4</v>
      </c>
      <c r="F88" s="138">
        <v>3</v>
      </c>
      <c r="G88" s="138">
        <v>1000</v>
      </c>
      <c r="H88" s="138"/>
      <c r="I88" s="81"/>
      <c r="J88" s="81"/>
      <c r="K88" s="81"/>
      <c r="L88" s="81"/>
      <c r="M88" s="81"/>
      <c r="N88" s="81" t="b">
        <v>0</v>
      </c>
      <c r="O88" s="81">
        <v>4</v>
      </c>
      <c r="P88" s="81">
        <v>2</v>
      </c>
    </row>
    <row r="89" spans="2:17" x14ac:dyDescent="0.25">
      <c r="B89" s="139" t="s">
        <v>4</v>
      </c>
      <c r="C89" s="140" t="s">
        <v>252</v>
      </c>
      <c r="D89" s="138">
        <v>1.3</v>
      </c>
      <c r="E89" s="138">
        <v>4</v>
      </c>
      <c r="F89" s="138">
        <v>1.3</v>
      </c>
      <c r="G89" s="138">
        <v>1000</v>
      </c>
      <c r="H89" s="138">
        <v>0.5</v>
      </c>
      <c r="I89" s="81">
        <v>0.5</v>
      </c>
      <c r="J89" s="81" t="s">
        <v>585</v>
      </c>
      <c r="K89" s="81"/>
      <c r="L89" s="81"/>
      <c r="M89" s="81"/>
      <c r="N89" s="81" t="b">
        <v>0</v>
      </c>
      <c r="O89" s="81">
        <v>4</v>
      </c>
      <c r="P89" s="81">
        <v>2</v>
      </c>
    </row>
    <row r="90" spans="2:17" ht="15.75" thickBot="1" x14ac:dyDescent="0.3"/>
    <row r="91" spans="2:17" ht="23.25" x14ac:dyDescent="0.35">
      <c r="B91" s="1" t="s">
        <v>586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7" x14ac:dyDescent="0.25">
      <c r="B92" s="2"/>
      <c r="C92" s="2"/>
    </row>
    <row r="93" spans="2:17" ht="123" x14ac:dyDescent="0.25">
      <c r="B93" s="70" t="s">
        <v>587</v>
      </c>
      <c r="C93" s="71" t="s">
        <v>0</v>
      </c>
      <c r="D93" s="116" t="s">
        <v>22</v>
      </c>
      <c r="E93" s="74" t="s">
        <v>2</v>
      </c>
      <c r="F93" s="75" t="s">
        <v>11</v>
      </c>
    </row>
    <row r="94" spans="2:17" x14ac:dyDescent="0.25">
      <c r="B94" s="119" t="s">
        <v>4</v>
      </c>
      <c r="C94" s="137" t="s">
        <v>193</v>
      </c>
      <c r="D94" s="121">
        <v>0</v>
      </c>
      <c r="E94" s="122" t="s">
        <v>194</v>
      </c>
      <c r="F94" s="141" t="s">
        <v>588</v>
      </c>
    </row>
    <row r="95" spans="2:17" x14ac:dyDescent="0.25">
      <c r="B95" s="126" t="s">
        <v>4</v>
      </c>
      <c r="C95" s="142" t="s">
        <v>284</v>
      </c>
      <c r="D95" s="128">
        <v>1</v>
      </c>
      <c r="E95" s="129" t="s">
        <v>201</v>
      </c>
      <c r="F95" s="141" t="s">
        <v>589</v>
      </c>
    </row>
    <row r="96" spans="2:17" x14ac:dyDescent="0.25">
      <c r="B96" s="126" t="s">
        <v>4</v>
      </c>
      <c r="C96" s="137" t="s">
        <v>157</v>
      </c>
      <c r="D96" s="121">
        <v>2</v>
      </c>
      <c r="E96" s="122" t="s">
        <v>188</v>
      </c>
      <c r="F96" s="141" t="s">
        <v>590</v>
      </c>
    </row>
    <row r="97" spans="2:6" x14ac:dyDescent="0.25">
      <c r="B97" s="126" t="s">
        <v>4</v>
      </c>
      <c r="C97" s="137" t="s">
        <v>6</v>
      </c>
      <c r="D97" s="121">
        <v>3</v>
      </c>
      <c r="E97" s="122" t="s">
        <v>7</v>
      </c>
      <c r="F97" s="141" t="s">
        <v>591</v>
      </c>
    </row>
    <row r="98" spans="2:6" x14ac:dyDescent="0.25">
      <c r="B98" s="126" t="s">
        <v>4</v>
      </c>
      <c r="C98" s="137" t="s">
        <v>331</v>
      </c>
      <c r="D98" s="121">
        <v>4</v>
      </c>
      <c r="E98" s="122" t="s">
        <v>199</v>
      </c>
      <c r="F98" s="141" t="s">
        <v>592</v>
      </c>
    </row>
    <row r="99" spans="2:6" x14ac:dyDescent="0.25">
      <c r="B99" s="126" t="s">
        <v>4</v>
      </c>
      <c r="C99" s="137" t="s">
        <v>315</v>
      </c>
      <c r="D99" s="121">
        <v>5</v>
      </c>
      <c r="E99" s="122" t="s">
        <v>184</v>
      </c>
      <c r="F99" s="141" t="s">
        <v>593</v>
      </c>
    </row>
    <row r="100" spans="2:6" x14ac:dyDescent="0.25">
      <c r="B100" s="126" t="s">
        <v>4</v>
      </c>
      <c r="C100" s="137" t="s">
        <v>27</v>
      </c>
      <c r="D100" s="121">
        <v>6</v>
      </c>
      <c r="E100" s="122" t="s">
        <v>190</v>
      </c>
      <c r="F100" s="141" t="s">
        <v>594</v>
      </c>
    </row>
  </sheetData>
  <dataValidations count="3">
    <dataValidation showInputMessage="1" showErrorMessage="1" sqref="D84:H89 F5:F23 F25:F26 F28:F79 G5:L79"/>
    <dataValidation type="list" showInputMessage="1" showErrorMessage="1" sqref="E5:E79">
      <formula1>INDIRECT("petCategoryDefinitions['[sku']]")</formula1>
    </dataValidation>
    <dataValidation type="list" showInputMessage="1" showErrorMessage="1" sqref="D5:D79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'\Users\msana\Library\Containers\com.microsoft.Excel\Data\Documents\Users\aortin\Library\Containers\com.microsoft.Excel\Data\Documents\C:\Users\hsemroud\Documents\ContentSplit\[HungryDragonContent.xlsx]powerups'!#REF!</xm:f>
          </x14:formula1>
          <xm:sqref>P5:P77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K9"/>
  <sheetViews>
    <sheetView workbookViewId="0"/>
  </sheetViews>
  <sheetFormatPr defaultColWidth="11.42578125" defaultRowHeight="15" x14ac:dyDescent="0.25"/>
  <cols>
    <col min="1" max="1" width="3.7109375" customWidth="1"/>
    <col min="2" max="29" width="15" customWidth="1"/>
  </cols>
  <sheetData>
    <row r="1" spans="2:11" ht="15.75" thickBot="1" x14ac:dyDescent="0.3"/>
    <row r="2" spans="2:11" ht="23.25" x14ac:dyDescent="0.35">
      <c r="B2" s="1" t="s">
        <v>28</v>
      </c>
      <c r="C2" s="1"/>
      <c r="D2" s="1"/>
      <c r="E2" s="1"/>
      <c r="F2" s="1"/>
      <c r="G2" s="1"/>
      <c r="H2" s="1"/>
      <c r="I2" s="1"/>
      <c r="J2" s="1"/>
      <c r="K2" s="1"/>
    </row>
    <row r="3" spans="2:11" ht="45" x14ac:dyDescent="0.25">
      <c r="B3" s="16"/>
      <c r="C3" s="2"/>
      <c r="D3" s="2" t="s">
        <v>29</v>
      </c>
      <c r="E3" s="2"/>
      <c r="F3" s="316"/>
      <c r="G3" s="316"/>
      <c r="H3" s="2"/>
      <c r="I3" s="17"/>
      <c r="J3" s="18"/>
      <c r="K3" s="18"/>
    </row>
    <row r="4" spans="2:11" ht="126" x14ac:dyDescent="0.25">
      <c r="B4" s="8" t="s">
        <v>30</v>
      </c>
      <c r="C4" s="4" t="s">
        <v>0</v>
      </c>
      <c r="D4" s="4" t="s">
        <v>31</v>
      </c>
      <c r="E4" s="5" t="s">
        <v>1</v>
      </c>
      <c r="F4" s="6" t="s">
        <v>32</v>
      </c>
    </row>
    <row r="5" spans="2:11" x14ac:dyDescent="0.25">
      <c r="B5" s="12" t="s">
        <v>4</v>
      </c>
      <c r="C5" s="19" t="s">
        <v>33</v>
      </c>
      <c r="D5" s="19">
        <v>1</v>
      </c>
      <c r="E5" s="20" t="s">
        <v>8</v>
      </c>
      <c r="F5" s="13">
        <v>100</v>
      </c>
    </row>
    <row r="6" spans="2:11" x14ac:dyDescent="0.25">
      <c r="B6" s="12" t="s">
        <v>4</v>
      </c>
      <c r="C6" s="19" t="s">
        <v>34</v>
      </c>
      <c r="D6" s="14">
        <v>2</v>
      </c>
      <c r="E6" s="7" t="s">
        <v>8</v>
      </c>
      <c r="F6" s="11">
        <v>200</v>
      </c>
    </row>
    <row r="7" spans="2:11" x14ac:dyDescent="0.25">
      <c r="B7" s="12" t="s">
        <v>4</v>
      </c>
      <c r="C7" s="19" t="s">
        <v>35</v>
      </c>
      <c r="D7" s="14">
        <v>3</v>
      </c>
      <c r="E7" s="7" t="s">
        <v>36</v>
      </c>
      <c r="F7" s="11">
        <v>3</v>
      </c>
    </row>
    <row r="8" spans="2:11" x14ac:dyDescent="0.25">
      <c r="B8" s="12" t="s">
        <v>4</v>
      </c>
      <c r="C8" s="19" t="s">
        <v>37</v>
      </c>
      <c r="D8" s="14">
        <v>4</v>
      </c>
      <c r="E8" s="7" t="s">
        <v>985</v>
      </c>
      <c r="F8" s="11">
        <v>5</v>
      </c>
    </row>
    <row r="9" spans="2:11" x14ac:dyDescent="0.25">
      <c r="B9" s="12" t="s">
        <v>4</v>
      </c>
      <c r="C9" s="19" t="s">
        <v>38</v>
      </c>
      <c r="D9" s="14">
        <v>5</v>
      </c>
      <c r="E9" s="7" t="s">
        <v>36</v>
      </c>
      <c r="F9" s="11">
        <v>7</v>
      </c>
    </row>
  </sheetData>
  <mergeCells count="1">
    <mergeCell ref="F3:G3"/>
  </mergeCells>
  <dataValidations count="2">
    <dataValidation allowBlank="1" showErrorMessage="1" prompt="percentage [0..1]" sqref="F5:F9"/>
    <dataValidation allowBlank="1" showInputMessage="1" showErrorMessage="1" prompt="percentage [0..1]" sqref="E5:E9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S54"/>
  <sheetViews>
    <sheetView workbookViewId="0"/>
  </sheetViews>
  <sheetFormatPr defaultColWidth="11.42578125" defaultRowHeight="15" x14ac:dyDescent="0.25"/>
  <cols>
    <col min="2" max="2" width="34.28515625" bestFit="1" customWidth="1"/>
    <col min="3" max="3" width="18.7109375" bestFit="1" customWidth="1"/>
    <col min="4" max="4" width="16.42578125" bestFit="1" customWidth="1"/>
    <col min="5" max="5" width="21.4257812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7109375" bestFit="1" customWidth="1"/>
    <col min="12" max="13" width="8.42578125" bestFit="1" customWidth="1"/>
    <col min="14" max="14" width="156.140625" bestFit="1" customWidth="1"/>
    <col min="15" max="15" width="29" bestFit="1" customWidth="1"/>
    <col min="16" max="16" width="31.85546875" bestFit="1" customWidth="1"/>
    <col min="17" max="17" width="37.85546875" customWidth="1"/>
    <col min="18" max="18" width="38.7109375" customWidth="1"/>
  </cols>
  <sheetData>
    <row r="1" spans="2:19" ht="15.75" thickBot="1" x14ac:dyDescent="0.3"/>
    <row r="2" spans="2:19" ht="23.25" x14ac:dyDescent="0.35">
      <c r="B2" s="23" t="s">
        <v>39</v>
      </c>
      <c r="C2" s="23"/>
      <c r="D2" s="23"/>
      <c r="E2" s="23"/>
      <c r="F2" s="23"/>
      <c r="G2" s="23"/>
      <c r="H2" s="23"/>
      <c r="I2" s="24"/>
      <c r="J2" s="24"/>
      <c r="K2" s="24"/>
      <c r="L2" s="24"/>
      <c r="M2" s="23"/>
      <c r="N2" s="23"/>
      <c r="O2" s="23"/>
      <c r="P2" s="23"/>
      <c r="Q2" s="23"/>
    </row>
    <row r="3" spans="2:19" x14ac:dyDescent="0.25">
      <c r="B3" s="25"/>
      <c r="C3" s="25"/>
      <c r="D3" s="25"/>
      <c r="E3" s="25"/>
      <c r="F3" s="25"/>
      <c r="G3" s="25"/>
      <c r="H3" s="25"/>
      <c r="I3" s="26"/>
      <c r="J3" s="26"/>
      <c r="K3" s="26"/>
      <c r="L3" s="26"/>
      <c r="M3" s="25"/>
      <c r="N3" s="25"/>
      <c r="O3" s="25"/>
      <c r="P3" s="25"/>
    </row>
    <row r="4" spans="2:19" ht="110.25" thickBot="1" x14ac:dyDescent="0.3">
      <c r="B4" s="27" t="s">
        <v>40</v>
      </c>
      <c r="C4" s="28" t="s">
        <v>0</v>
      </c>
      <c r="D4" s="28" t="s">
        <v>41</v>
      </c>
      <c r="E4" s="29" t="s">
        <v>42</v>
      </c>
      <c r="F4" s="30" t="s">
        <v>43</v>
      </c>
      <c r="G4" s="31" t="s">
        <v>44</v>
      </c>
      <c r="H4" s="31" t="s">
        <v>45</v>
      </c>
      <c r="I4" s="31" t="s">
        <v>46</v>
      </c>
      <c r="J4" s="32" t="s">
        <v>2</v>
      </c>
      <c r="K4" s="32" t="s">
        <v>47</v>
      </c>
      <c r="L4" s="32" t="s">
        <v>48</v>
      </c>
      <c r="M4" s="32" t="s">
        <v>49</v>
      </c>
      <c r="N4" s="32" t="s">
        <v>50</v>
      </c>
      <c r="O4" s="32" t="s">
        <v>730</v>
      </c>
      <c r="P4" s="33" t="s">
        <v>11</v>
      </c>
      <c r="Q4" s="34" t="s">
        <v>51</v>
      </c>
      <c r="R4" s="34" t="s">
        <v>3</v>
      </c>
      <c r="S4" s="4" t="s">
        <v>52</v>
      </c>
    </row>
    <row r="5" spans="2:19" x14ac:dyDescent="0.25">
      <c r="B5" s="35" t="s">
        <v>4</v>
      </c>
      <c r="C5" s="36" t="s">
        <v>53</v>
      </c>
      <c r="D5" s="36" t="s">
        <v>12</v>
      </c>
      <c r="E5" s="37"/>
      <c r="F5" s="38">
        <v>0</v>
      </c>
      <c r="G5" s="39">
        <v>0</v>
      </c>
      <c r="H5" s="39">
        <v>0</v>
      </c>
      <c r="I5" s="39">
        <v>0</v>
      </c>
      <c r="J5" s="40" t="s">
        <v>54</v>
      </c>
      <c r="K5" s="40" t="s">
        <v>53</v>
      </c>
      <c r="L5" s="40"/>
      <c r="M5" s="40"/>
      <c r="N5" s="41"/>
      <c r="O5" s="41"/>
      <c r="P5" s="42" t="str">
        <f t="shared" ref="P5:P49" si="0">UPPER(CONCATENATE("TID_","SKIN",SUBSTITUTE(C5,"dragon",""),"_NAME"))</f>
        <v>TID_SKIN_BABY_0_NAME</v>
      </c>
      <c r="Q5" s="43" t="str">
        <f t="shared" ref="Q5:Q49" si="1">UPPER(CONCATENATE("TID_",C5,"_DESC"))</f>
        <v>TID_DRAGON_BABY_0_DESC</v>
      </c>
      <c r="R5" s="43" t="s">
        <v>55</v>
      </c>
      <c r="S5" s="44">
        <v>1</v>
      </c>
    </row>
    <row r="6" spans="2:19" ht="15.75" thickBot="1" x14ac:dyDescent="0.3">
      <c r="B6" s="45" t="s">
        <v>4</v>
      </c>
      <c r="C6" s="44" t="s">
        <v>56</v>
      </c>
      <c r="D6" s="44" t="s">
        <v>12</v>
      </c>
      <c r="E6" s="46" t="s">
        <v>57</v>
      </c>
      <c r="F6" s="47">
        <v>1</v>
      </c>
      <c r="G6" s="48">
        <v>600</v>
      </c>
      <c r="H6" s="48">
        <v>0</v>
      </c>
      <c r="I6" s="48">
        <v>4</v>
      </c>
      <c r="J6" s="49" t="s">
        <v>58</v>
      </c>
      <c r="K6" s="49" t="s">
        <v>56</v>
      </c>
      <c r="L6" s="49"/>
      <c r="M6" s="49"/>
      <c r="N6" s="49" t="s">
        <v>59</v>
      </c>
      <c r="O6" s="49"/>
      <c r="P6" s="50" t="str">
        <f t="shared" si="0"/>
        <v>TID_SKIN_BABY_1_NAME</v>
      </c>
      <c r="Q6" s="51" t="str">
        <f t="shared" si="1"/>
        <v>TID_DRAGON_BABY_1_DESC</v>
      </c>
      <c r="R6" s="51" t="s">
        <v>60</v>
      </c>
      <c r="S6" s="44">
        <v>2</v>
      </c>
    </row>
    <row r="7" spans="2:19" x14ac:dyDescent="0.25">
      <c r="B7" s="35" t="s">
        <v>4</v>
      </c>
      <c r="C7" s="36" t="s">
        <v>61</v>
      </c>
      <c r="D7" s="36" t="s">
        <v>13</v>
      </c>
      <c r="E7" s="37"/>
      <c r="F7" s="38">
        <v>0</v>
      </c>
      <c r="G7" s="39">
        <v>0</v>
      </c>
      <c r="H7" s="39">
        <v>0</v>
      </c>
      <c r="I7" s="39">
        <v>0</v>
      </c>
      <c r="J7" s="40" t="s">
        <v>54</v>
      </c>
      <c r="K7" s="40" t="s">
        <v>61</v>
      </c>
      <c r="L7" s="40"/>
      <c r="M7" s="40"/>
      <c r="N7" s="41"/>
      <c r="O7" s="41"/>
      <c r="P7" s="42" t="str">
        <f t="shared" si="0"/>
        <v>TID_SKIN_CROCODILE_0_NAME</v>
      </c>
      <c r="Q7" s="43" t="str">
        <f t="shared" si="1"/>
        <v>TID_DRAGON_CROCODILE_0_DESC</v>
      </c>
      <c r="R7" s="43" t="s">
        <v>62</v>
      </c>
      <c r="S7" s="44">
        <v>3</v>
      </c>
    </row>
    <row r="8" spans="2:19" x14ac:dyDescent="0.25">
      <c r="B8" s="52" t="s">
        <v>4</v>
      </c>
      <c r="C8" s="53" t="s">
        <v>63</v>
      </c>
      <c r="D8" s="53" t="s">
        <v>13</v>
      </c>
      <c r="E8" s="54" t="s">
        <v>64</v>
      </c>
      <c r="F8" s="55">
        <v>1</v>
      </c>
      <c r="G8" s="56">
        <v>1700</v>
      </c>
      <c r="H8" s="56">
        <v>0</v>
      </c>
      <c r="I8" s="56">
        <v>2</v>
      </c>
      <c r="J8" s="57" t="s">
        <v>58</v>
      </c>
      <c r="K8" s="57" t="s">
        <v>63</v>
      </c>
      <c r="L8" s="57"/>
      <c r="M8" s="57"/>
      <c r="N8" s="49" t="s">
        <v>65</v>
      </c>
      <c r="O8" s="49"/>
      <c r="P8" s="58" t="str">
        <f t="shared" si="0"/>
        <v>TID_SKIN_CROCODILE_1_NAME</v>
      </c>
      <c r="Q8" s="59" t="str">
        <f t="shared" si="1"/>
        <v>TID_DRAGON_CROCODILE_1_DESC</v>
      </c>
      <c r="R8" s="59" t="s">
        <v>66</v>
      </c>
      <c r="S8" s="44">
        <v>4</v>
      </c>
    </row>
    <row r="9" spans="2:19" ht="15.75" thickBot="1" x14ac:dyDescent="0.3">
      <c r="B9" s="45" t="s">
        <v>4</v>
      </c>
      <c r="C9" s="44" t="s">
        <v>67</v>
      </c>
      <c r="D9" s="44" t="s">
        <v>13</v>
      </c>
      <c r="E9" s="54" t="s">
        <v>8</v>
      </c>
      <c r="F9" s="47">
        <v>2</v>
      </c>
      <c r="G9" s="48">
        <v>0</v>
      </c>
      <c r="H9" s="48">
        <v>12</v>
      </c>
      <c r="I9" s="48">
        <v>5</v>
      </c>
      <c r="J9" s="49" t="s">
        <v>69</v>
      </c>
      <c r="K9" s="49" t="s">
        <v>67</v>
      </c>
      <c r="L9" s="49"/>
      <c r="M9" s="49"/>
      <c r="N9" s="60" t="s">
        <v>70</v>
      </c>
      <c r="O9" s="49"/>
      <c r="P9" s="50" t="str">
        <f t="shared" si="0"/>
        <v>TID_SKIN_CROCODILE_2_NAME</v>
      </c>
      <c r="Q9" s="51" t="str">
        <f t="shared" si="1"/>
        <v>TID_DRAGON_CROCODILE_2_DESC</v>
      </c>
      <c r="R9" s="51" t="s">
        <v>71</v>
      </c>
      <c r="S9" s="44">
        <v>5</v>
      </c>
    </row>
    <row r="10" spans="2:19" x14ac:dyDescent="0.25">
      <c r="B10" s="35" t="s">
        <v>4</v>
      </c>
      <c r="C10" s="36" t="s">
        <v>72</v>
      </c>
      <c r="D10" s="36" t="s">
        <v>14</v>
      </c>
      <c r="E10" s="37"/>
      <c r="F10" s="38">
        <v>0</v>
      </c>
      <c r="G10" s="39">
        <v>0</v>
      </c>
      <c r="H10" s="39">
        <v>0</v>
      </c>
      <c r="I10" s="39">
        <v>0</v>
      </c>
      <c r="J10" s="40" t="s">
        <v>54</v>
      </c>
      <c r="K10" s="40" t="s">
        <v>72</v>
      </c>
      <c r="L10" s="40"/>
      <c r="M10" s="40"/>
      <c r="N10" s="49"/>
      <c r="O10" s="49"/>
      <c r="P10" s="42" t="str">
        <f t="shared" si="0"/>
        <v>TID_SKIN_REPTILE_0_NAME</v>
      </c>
      <c r="Q10" s="43" t="str">
        <f t="shared" si="1"/>
        <v>TID_DRAGON_REPTILE_0_DESC</v>
      </c>
      <c r="R10" s="43" t="s">
        <v>73</v>
      </c>
      <c r="S10" s="44">
        <v>6</v>
      </c>
    </row>
    <row r="11" spans="2:19" x14ac:dyDescent="0.25">
      <c r="B11" s="52" t="s">
        <v>4</v>
      </c>
      <c r="C11" s="53" t="s">
        <v>74</v>
      </c>
      <c r="D11" s="53" t="s">
        <v>14</v>
      </c>
      <c r="E11" s="61" t="s">
        <v>75</v>
      </c>
      <c r="F11" s="55">
        <v>1</v>
      </c>
      <c r="G11" s="56">
        <v>5300</v>
      </c>
      <c r="H11" s="56">
        <v>0</v>
      </c>
      <c r="I11" s="56">
        <v>2</v>
      </c>
      <c r="J11" s="57" t="s">
        <v>58</v>
      </c>
      <c r="K11" s="57" t="s">
        <v>74</v>
      </c>
      <c r="L11" s="57"/>
      <c r="M11" s="57"/>
      <c r="N11" s="49" t="s">
        <v>76</v>
      </c>
      <c r="O11" s="49"/>
      <c r="P11" s="58" t="str">
        <f t="shared" si="0"/>
        <v>TID_SKIN_REPTILE_1_NAME</v>
      </c>
      <c r="Q11" s="59" t="str">
        <f t="shared" si="1"/>
        <v>TID_DRAGON_REPTILE_1_DESC</v>
      </c>
      <c r="R11" s="59" t="s">
        <v>77</v>
      </c>
      <c r="S11" s="44">
        <v>7</v>
      </c>
    </row>
    <row r="12" spans="2:19" ht="15.75" thickBot="1" x14ac:dyDescent="0.3">
      <c r="B12" s="62" t="s">
        <v>4</v>
      </c>
      <c r="C12" s="63" t="s">
        <v>78</v>
      </c>
      <c r="D12" s="63" t="s">
        <v>14</v>
      </c>
      <c r="E12" s="64" t="s">
        <v>79</v>
      </c>
      <c r="F12" s="65">
        <v>2</v>
      </c>
      <c r="G12" s="66"/>
      <c r="H12" s="66">
        <v>20</v>
      </c>
      <c r="I12" s="66">
        <v>5</v>
      </c>
      <c r="J12" s="67" t="s">
        <v>69</v>
      </c>
      <c r="K12" s="67" t="s">
        <v>78</v>
      </c>
      <c r="L12" s="67"/>
      <c r="M12" s="67"/>
      <c r="N12" s="67" t="s">
        <v>80</v>
      </c>
      <c r="O12" s="67"/>
      <c r="P12" s="68" t="str">
        <f t="shared" si="0"/>
        <v>TID_SKIN_REPTILE_2_NAME</v>
      </c>
      <c r="Q12" s="69" t="str">
        <f t="shared" si="1"/>
        <v>TID_DRAGON_REPTILE_2_DESC</v>
      </c>
      <c r="R12" s="69" t="s">
        <v>81</v>
      </c>
      <c r="S12" s="63">
        <v>8</v>
      </c>
    </row>
    <row r="13" spans="2:19" x14ac:dyDescent="0.25">
      <c r="B13" s="52" t="s">
        <v>4</v>
      </c>
      <c r="C13" s="53" t="s">
        <v>82</v>
      </c>
      <c r="D13" s="53" t="s">
        <v>15</v>
      </c>
      <c r="E13" s="54"/>
      <c r="F13" s="55">
        <v>0</v>
      </c>
      <c r="G13" s="56">
        <v>0</v>
      </c>
      <c r="H13" s="56">
        <v>0</v>
      </c>
      <c r="I13" s="56">
        <v>0</v>
      </c>
      <c r="J13" s="57" t="s">
        <v>54</v>
      </c>
      <c r="K13" s="57" t="s">
        <v>82</v>
      </c>
      <c r="L13" s="57"/>
      <c r="M13" s="57"/>
      <c r="N13" s="49"/>
      <c r="O13" s="49"/>
      <c r="P13" s="58" t="str">
        <f t="shared" si="0"/>
        <v>TID_SKIN_FAT_0_NAME</v>
      </c>
      <c r="Q13" s="59" t="str">
        <f t="shared" si="1"/>
        <v>TID_DRAGON_FAT_0_DESC</v>
      </c>
      <c r="R13" s="59" t="s">
        <v>83</v>
      </c>
      <c r="S13" s="44">
        <v>10</v>
      </c>
    </row>
    <row r="14" spans="2:19" x14ac:dyDescent="0.25">
      <c r="B14" s="52" t="s">
        <v>4</v>
      </c>
      <c r="C14" s="53" t="s">
        <v>84</v>
      </c>
      <c r="D14" s="53" t="s">
        <v>15</v>
      </c>
      <c r="E14" s="46" t="s">
        <v>85</v>
      </c>
      <c r="F14" s="55">
        <v>1</v>
      </c>
      <c r="G14" s="56">
        <v>8800</v>
      </c>
      <c r="H14" s="56">
        <v>0</v>
      </c>
      <c r="I14" s="56">
        <v>2</v>
      </c>
      <c r="J14" s="57" t="s">
        <v>58</v>
      </c>
      <c r="K14" s="57" t="s">
        <v>84</v>
      </c>
      <c r="L14" s="57"/>
      <c r="M14" s="57"/>
      <c r="N14" s="49" t="s">
        <v>741</v>
      </c>
      <c r="O14" s="49"/>
      <c r="P14" s="58" t="str">
        <f t="shared" si="0"/>
        <v>TID_SKIN_FAT_1_NAME</v>
      </c>
      <c r="Q14" s="59" t="str">
        <f t="shared" si="1"/>
        <v>TID_DRAGON_FAT_1_DESC</v>
      </c>
      <c r="R14" s="59" t="s">
        <v>86</v>
      </c>
      <c r="S14" s="44">
        <v>11</v>
      </c>
    </row>
    <row r="15" spans="2:19" x14ac:dyDescent="0.25">
      <c r="B15" s="45" t="s">
        <v>4</v>
      </c>
      <c r="C15" s="44" t="s">
        <v>87</v>
      </c>
      <c r="D15" s="44" t="s">
        <v>15</v>
      </c>
      <c r="E15" s="46" t="s">
        <v>79</v>
      </c>
      <c r="F15" s="47">
        <v>2</v>
      </c>
      <c r="G15" s="48">
        <v>12000</v>
      </c>
      <c r="H15" s="48"/>
      <c r="I15" s="48">
        <v>5</v>
      </c>
      <c r="J15" s="49" t="s">
        <v>69</v>
      </c>
      <c r="K15" s="49" t="s">
        <v>87</v>
      </c>
      <c r="L15" s="49"/>
      <c r="M15" s="49"/>
      <c r="N15" s="49" t="s">
        <v>88</v>
      </c>
      <c r="O15" s="49"/>
      <c r="P15" s="50" t="str">
        <f t="shared" si="0"/>
        <v>TID_SKIN_FAT_2_NAME</v>
      </c>
      <c r="Q15" s="51" t="str">
        <f t="shared" si="1"/>
        <v>TID_DRAGON_FAT_2_DESC</v>
      </c>
      <c r="R15" s="51" t="s">
        <v>89</v>
      </c>
      <c r="S15" s="44">
        <v>12</v>
      </c>
    </row>
    <row r="16" spans="2:19" ht="15.75" thickBot="1" x14ac:dyDescent="0.3">
      <c r="B16" s="45" t="s">
        <v>4</v>
      </c>
      <c r="C16" s="44" t="s">
        <v>90</v>
      </c>
      <c r="D16" s="44" t="s">
        <v>15</v>
      </c>
      <c r="E16" s="46" t="s">
        <v>6</v>
      </c>
      <c r="F16" s="47">
        <v>3</v>
      </c>
      <c r="G16" s="48">
        <v>0</v>
      </c>
      <c r="H16" s="48">
        <v>30</v>
      </c>
      <c r="I16" s="48">
        <v>8</v>
      </c>
      <c r="J16" s="49" t="s">
        <v>91</v>
      </c>
      <c r="K16" s="49" t="s">
        <v>90</v>
      </c>
      <c r="L16" s="49"/>
      <c r="M16" s="49"/>
      <c r="N16" s="49" t="s">
        <v>92</v>
      </c>
      <c r="O16" s="49"/>
      <c r="P16" s="50" t="str">
        <f t="shared" si="0"/>
        <v>TID_SKIN_FAT_3_NAME</v>
      </c>
      <c r="Q16" s="51" t="str">
        <f t="shared" si="1"/>
        <v>TID_DRAGON_FAT_3_DESC</v>
      </c>
      <c r="R16" s="51" t="s">
        <v>93</v>
      </c>
      <c r="S16" s="44">
        <v>12</v>
      </c>
    </row>
    <row r="17" spans="2:19" x14ac:dyDescent="0.25">
      <c r="B17" s="35" t="s">
        <v>4</v>
      </c>
      <c r="C17" s="36" t="s">
        <v>94</v>
      </c>
      <c r="D17" s="36" t="s">
        <v>16</v>
      </c>
      <c r="E17" s="37"/>
      <c r="F17" s="38">
        <v>0</v>
      </c>
      <c r="G17" s="39">
        <v>0</v>
      </c>
      <c r="H17" s="39">
        <v>0</v>
      </c>
      <c r="I17" s="39">
        <v>0</v>
      </c>
      <c r="J17" s="40" t="s">
        <v>54</v>
      </c>
      <c r="K17" s="40" t="s">
        <v>94</v>
      </c>
      <c r="L17" s="40"/>
      <c r="M17" s="40"/>
      <c r="N17" s="41"/>
      <c r="O17" s="41"/>
      <c r="P17" s="42" t="str">
        <f t="shared" si="0"/>
        <v>TID_SKIN_BUG_0_NAME</v>
      </c>
      <c r="Q17" s="43" t="str">
        <f t="shared" si="1"/>
        <v>TID_DRAGON_BUG_0_DESC</v>
      </c>
      <c r="R17" s="43" t="s">
        <v>95</v>
      </c>
      <c r="S17" s="44">
        <v>13</v>
      </c>
    </row>
    <row r="18" spans="2:19" x14ac:dyDescent="0.25">
      <c r="B18" s="52" t="s">
        <v>4</v>
      </c>
      <c r="C18" s="53" t="s">
        <v>96</v>
      </c>
      <c r="D18" s="53" t="s">
        <v>16</v>
      </c>
      <c r="E18" s="54" t="s">
        <v>97</v>
      </c>
      <c r="F18" s="55">
        <v>1</v>
      </c>
      <c r="G18" s="56">
        <v>26000</v>
      </c>
      <c r="H18" s="56">
        <v>0</v>
      </c>
      <c r="I18" s="56">
        <v>2</v>
      </c>
      <c r="J18" s="57" t="s">
        <v>69</v>
      </c>
      <c r="K18" s="57" t="s">
        <v>98</v>
      </c>
      <c r="L18" s="57"/>
      <c r="M18" s="57"/>
      <c r="N18" s="49" t="s">
        <v>99</v>
      </c>
      <c r="O18" s="49"/>
      <c r="P18" s="58" t="str">
        <f t="shared" si="0"/>
        <v>TID_SKIN_BUG_1_NAME</v>
      </c>
      <c r="Q18" s="59" t="str">
        <f t="shared" si="1"/>
        <v>TID_DRAGON_BUG_1_DESC</v>
      </c>
      <c r="R18" s="59" t="s">
        <v>100</v>
      </c>
      <c r="S18" s="44">
        <v>14</v>
      </c>
    </row>
    <row r="19" spans="2:19" x14ac:dyDescent="0.25">
      <c r="B19" s="52" t="s">
        <v>4</v>
      </c>
      <c r="C19" s="53" t="s">
        <v>98</v>
      </c>
      <c r="D19" s="53" t="s">
        <v>16</v>
      </c>
      <c r="E19" s="54" t="s">
        <v>8</v>
      </c>
      <c r="F19" s="55">
        <v>2</v>
      </c>
      <c r="G19" s="56">
        <v>35000</v>
      </c>
      <c r="H19" s="56">
        <v>0</v>
      </c>
      <c r="I19" s="56">
        <v>5</v>
      </c>
      <c r="J19" s="57" t="s">
        <v>58</v>
      </c>
      <c r="K19" s="57" t="s">
        <v>96</v>
      </c>
      <c r="L19" s="57"/>
      <c r="M19" s="57"/>
      <c r="N19" s="49" t="s">
        <v>101</v>
      </c>
      <c r="O19" s="49"/>
      <c r="P19" s="58" t="str">
        <f t="shared" si="0"/>
        <v>TID_SKIN_BUG_2_NAME</v>
      </c>
      <c r="Q19" s="59" t="str">
        <f t="shared" si="1"/>
        <v>TID_DRAGON_BUG_2_DESC</v>
      </c>
      <c r="R19" s="59" t="s">
        <v>102</v>
      </c>
      <c r="S19" s="44">
        <v>15</v>
      </c>
    </row>
    <row r="20" spans="2:19" ht="15.75" thickBot="1" x14ac:dyDescent="0.3">
      <c r="B20" s="45" t="s">
        <v>4</v>
      </c>
      <c r="C20" s="44" t="s">
        <v>103</v>
      </c>
      <c r="D20" s="44" t="s">
        <v>16</v>
      </c>
      <c r="E20" s="61" t="s">
        <v>75</v>
      </c>
      <c r="F20" s="47">
        <v>3</v>
      </c>
      <c r="G20" s="48">
        <v>0</v>
      </c>
      <c r="H20" s="48">
        <v>40</v>
      </c>
      <c r="I20" s="48">
        <v>8</v>
      </c>
      <c r="J20" s="49" t="s">
        <v>91</v>
      </c>
      <c r="K20" s="49" t="s">
        <v>103</v>
      </c>
      <c r="L20" s="49"/>
      <c r="M20" s="49"/>
      <c r="N20" s="49" t="s">
        <v>104</v>
      </c>
      <c r="O20" s="49"/>
      <c r="P20" s="50" t="str">
        <f t="shared" si="0"/>
        <v>TID_SKIN_BUG_3_NAME</v>
      </c>
      <c r="Q20" s="51" t="str">
        <f t="shared" si="1"/>
        <v>TID_DRAGON_BUG_3_DESC</v>
      </c>
      <c r="R20" s="51" t="s">
        <v>105</v>
      </c>
      <c r="S20" s="44">
        <v>16</v>
      </c>
    </row>
    <row r="21" spans="2:19" x14ac:dyDescent="0.25">
      <c r="B21" s="35" t="s">
        <v>4</v>
      </c>
      <c r="C21" s="36" t="s">
        <v>106</v>
      </c>
      <c r="D21" s="36" t="s">
        <v>17</v>
      </c>
      <c r="E21" s="37"/>
      <c r="F21" s="38">
        <v>0</v>
      </c>
      <c r="G21" s="39">
        <v>0</v>
      </c>
      <c r="H21" s="39">
        <v>0</v>
      </c>
      <c r="I21" s="39">
        <v>0</v>
      </c>
      <c r="J21" s="40" t="s">
        <v>54</v>
      </c>
      <c r="K21" s="40" t="s">
        <v>106</v>
      </c>
      <c r="L21" s="40"/>
      <c r="M21" s="40"/>
      <c r="N21" s="41" t="s">
        <v>107</v>
      </c>
      <c r="O21" s="41"/>
      <c r="P21" s="42" t="str">
        <f t="shared" si="0"/>
        <v>TID_SKIN_CHINESE_0_NAME</v>
      </c>
      <c r="Q21" s="43" t="str">
        <f t="shared" si="1"/>
        <v>TID_DRAGON_CHINESE_0_DESC</v>
      </c>
      <c r="R21" s="43" t="s">
        <v>108</v>
      </c>
      <c r="S21" s="44">
        <v>17</v>
      </c>
    </row>
    <row r="22" spans="2:19" x14ac:dyDescent="0.25">
      <c r="B22" s="52" t="s">
        <v>4</v>
      </c>
      <c r="C22" s="53" t="s">
        <v>109</v>
      </c>
      <c r="D22" s="53" t="s">
        <v>17</v>
      </c>
      <c r="E22" s="54" t="s">
        <v>85</v>
      </c>
      <c r="F22" s="55">
        <v>1</v>
      </c>
      <c r="G22" s="56">
        <v>50000</v>
      </c>
      <c r="H22" s="56">
        <v>0</v>
      </c>
      <c r="I22" s="56">
        <v>3</v>
      </c>
      <c r="J22" s="57" t="s">
        <v>58</v>
      </c>
      <c r="K22" s="57" t="s">
        <v>109</v>
      </c>
      <c r="L22" s="57"/>
      <c r="M22" s="57"/>
      <c r="N22" s="49" t="s">
        <v>110</v>
      </c>
      <c r="O22" s="49"/>
      <c r="P22" s="58" t="str">
        <f t="shared" si="0"/>
        <v>TID_SKIN_CHINESE_1_NAME</v>
      </c>
      <c r="Q22" s="59" t="str">
        <f t="shared" si="1"/>
        <v>TID_DRAGON_CHINESE_1_DESC</v>
      </c>
      <c r="R22" s="59" t="s">
        <v>111</v>
      </c>
      <c r="S22" s="44">
        <v>18</v>
      </c>
    </row>
    <row r="23" spans="2:19" x14ac:dyDescent="0.25">
      <c r="B23" s="52" t="s">
        <v>4</v>
      </c>
      <c r="C23" s="53" t="s">
        <v>112</v>
      </c>
      <c r="D23" s="53" t="s">
        <v>17</v>
      </c>
      <c r="E23" s="54" t="s">
        <v>97</v>
      </c>
      <c r="F23" s="55">
        <v>2</v>
      </c>
      <c r="G23" s="56">
        <v>66000</v>
      </c>
      <c r="H23" s="56">
        <v>0</v>
      </c>
      <c r="I23" s="56">
        <v>7</v>
      </c>
      <c r="J23" s="57" t="s">
        <v>69</v>
      </c>
      <c r="K23" s="57" t="s">
        <v>112</v>
      </c>
      <c r="L23" s="57"/>
      <c r="M23" s="57"/>
      <c r="N23" s="49" t="s">
        <v>113</v>
      </c>
      <c r="O23" s="49"/>
      <c r="P23" s="58" t="str">
        <f t="shared" si="0"/>
        <v>TID_SKIN_CHINESE_2_NAME</v>
      </c>
      <c r="Q23" s="59" t="str">
        <f t="shared" si="1"/>
        <v>TID_DRAGON_CHINESE_2_DESC</v>
      </c>
      <c r="R23" s="59" t="s">
        <v>114</v>
      </c>
      <c r="S23" s="44">
        <v>19</v>
      </c>
    </row>
    <row r="24" spans="2:19" ht="15.75" thickBot="1" x14ac:dyDescent="0.3">
      <c r="B24" s="45" t="s">
        <v>4</v>
      </c>
      <c r="C24" s="44" t="s">
        <v>115</v>
      </c>
      <c r="D24" s="44" t="s">
        <v>17</v>
      </c>
      <c r="E24" s="46" t="s">
        <v>79</v>
      </c>
      <c r="F24" s="47">
        <v>3</v>
      </c>
      <c r="G24" s="48">
        <v>0</v>
      </c>
      <c r="H24" s="48">
        <v>80</v>
      </c>
      <c r="I24" s="48">
        <v>11</v>
      </c>
      <c r="J24" s="49" t="s">
        <v>91</v>
      </c>
      <c r="K24" s="49" t="s">
        <v>115</v>
      </c>
      <c r="L24" s="49"/>
      <c r="M24" s="49"/>
      <c r="N24" s="49" t="s">
        <v>116</v>
      </c>
      <c r="O24" s="49"/>
      <c r="P24" s="50" t="str">
        <f t="shared" si="0"/>
        <v>TID_SKIN_CHINESE_3_NAME</v>
      </c>
      <c r="Q24" s="51" t="str">
        <f t="shared" si="1"/>
        <v>TID_DRAGON_CHINESE_3_DESC</v>
      </c>
      <c r="R24" s="51" t="s">
        <v>117</v>
      </c>
      <c r="S24" s="44">
        <v>20</v>
      </c>
    </row>
    <row r="25" spans="2:19" x14ac:dyDescent="0.25">
      <c r="B25" s="35" t="s">
        <v>4</v>
      </c>
      <c r="C25" s="36" t="s">
        <v>118</v>
      </c>
      <c r="D25" s="36" t="s">
        <v>18</v>
      </c>
      <c r="E25" s="37"/>
      <c r="F25" s="38">
        <v>0</v>
      </c>
      <c r="G25" s="39">
        <v>0</v>
      </c>
      <c r="H25" s="39">
        <v>0</v>
      </c>
      <c r="I25" s="39">
        <v>0</v>
      </c>
      <c r="J25" s="40" t="s">
        <v>54</v>
      </c>
      <c r="K25" s="40" t="s">
        <v>118</v>
      </c>
      <c r="L25" s="40"/>
      <c r="M25" s="40"/>
      <c r="N25" s="41"/>
      <c r="O25" s="41"/>
      <c r="P25" s="42" t="str">
        <f t="shared" si="0"/>
        <v>TID_SKIN_CLASSIC_0_NAME</v>
      </c>
      <c r="Q25" s="43" t="str">
        <f t="shared" si="1"/>
        <v>TID_DRAGON_CLASSIC_0_DESC</v>
      </c>
      <c r="R25" s="43" t="s">
        <v>119</v>
      </c>
      <c r="S25" s="44">
        <v>21</v>
      </c>
    </row>
    <row r="26" spans="2:19" x14ac:dyDescent="0.25">
      <c r="B26" s="52" t="s">
        <v>4</v>
      </c>
      <c r="C26" s="53" t="s">
        <v>120</v>
      </c>
      <c r="D26" s="53" t="s">
        <v>18</v>
      </c>
      <c r="E26" s="54" t="s">
        <v>121</v>
      </c>
      <c r="F26" s="55">
        <v>1</v>
      </c>
      <c r="G26" s="56">
        <v>65000</v>
      </c>
      <c r="H26" s="56">
        <v>0</v>
      </c>
      <c r="I26" s="56">
        <v>2</v>
      </c>
      <c r="J26" s="57" t="s">
        <v>58</v>
      </c>
      <c r="K26" s="57" t="s">
        <v>120</v>
      </c>
      <c r="L26" s="57"/>
      <c r="M26" s="57"/>
      <c r="N26" s="49" t="s">
        <v>122</v>
      </c>
      <c r="O26" s="49"/>
      <c r="P26" s="58" t="str">
        <f t="shared" si="0"/>
        <v>TID_SKIN_CLASSIC_1_NAME</v>
      </c>
      <c r="Q26" s="59" t="str">
        <f t="shared" si="1"/>
        <v>TID_DRAGON_CLASSIC_1_DESC</v>
      </c>
      <c r="R26" s="59" t="s">
        <v>123</v>
      </c>
      <c r="S26" s="44">
        <v>22</v>
      </c>
    </row>
    <row r="27" spans="2:19" x14ac:dyDescent="0.25">
      <c r="B27" s="52" t="s">
        <v>4</v>
      </c>
      <c r="C27" s="53" t="s">
        <v>124</v>
      </c>
      <c r="D27" s="53" t="s">
        <v>18</v>
      </c>
      <c r="E27" s="54" t="s">
        <v>97</v>
      </c>
      <c r="F27" s="55">
        <v>2</v>
      </c>
      <c r="G27" s="56">
        <v>81000</v>
      </c>
      <c r="H27" s="56">
        <v>0</v>
      </c>
      <c r="I27" s="56">
        <v>5</v>
      </c>
      <c r="J27" s="57" t="s">
        <v>69</v>
      </c>
      <c r="K27" s="57" t="s">
        <v>124</v>
      </c>
      <c r="L27" s="57"/>
      <c r="M27" s="57"/>
      <c r="N27" s="49" t="s">
        <v>125</v>
      </c>
      <c r="O27" s="49"/>
      <c r="P27" s="58" t="str">
        <f t="shared" si="0"/>
        <v>TID_SKIN_CLASSIC_2_NAME</v>
      </c>
      <c r="Q27" s="59" t="str">
        <f t="shared" si="1"/>
        <v>TID_DRAGON_CLASSIC_2_DESC</v>
      </c>
      <c r="R27" s="59" t="s">
        <v>126</v>
      </c>
      <c r="S27" s="44">
        <v>23</v>
      </c>
    </row>
    <row r="28" spans="2:19" x14ac:dyDescent="0.25">
      <c r="B28" s="52" t="s">
        <v>4</v>
      </c>
      <c r="C28" s="53" t="s">
        <v>127</v>
      </c>
      <c r="D28" s="53" t="s">
        <v>18</v>
      </c>
      <c r="E28" s="54" t="s">
        <v>8</v>
      </c>
      <c r="F28" s="55">
        <v>3</v>
      </c>
      <c r="G28" s="56">
        <v>98000</v>
      </c>
      <c r="H28" s="56">
        <v>0</v>
      </c>
      <c r="I28" s="56">
        <v>8</v>
      </c>
      <c r="J28" s="49" t="s">
        <v>91</v>
      </c>
      <c r="K28" s="49" t="s">
        <v>127</v>
      </c>
      <c r="L28" s="49"/>
      <c r="M28" s="49"/>
      <c r="N28" s="49" t="s">
        <v>128</v>
      </c>
      <c r="O28" s="49"/>
      <c r="P28" s="58" t="str">
        <f t="shared" si="0"/>
        <v>TID_SKIN_CLASSIC_3_NAME</v>
      </c>
      <c r="Q28" s="59" t="str">
        <f t="shared" si="1"/>
        <v>TID_DRAGON_CLASSIC_3_DESC</v>
      </c>
      <c r="R28" s="59" t="s">
        <v>129</v>
      </c>
      <c r="S28" s="44">
        <v>24</v>
      </c>
    </row>
    <row r="29" spans="2:19" ht="15.75" thickBot="1" x14ac:dyDescent="0.3">
      <c r="B29" s="45" t="s">
        <v>4</v>
      </c>
      <c r="C29" s="44" t="s">
        <v>130</v>
      </c>
      <c r="D29" s="44" t="s">
        <v>18</v>
      </c>
      <c r="E29" s="46" t="s">
        <v>131</v>
      </c>
      <c r="F29" s="47">
        <v>4</v>
      </c>
      <c r="G29" s="48">
        <v>0</v>
      </c>
      <c r="H29" s="48">
        <v>110</v>
      </c>
      <c r="I29" s="48">
        <v>11</v>
      </c>
      <c r="J29" s="49" t="s">
        <v>132</v>
      </c>
      <c r="K29" s="49" t="s">
        <v>130</v>
      </c>
      <c r="L29" s="49"/>
      <c r="M29" s="49"/>
      <c r="N29" s="49" t="s">
        <v>133</v>
      </c>
      <c r="O29" s="49"/>
      <c r="P29" s="50" t="str">
        <f t="shared" si="0"/>
        <v>TID_SKIN_CLASSIC_4_NAME</v>
      </c>
      <c r="Q29" s="51" t="str">
        <f t="shared" si="1"/>
        <v>TID_DRAGON_CLASSIC_4_DESC</v>
      </c>
      <c r="R29" s="51" t="s">
        <v>134</v>
      </c>
      <c r="S29" s="44">
        <v>25</v>
      </c>
    </row>
    <row r="30" spans="2:19" x14ac:dyDescent="0.25">
      <c r="B30" s="35" t="s">
        <v>4</v>
      </c>
      <c r="C30" s="36" t="s">
        <v>135</v>
      </c>
      <c r="D30" s="36" t="s">
        <v>19</v>
      </c>
      <c r="E30" s="37"/>
      <c r="F30" s="38">
        <v>0</v>
      </c>
      <c r="G30" s="39">
        <v>0</v>
      </c>
      <c r="H30" s="39">
        <v>0</v>
      </c>
      <c r="I30" s="39">
        <v>0</v>
      </c>
      <c r="J30" s="40" t="s">
        <v>54</v>
      </c>
      <c r="K30" s="40" t="s">
        <v>135</v>
      </c>
      <c r="L30" s="40"/>
      <c r="M30" s="40"/>
      <c r="N30" s="41" t="s">
        <v>136</v>
      </c>
      <c r="O30" s="41"/>
      <c r="P30" s="42" t="str">
        <f t="shared" si="0"/>
        <v>TID_SKIN_DEVIL_0_NAME</v>
      </c>
      <c r="Q30" s="43" t="str">
        <f t="shared" si="1"/>
        <v>TID_DRAGON_DEVIL_0_DESC</v>
      </c>
      <c r="R30" s="43" t="s">
        <v>137</v>
      </c>
      <c r="S30" s="44">
        <v>26</v>
      </c>
    </row>
    <row r="31" spans="2:19" x14ac:dyDescent="0.25">
      <c r="B31" s="52" t="s">
        <v>4</v>
      </c>
      <c r="C31" s="53" t="s">
        <v>138</v>
      </c>
      <c r="D31" s="53" t="s">
        <v>19</v>
      </c>
      <c r="E31" s="54" t="s">
        <v>57</v>
      </c>
      <c r="F31" s="55">
        <v>1</v>
      </c>
      <c r="G31" s="56">
        <v>110000</v>
      </c>
      <c r="H31" s="56">
        <v>0</v>
      </c>
      <c r="I31" s="56">
        <v>2</v>
      </c>
      <c r="J31" s="57" t="s">
        <v>58</v>
      </c>
      <c r="K31" s="57" t="s">
        <v>138</v>
      </c>
      <c r="L31" s="57"/>
      <c r="M31" s="57"/>
      <c r="N31" s="49" t="s">
        <v>139</v>
      </c>
      <c r="O31" s="49"/>
      <c r="P31" s="58" t="str">
        <f t="shared" si="0"/>
        <v>TID_SKIN_DEVIL_1_NAME</v>
      </c>
      <c r="Q31" s="59" t="str">
        <f t="shared" si="1"/>
        <v>TID_DRAGON_DEVIL_1_DESC</v>
      </c>
      <c r="R31" s="59" t="s">
        <v>140</v>
      </c>
      <c r="S31" s="44">
        <v>27</v>
      </c>
    </row>
    <row r="32" spans="2:19" x14ac:dyDescent="0.25">
      <c r="B32" s="52" t="s">
        <v>4</v>
      </c>
      <c r="C32" s="53" t="s">
        <v>141</v>
      </c>
      <c r="D32" s="53" t="s">
        <v>19</v>
      </c>
      <c r="E32" s="54" t="s">
        <v>121</v>
      </c>
      <c r="F32" s="55">
        <v>2</v>
      </c>
      <c r="G32" s="56">
        <v>130000</v>
      </c>
      <c r="H32" s="56">
        <v>0</v>
      </c>
      <c r="I32" s="56">
        <v>7</v>
      </c>
      <c r="J32" s="57" t="s">
        <v>91</v>
      </c>
      <c r="K32" s="57" t="s">
        <v>142</v>
      </c>
      <c r="L32" s="57"/>
      <c r="M32" s="57"/>
      <c r="N32" s="49" t="s">
        <v>143</v>
      </c>
      <c r="O32" s="49"/>
      <c r="P32" s="58" t="str">
        <f t="shared" si="0"/>
        <v>TID_SKIN_DEVIL_2_NAME</v>
      </c>
      <c r="Q32" s="59" t="str">
        <f t="shared" si="1"/>
        <v>TID_DRAGON_DEVIL_2_DESC</v>
      </c>
      <c r="R32" s="59" t="s">
        <v>144</v>
      </c>
      <c r="S32" s="44">
        <v>28</v>
      </c>
    </row>
    <row r="33" spans="2:19" x14ac:dyDescent="0.25">
      <c r="B33" s="52" t="s">
        <v>4</v>
      </c>
      <c r="C33" s="53" t="s">
        <v>142</v>
      </c>
      <c r="D33" s="53" t="s">
        <v>19</v>
      </c>
      <c r="E33" s="46" t="s">
        <v>6</v>
      </c>
      <c r="F33" s="55">
        <v>3</v>
      </c>
      <c r="G33" s="56">
        <v>160000</v>
      </c>
      <c r="H33" s="56">
        <v>0</v>
      </c>
      <c r="I33" s="56">
        <v>11</v>
      </c>
      <c r="J33" s="49" t="s">
        <v>69</v>
      </c>
      <c r="K33" s="49" t="s">
        <v>141</v>
      </c>
      <c r="L33" s="49"/>
      <c r="M33" s="49"/>
      <c r="N33" s="49" t="s">
        <v>145</v>
      </c>
      <c r="O33" s="49"/>
      <c r="P33" s="58" t="str">
        <f t="shared" si="0"/>
        <v>TID_SKIN_DEVIL_3_NAME</v>
      </c>
      <c r="Q33" s="59" t="str">
        <f t="shared" si="1"/>
        <v>TID_DRAGON_DEVIL_3_DESC</v>
      </c>
      <c r="R33" s="59" t="s">
        <v>146</v>
      </c>
      <c r="S33" s="44">
        <v>29</v>
      </c>
    </row>
    <row r="34" spans="2:19" ht="15.75" thickBot="1" x14ac:dyDescent="0.3">
      <c r="B34" s="62" t="s">
        <v>4</v>
      </c>
      <c r="C34" s="63" t="s">
        <v>147</v>
      </c>
      <c r="D34" s="63" t="s">
        <v>19</v>
      </c>
      <c r="E34" s="54" t="s">
        <v>8</v>
      </c>
      <c r="F34" s="65">
        <v>4</v>
      </c>
      <c r="G34" s="66">
        <v>0</v>
      </c>
      <c r="H34" s="66">
        <v>160</v>
      </c>
      <c r="I34" s="66">
        <v>15</v>
      </c>
      <c r="J34" s="67" t="s">
        <v>132</v>
      </c>
      <c r="K34" s="67" t="s">
        <v>147</v>
      </c>
      <c r="L34" s="67"/>
      <c r="M34" s="67"/>
      <c r="N34" s="67" t="s">
        <v>148</v>
      </c>
      <c r="O34" s="67"/>
      <c r="P34" s="68" t="str">
        <f t="shared" si="0"/>
        <v>TID_SKIN_DEVIL_4_NAME</v>
      </c>
      <c r="Q34" s="69" t="str">
        <f t="shared" si="1"/>
        <v>TID_DRAGON_DEVIL_4_DESC</v>
      </c>
      <c r="R34" s="69" t="s">
        <v>149</v>
      </c>
      <c r="S34" s="63">
        <v>30</v>
      </c>
    </row>
    <row r="35" spans="2:19" x14ac:dyDescent="0.25">
      <c r="B35" s="45" t="s">
        <v>4</v>
      </c>
      <c r="C35" s="44" t="s">
        <v>656</v>
      </c>
      <c r="D35" s="44" t="s">
        <v>661</v>
      </c>
      <c r="E35" s="46"/>
      <c r="F35" s="47">
        <v>0</v>
      </c>
      <c r="G35" s="48">
        <v>0</v>
      </c>
      <c r="H35" s="48"/>
      <c r="I35" s="48">
        <v>0</v>
      </c>
      <c r="J35" s="49" t="s">
        <v>54</v>
      </c>
      <c r="K35" s="49" t="s">
        <v>656</v>
      </c>
      <c r="L35" s="49"/>
      <c r="M35" s="49"/>
      <c r="N35" s="49"/>
      <c r="O35" s="49"/>
      <c r="P35" s="50" t="s">
        <v>662</v>
      </c>
      <c r="Q35" s="51" t="s">
        <v>663</v>
      </c>
      <c r="R35" s="51" t="s">
        <v>672</v>
      </c>
      <c r="S35" s="44">
        <v>31</v>
      </c>
    </row>
    <row r="36" spans="2:19" x14ac:dyDescent="0.25">
      <c r="B36" s="45" t="s">
        <v>4</v>
      </c>
      <c r="C36" s="44" t="s">
        <v>657</v>
      </c>
      <c r="D36" s="44" t="s">
        <v>661</v>
      </c>
      <c r="E36" s="46" t="s">
        <v>97</v>
      </c>
      <c r="F36" s="47">
        <v>1</v>
      </c>
      <c r="G36" s="48">
        <v>170000</v>
      </c>
      <c r="H36" s="48"/>
      <c r="I36" s="48">
        <v>2</v>
      </c>
      <c r="J36" s="49" t="s">
        <v>58</v>
      </c>
      <c r="K36" s="49" t="s">
        <v>657</v>
      </c>
      <c r="L36" s="49"/>
      <c r="M36" s="49"/>
      <c r="N36" s="49" t="s">
        <v>677</v>
      </c>
      <c r="O36" s="49"/>
      <c r="P36" s="50" t="s">
        <v>664</v>
      </c>
      <c r="Q36" s="51" t="s">
        <v>665</v>
      </c>
      <c r="R36" s="51" t="s">
        <v>673</v>
      </c>
      <c r="S36" s="44">
        <v>32</v>
      </c>
    </row>
    <row r="37" spans="2:19" x14ac:dyDescent="0.25">
      <c r="B37" s="45" t="s">
        <v>4</v>
      </c>
      <c r="C37" s="44" t="s">
        <v>658</v>
      </c>
      <c r="D37" s="44" t="s">
        <v>661</v>
      </c>
      <c r="E37" s="46" t="s">
        <v>121</v>
      </c>
      <c r="F37" s="47">
        <v>2</v>
      </c>
      <c r="G37" s="48">
        <v>210000</v>
      </c>
      <c r="H37" s="48"/>
      <c r="I37" s="48">
        <v>7</v>
      </c>
      <c r="J37" s="49" t="s">
        <v>91</v>
      </c>
      <c r="K37" s="49" t="s">
        <v>658</v>
      </c>
      <c r="L37" s="49"/>
      <c r="M37" s="49"/>
      <c r="N37" s="49" t="s">
        <v>678</v>
      </c>
      <c r="O37" s="49"/>
      <c r="P37" s="50" t="s">
        <v>666</v>
      </c>
      <c r="Q37" s="51" t="s">
        <v>667</v>
      </c>
      <c r="R37" s="51" t="s">
        <v>674</v>
      </c>
      <c r="S37" s="44">
        <v>33</v>
      </c>
    </row>
    <row r="38" spans="2:19" x14ac:dyDescent="0.25">
      <c r="B38" s="45" t="s">
        <v>4</v>
      </c>
      <c r="C38" s="44" t="s">
        <v>659</v>
      </c>
      <c r="D38" s="44" t="s">
        <v>661</v>
      </c>
      <c r="E38" s="46" t="s">
        <v>157</v>
      </c>
      <c r="F38" s="47">
        <v>3</v>
      </c>
      <c r="G38" s="48">
        <v>250000</v>
      </c>
      <c r="H38" s="48"/>
      <c r="I38" s="48">
        <v>11</v>
      </c>
      <c r="J38" s="49" t="s">
        <v>69</v>
      </c>
      <c r="K38" s="49" t="s">
        <v>659</v>
      </c>
      <c r="L38" s="49"/>
      <c r="M38" s="49"/>
      <c r="N38" s="49" t="s">
        <v>679</v>
      </c>
      <c r="O38" s="49"/>
      <c r="P38" s="50" t="s">
        <v>668</v>
      </c>
      <c r="Q38" s="51" t="s">
        <v>669</v>
      </c>
      <c r="R38" s="51" t="s">
        <v>675</v>
      </c>
      <c r="S38" s="44">
        <v>34</v>
      </c>
    </row>
    <row r="39" spans="2:19" ht="15.75" thickBot="1" x14ac:dyDescent="0.3">
      <c r="B39" s="45" t="s">
        <v>4</v>
      </c>
      <c r="C39" s="44" t="s">
        <v>660</v>
      </c>
      <c r="D39" s="44" t="s">
        <v>661</v>
      </c>
      <c r="E39" s="46" t="s">
        <v>6</v>
      </c>
      <c r="F39" s="47">
        <v>4</v>
      </c>
      <c r="G39" s="48">
        <v>0</v>
      </c>
      <c r="H39" s="48">
        <v>160</v>
      </c>
      <c r="I39" s="48">
        <v>15</v>
      </c>
      <c r="J39" s="49" t="s">
        <v>132</v>
      </c>
      <c r="K39" s="49" t="s">
        <v>660</v>
      </c>
      <c r="L39" s="49"/>
      <c r="M39" s="49"/>
      <c r="N39" s="49" t="s">
        <v>680</v>
      </c>
      <c r="O39" s="49"/>
      <c r="P39" s="50" t="s">
        <v>670</v>
      </c>
      <c r="Q39" s="51" t="s">
        <v>671</v>
      </c>
      <c r="R39" s="51" t="s">
        <v>676</v>
      </c>
      <c r="S39" s="63">
        <v>35</v>
      </c>
    </row>
    <row r="40" spans="2:19" x14ac:dyDescent="0.25">
      <c r="B40" s="35" t="s">
        <v>4</v>
      </c>
      <c r="C40" s="36" t="s">
        <v>150</v>
      </c>
      <c r="D40" s="36" t="s">
        <v>20</v>
      </c>
      <c r="E40" s="37"/>
      <c r="F40" s="38">
        <v>0</v>
      </c>
      <c r="G40" s="39">
        <v>0</v>
      </c>
      <c r="H40" s="39">
        <v>0</v>
      </c>
      <c r="I40" s="39">
        <v>0</v>
      </c>
      <c r="J40" s="40" t="s">
        <v>54</v>
      </c>
      <c r="K40" s="40" t="s">
        <v>150</v>
      </c>
      <c r="L40" s="40"/>
      <c r="M40" s="40"/>
      <c r="N40" s="41"/>
      <c r="O40" s="41"/>
      <c r="P40" s="42" t="str">
        <f t="shared" si="0"/>
        <v>TID_SKIN_BALROG_0_NAME</v>
      </c>
      <c r="Q40" s="43" t="str">
        <f t="shared" si="1"/>
        <v>TID_DRAGON_BALROG_0_DESC</v>
      </c>
      <c r="R40" s="43" t="s">
        <v>151</v>
      </c>
      <c r="S40" s="44">
        <v>36</v>
      </c>
    </row>
    <row r="41" spans="2:19" x14ac:dyDescent="0.25">
      <c r="B41" s="52" t="s">
        <v>4</v>
      </c>
      <c r="C41" s="53" t="s">
        <v>152</v>
      </c>
      <c r="D41" s="53" t="s">
        <v>20</v>
      </c>
      <c r="E41" s="54" t="s">
        <v>85</v>
      </c>
      <c r="F41" s="55">
        <v>1</v>
      </c>
      <c r="G41" s="56">
        <v>250000</v>
      </c>
      <c r="H41" s="56">
        <v>0</v>
      </c>
      <c r="I41" s="56">
        <v>3</v>
      </c>
      <c r="J41" s="57" t="s">
        <v>58</v>
      </c>
      <c r="K41" s="57" t="s">
        <v>152</v>
      </c>
      <c r="L41" s="57"/>
      <c r="M41" s="57"/>
      <c r="N41" s="49" t="s">
        <v>727</v>
      </c>
      <c r="O41" s="49"/>
      <c r="P41" s="58" t="str">
        <f t="shared" si="0"/>
        <v>TID_SKIN_BALROG_1_NAME</v>
      </c>
      <c r="Q41" s="59" t="str">
        <f t="shared" si="1"/>
        <v>TID_DRAGON_BALROG_1_DESC</v>
      </c>
      <c r="R41" s="59" t="s">
        <v>153</v>
      </c>
      <c r="S41" s="44">
        <v>37</v>
      </c>
    </row>
    <row r="42" spans="2:19" x14ac:dyDescent="0.25">
      <c r="B42" s="52" t="s">
        <v>4</v>
      </c>
      <c r="C42" s="53" t="s">
        <v>154</v>
      </c>
      <c r="D42" s="53" t="s">
        <v>20</v>
      </c>
      <c r="E42" s="54" t="s">
        <v>121</v>
      </c>
      <c r="F42" s="55">
        <v>2</v>
      </c>
      <c r="G42" s="56">
        <v>310000</v>
      </c>
      <c r="H42" s="56">
        <v>0</v>
      </c>
      <c r="I42" s="56">
        <v>7</v>
      </c>
      <c r="J42" s="57" t="s">
        <v>69</v>
      </c>
      <c r="K42" s="57" t="s">
        <v>154</v>
      </c>
      <c r="L42" s="57"/>
      <c r="M42" s="57"/>
      <c r="N42" s="49" t="s">
        <v>728</v>
      </c>
      <c r="O42" s="49"/>
      <c r="P42" s="58" t="str">
        <f t="shared" si="0"/>
        <v>TID_SKIN_BALROG_2_NAME</v>
      </c>
      <c r="Q42" s="59" t="str">
        <f t="shared" si="1"/>
        <v>TID_DRAGON_BALROG_2_DESC</v>
      </c>
      <c r="R42" s="59" t="s">
        <v>155</v>
      </c>
      <c r="S42" s="44">
        <v>38</v>
      </c>
    </row>
    <row r="43" spans="2:19" x14ac:dyDescent="0.25">
      <c r="B43" s="52" t="s">
        <v>4</v>
      </c>
      <c r="C43" s="53" t="s">
        <v>156</v>
      </c>
      <c r="D43" s="53" t="s">
        <v>20</v>
      </c>
      <c r="E43" s="54" t="s">
        <v>157</v>
      </c>
      <c r="F43" s="55">
        <v>3</v>
      </c>
      <c r="G43" s="56">
        <v>370000</v>
      </c>
      <c r="H43" s="56">
        <v>0</v>
      </c>
      <c r="I43" s="56">
        <v>11</v>
      </c>
      <c r="J43" s="49" t="s">
        <v>91</v>
      </c>
      <c r="K43" s="49" t="s">
        <v>156</v>
      </c>
      <c r="L43" s="49"/>
      <c r="M43" s="49"/>
      <c r="N43" s="49" t="s">
        <v>729</v>
      </c>
      <c r="O43" s="49" t="s">
        <v>731</v>
      </c>
      <c r="P43" s="58" t="str">
        <f t="shared" si="0"/>
        <v>TID_SKIN_BALROG_3_NAME</v>
      </c>
      <c r="Q43" s="59" t="str">
        <f t="shared" si="1"/>
        <v>TID_DRAGON_BALROG_3_DESC</v>
      </c>
      <c r="R43" s="59" t="s">
        <v>158</v>
      </c>
      <c r="S43" s="44">
        <v>39</v>
      </c>
    </row>
    <row r="44" spans="2:19" ht="15.75" thickBot="1" x14ac:dyDescent="0.3">
      <c r="B44" s="62" t="s">
        <v>4</v>
      </c>
      <c r="C44" s="63" t="s">
        <v>159</v>
      </c>
      <c r="D44" s="63" t="s">
        <v>20</v>
      </c>
      <c r="E44" s="64" t="s">
        <v>6</v>
      </c>
      <c r="F44" s="65">
        <v>4</v>
      </c>
      <c r="G44" s="66">
        <v>0</v>
      </c>
      <c r="H44" s="66">
        <v>160</v>
      </c>
      <c r="I44" s="66">
        <v>15</v>
      </c>
      <c r="J44" s="67" t="s">
        <v>132</v>
      </c>
      <c r="K44" s="67" t="s">
        <v>159</v>
      </c>
      <c r="L44" s="67"/>
      <c r="M44" s="67"/>
      <c r="N44" s="67"/>
      <c r="O44" s="67"/>
      <c r="P44" s="68" t="str">
        <f t="shared" si="0"/>
        <v>TID_SKIN_BALROG_4_NAME</v>
      </c>
      <c r="Q44" s="69" t="str">
        <f t="shared" si="1"/>
        <v>TID_DRAGON_BALROG_4_DESC</v>
      </c>
      <c r="R44" s="69" t="s">
        <v>160</v>
      </c>
      <c r="S44" s="63">
        <v>40</v>
      </c>
    </row>
    <row r="45" spans="2:19" x14ac:dyDescent="0.25">
      <c r="B45" s="35" t="s">
        <v>4</v>
      </c>
      <c r="C45" s="36" t="s">
        <v>161</v>
      </c>
      <c r="D45" s="36" t="s">
        <v>21</v>
      </c>
      <c r="E45" s="37"/>
      <c r="F45" s="38">
        <v>0</v>
      </c>
      <c r="G45" s="39">
        <v>0</v>
      </c>
      <c r="H45" s="39">
        <v>0</v>
      </c>
      <c r="I45" s="39">
        <v>0</v>
      </c>
      <c r="J45" s="40" t="s">
        <v>54</v>
      </c>
      <c r="K45" s="40" t="s">
        <v>161</v>
      </c>
      <c r="L45" s="40"/>
      <c r="M45" s="40"/>
      <c r="N45" s="41"/>
      <c r="O45" s="41"/>
      <c r="P45" s="42" t="str">
        <f t="shared" si="0"/>
        <v>TID_SKIN_TITAN_0_NAME</v>
      </c>
      <c r="Q45" s="43" t="str">
        <f t="shared" si="1"/>
        <v>TID_DRAGON_TITAN_0_DESC</v>
      </c>
      <c r="R45" s="43" t="s">
        <v>162</v>
      </c>
      <c r="S45" s="44">
        <v>41</v>
      </c>
    </row>
    <row r="46" spans="2:19" x14ac:dyDescent="0.25">
      <c r="B46" s="52" t="s">
        <v>4</v>
      </c>
      <c r="C46" s="53" t="s">
        <v>163</v>
      </c>
      <c r="D46" s="53" t="s">
        <v>21</v>
      </c>
      <c r="E46" s="54" t="s">
        <v>157</v>
      </c>
      <c r="F46" s="55">
        <v>1</v>
      </c>
      <c r="G46" s="56">
        <v>360000</v>
      </c>
      <c r="H46" s="56">
        <v>0</v>
      </c>
      <c r="I46" s="56">
        <v>3</v>
      </c>
      <c r="J46" s="57" t="s">
        <v>69</v>
      </c>
      <c r="K46" s="57" t="s">
        <v>164</v>
      </c>
      <c r="L46" s="57"/>
      <c r="M46" s="57"/>
      <c r="N46" s="49" t="s">
        <v>165</v>
      </c>
      <c r="O46" s="49"/>
      <c r="P46" s="58" t="str">
        <f t="shared" si="0"/>
        <v>TID_SKIN_TITAN_1_NAME</v>
      </c>
      <c r="Q46" s="59" t="str">
        <f t="shared" si="1"/>
        <v>TID_DRAGON_TITAN_1_DESC</v>
      </c>
      <c r="R46" s="59" t="s">
        <v>166</v>
      </c>
      <c r="S46" s="44">
        <v>42</v>
      </c>
    </row>
    <row r="47" spans="2:19" x14ac:dyDescent="0.25">
      <c r="B47" s="52" t="s">
        <v>4</v>
      </c>
      <c r="C47" s="53" t="s">
        <v>164</v>
      </c>
      <c r="D47" s="53" t="s">
        <v>21</v>
      </c>
      <c r="E47" s="46" t="s">
        <v>68</v>
      </c>
      <c r="F47" s="55">
        <v>2</v>
      </c>
      <c r="G47" s="56">
        <v>450000</v>
      </c>
      <c r="H47" s="56">
        <v>0</v>
      </c>
      <c r="I47" s="56">
        <v>7</v>
      </c>
      <c r="J47" s="57" t="s">
        <v>58</v>
      </c>
      <c r="K47" s="57" t="s">
        <v>163</v>
      </c>
      <c r="L47" s="57"/>
      <c r="M47" s="57"/>
      <c r="N47" s="49" t="s">
        <v>167</v>
      </c>
      <c r="O47" s="49"/>
      <c r="P47" s="58" t="str">
        <f t="shared" si="0"/>
        <v>TID_SKIN_TITAN_2_NAME</v>
      </c>
      <c r="Q47" s="59" t="str">
        <f t="shared" si="1"/>
        <v>TID_DRAGON_TITAN_2_DESC</v>
      </c>
      <c r="R47" s="59" t="s">
        <v>168</v>
      </c>
      <c r="S47" s="44">
        <v>43</v>
      </c>
    </row>
    <row r="48" spans="2:19" x14ac:dyDescent="0.25">
      <c r="B48" s="52" t="s">
        <v>4</v>
      </c>
      <c r="C48" s="53" t="s">
        <v>169</v>
      </c>
      <c r="D48" s="53" t="s">
        <v>21</v>
      </c>
      <c r="E48" s="46" t="s">
        <v>75</v>
      </c>
      <c r="F48" s="55">
        <v>3</v>
      </c>
      <c r="G48" s="56">
        <v>540000</v>
      </c>
      <c r="H48" s="56">
        <v>0</v>
      </c>
      <c r="I48" s="56">
        <v>11</v>
      </c>
      <c r="J48" s="49" t="s">
        <v>91</v>
      </c>
      <c r="K48" s="49" t="s">
        <v>169</v>
      </c>
      <c r="L48" s="49"/>
      <c r="M48" s="49"/>
      <c r="N48" s="49" t="s">
        <v>170</v>
      </c>
      <c r="O48" s="49"/>
      <c r="P48" s="58" t="str">
        <f t="shared" si="0"/>
        <v>TID_SKIN_TITAN_3_NAME</v>
      </c>
      <c r="Q48" s="59" t="str">
        <f t="shared" si="1"/>
        <v>TID_DRAGON_TITAN_3_DESC</v>
      </c>
      <c r="R48" s="59" t="s">
        <v>171</v>
      </c>
      <c r="S48" s="44">
        <v>44</v>
      </c>
    </row>
    <row r="49" spans="2:19" ht="15.75" thickBot="1" x14ac:dyDescent="0.3">
      <c r="B49" s="52" t="s">
        <v>4</v>
      </c>
      <c r="C49" s="53" t="s">
        <v>172</v>
      </c>
      <c r="D49" s="53" t="s">
        <v>21</v>
      </c>
      <c r="E49" s="46" t="s">
        <v>131</v>
      </c>
      <c r="F49" s="55">
        <v>4</v>
      </c>
      <c r="G49" s="56">
        <v>0</v>
      </c>
      <c r="H49" s="56">
        <v>220</v>
      </c>
      <c r="I49" s="56">
        <v>15</v>
      </c>
      <c r="J49" s="49" t="s">
        <v>132</v>
      </c>
      <c r="K49" s="49" t="s">
        <v>172</v>
      </c>
      <c r="L49" s="49"/>
      <c r="M49" s="49"/>
      <c r="N49" s="49" t="s">
        <v>173</v>
      </c>
      <c r="O49" s="49"/>
      <c r="P49" s="58" t="str">
        <f t="shared" si="0"/>
        <v>TID_SKIN_TITAN_4_NAME</v>
      </c>
      <c r="Q49" s="59" t="str">
        <f t="shared" si="1"/>
        <v>TID_DRAGON_TITAN_4_DESC</v>
      </c>
      <c r="R49" s="59" t="s">
        <v>174</v>
      </c>
      <c r="S49" s="63">
        <v>45</v>
      </c>
    </row>
    <row r="50" spans="2:19" x14ac:dyDescent="0.25">
      <c r="B50" s="35" t="s">
        <v>4</v>
      </c>
      <c r="C50" s="36" t="s">
        <v>926</v>
      </c>
      <c r="D50" s="36" t="s">
        <v>925</v>
      </c>
      <c r="E50" s="37"/>
      <c r="F50" s="38">
        <v>0</v>
      </c>
      <c r="G50" s="39">
        <v>0</v>
      </c>
      <c r="H50" s="39">
        <v>0</v>
      </c>
      <c r="I50" s="39">
        <v>0</v>
      </c>
      <c r="J50" s="40" t="s">
        <v>54</v>
      </c>
      <c r="K50" s="40" t="s">
        <v>926</v>
      </c>
      <c r="L50" s="40"/>
      <c r="M50" s="40"/>
      <c r="N50" s="41"/>
      <c r="O50" s="41"/>
      <c r="P50" s="42" t="str">
        <f t="shared" ref="P50:P54" si="2">UPPER(CONCATENATE("TID_","SKIN",SUBSTITUTE(C50,"dragon",""),"_NAME"))</f>
        <v>TID_SKIN_GOLDHEIST_0_NAME</v>
      </c>
      <c r="Q50" s="43" t="str">
        <f t="shared" ref="Q50:Q54" si="3">UPPER(CONCATENATE("TID_",C50,"_DESC"))</f>
        <v>TID_DRAGON_GOLDHEIST_0_DESC</v>
      </c>
      <c r="R50" s="43" t="s">
        <v>934</v>
      </c>
      <c r="S50" s="44">
        <v>46</v>
      </c>
    </row>
    <row r="51" spans="2:19" x14ac:dyDescent="0.25">
      <c r="B51" s="52" t="s">
        <v>4</v>
      </c>
      <c r="C51" s="53" t="s">
        <v>927</v>
      </c>
      <c r="D51" s="53" t="s">
        <v>925</v>
      </c>
      <c r="E51" s="54" t="s">
        <v>208</v>
      </c>
      <c r="F51" s="55">
        <v>1</v>
      </c>
      <c r="G51" s="56">
        <v>360000</v>
      </c>
      <c r="H51" s="56">
        <v>0</v>
      </c>
      <c r="I51" s="56">
        <v>3</v>
      </c>
      <c r="J51" s="57" t="s">
        <v>58</v>
      </c>
      <c r="K51" s="57" t="s">
        <v>927</v>
      </c>
      <c r="L51" s="57"/>
      <c r="M51" s="57"/>
      <c r="N51" s="49" t="s">
        <v>981</v>
      </c>
      <c r="O51" s="49"/>
      <c r="P51" s="58" t="str">
        <f t="shared" si="2"/>
        <v>TID_SKIN_GOLDHEIST_1_NAME</v>
      </c>
      <c r="Q51" s="59" t="str">
        <f t="shared" si="3"/>
        <v>TID_DRAGON_GOLDHEIST_1_DESC</v>
      </c>
      <c r="R51" s="59" t="s">
        <v>935</v>
      </c>
      <c r="S51" s="44">
        <v>47</v>
      </c>
    </row>
    <row r="52" spans="2:19" x14ac:dyDescent="0.25">
      <c r="B52" s="52" t="s">
        <v>4</v>
      </c>
      <c r="C52" s="53" t="s">
        <v>928</v>
      </c>
      <c r="D52" s="53" t="s">
        <v>925</v>
      </c>
      <c r="E52" s="46" t="s">
        <v>57</v>
      </c>
      <c r="F52" s="55">
        <v>2</v>
      </c>
      <c r="G52" s="56">
        <v>450000</v>
      </c>
      <c r="H52" s="56">
        <v>0</v>
      </c>
      <c r="I52" s="56">
        <v>7</v>
      </c>
      <c r="J52" s="57" t="s">
        <v>69</v>
      </c>
      <c r="K52" s="57" t="s">
        <v>928</v>
      </c>
      <c r="L52" s="57"/>
      <c r="M52" s="57"/>
      <c r="N52" s="49" t="s">
        <v>931</v>
      </c>
      <c r="O52" s="49"/>
      <c r="P52" s="58" t="str">
        <f t="shared" si="2"/>
        <v>TID_SKIN_GOLDHEIST_2_NAME</v>
      </c>
      <c r="Q52" s="59" t="str">
        <f t="shared" si="3"/>
        <v>TID_DRAGON_GOLDHEIST_2_DESC</v>
      </c>
      <c r="R52" s="59" t="s">
        <v>936</v>
      </c>
      <c r="S52" s="44">
        <v>48</v>
      </c>
    </row>
    <row r="53" spans="2:19" x14ac:dyDescent="0.25">
      <c r="B53" s="52" t="s">
        <v>4</v>
      </c>
      <c r="C53" s="53" t="s">
        <v>929</v>
      </c>
      <c r="D53" s="53" t="s">
        <v>925</v>
      </c>
      <c r="E53" s="46" t="s">
        <v>121</v>
      </c>
      <c r="F53" s="55">
        <v>3</v>
      </c>
      <c r="G53" s="56">
        <v>540000</v>
      </c>
      <c r="H53" s="56">
        <v>0</v>
      </c>
      <c r="I53" s="56">
        <v>11</v>
      </c>
      <c r="J53" s="49" t="s">
        <v>91</v>
      </c>
      <c r="K53" s="49" t="s">
        <v>929</v>
      </c>
      <c r="L53" s="49"/>
      <c r="M53" s="49"/>
      <c r="N53" s="49" t="s">
        <v>932</v>
      </c>
      <c r="O53" s="49"/>
      <c r="P53" s="58" t="str">
        <f t="shared" si="2"/>
        <v>TID_SKIN_GOLDHEIST_3_NAME</v>
      </c>
      <c r="Q53" s="59" t="str">
        <f t="shared" si="3"/>
        <v>TID_DRAGON_GOLDHEIST_3_DESC</v>
      </c>
      <c r="R53" s="59" t="s">
        <v>937</v>
      </c>
      <c r="S53" s="44">
        <v>49</v>
      </c>
    </row>
    <row r="54" spans="2:19" x14ac:dyDescent="0.25">
      <c r="B54" s="52" t="s">
        <v>4</v>
      </c>
      <c r="C54" s="53" t="s">
        <v>930</v>
      </c>
      <c r="D54" s="53" t="s">
        <v>925</v>
      </c>
      <c r="E54" s="46" t="s">
        <v>8</v>
      </c>
      <c r="F54" s="55">
        <v>4</v>
      </c>
      <c r="G54" s="56">
        <v>0</v>
      </c>
      <c r="H54" s="56">
        <v>220</v>
      </c>
      <c r="I54" s="56">
        <v>15</v>
      </c>
      <c r="J54" s="49" t="s">
        <v>132</v>
      </c>
      <c r="K54" s="49" t="s">
        <v>930</v>
      </c>
      <c r="L54" s="49"/>
      <c r="M54" s="49"/>
      <c r="N54" s="49" t="s">
        <v>933</v>
      </c>
      <c r="O54" s="49"/>
      <c r="P54" s="58" t="str">
        <f t="shared" si="2"/>
        <v>TID_SKIN_GOLDHEIST_4_NAME</v>
      </c>
      <c r="Q54" s="59" t="str">
        <f t="shared" si="3"/>
        <v>TID_DRAGON_GOLDHEIST_4_DESC</v>
      </c>
      <c r="R54" s="59" t="s">
        <v>938</v>
      </c>
      <c r="S54" s="44">
        <v>50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XFD70"/>
  <sheetViews>
    <sheetView tabSelected="1" topLeftCell="A4" workbookViewId="0">
      <selection activeCell="H25" sqref="H25"/>
    </sheetView>
  </sheetViews>
  <sheetFormatPr defaultColWidth="11.42578125" defaultRowHeight="15" x14ac:dyDescent="0.25"/>
  <cols>
    <col min="2" max="2" width="13.28515625" customWidth="1"/>
    <col min="3" max="3" width="22" customWidth="1"/>
    <col min="4" max="4" width="19.7109375" customWidth="1"/>
    <col min="5" max="5" width="29.85546875" bestFit="1" customWidth="1"/>
    <col min="6" max="6" width="20.42578125" bestFit="1" customWidth="1"/>
    <col min="7" max="7" width="57" bestFit="1" customWidth="1"/>
    <col min="8" max="8" width="46.42578125" bestFit="1" customWidth="1"/>
    <col min="9" max="9" width="45.42578125" bestFit="1" customWidth="1"/>
    <col min="10" max="10" width="52.42578125" bestFit="1" customWidth="1"/>
    <col min="11" max="11" width="54.7109375" bestFit="1" customWidth="1"/>
    <col min="12" max="12" width="53.42578125" bestFit="1" customWidth="1"/>
    <col min="13" max="13" width="60.7109375" bestFit="1" customWidth="1"/>
    <col min="14" max="14" width="52.42578125" bestFit="1" customWidth="1"/>
  </cols>
  <sheetData>
    <row r="1" spans="2:14" ht="23.25" x14ac:dyDescent="0.35">
      <c r="B1" s="1" t="s">
        <v>175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4" x14ac:dyDescent="0.25">
      <c r="I2" s="309" t="s">
        <v>1173</v>
      </c>
    </row>
    <row r="3" spans="2:14" ht="114" x14ac:dyDescent="0.25">
      <c r="D3" s="70" t="s">
        <v>176</v>
      </c>
      <c r="E3" s="71" t="s">
        <v>0</v>
      </c>
      <c r="F3" s="72" t="s">
        <v>1</v>
      </c>
      <c r="G3" s="72" t="s">
        <v>264</v>
      </c>
      <c r="H3" s="73" t="s">
        <v>177</v>
      </c>
      <c r="I3" s="73" t="s">
        <v>178</v>
      </c>
      <c r="J3" s="74" t="s">
        <v>2</v>
      </c>
      <c r="K3" s="74" t="s">
        <v>179</v>
      </c>
      <c r="L3" s="75" t="s">
        <v>11</v>
      </c>
      <c r="M3" s="76" t="s">
        <v>51</v>
      </c>
      <c r="N3" s="77" t="s">
        <v>180</v>
      </c>
    </row>
    <row r="4" spans="2:14" x14ac:dyDescent="0.25">
      <c r="D4" s="78" t="s">
        <v>4</v>
      </c>
      <c r="E4" s="79" t="s">
        <v>79</v>
      </c>
      <c r="F4" s="61" t="s">
        <v>187</v>
      </c>
      <c r="G4" s="61" t="s">
        <v>742</v>
      </c>
      <c r="H4" s="80">
        <v>10</v>
      </c>
      <c r="I4" s="80"/>
      <c r="J4" s="81" t="str">
        <f>CONCATENATE("icon_",powerUpsDefinitions[[#This Row],['[sku']]])</f>
        <v>icon_boost</v>
      </c>
      <c r="K4" s="81" t="s">
        <v>188</v>
      </c>
      <c r="L4" s="82" t="str">
        <f>CONCATENATE("TID_POWERUP_",UPPER(powerUpsDefinitions[[#This Row],['[sku']]]),"_NAME")</f>
        <v>TID_POWERUP_BOOST_NAME</v>
      </c>
      <c r="M4" s="83" t="str">
        <f>CONCATENATE("TID_POWERUP_",UPPER(powerUpsDefinitions[[#This Row],['[sku']]]),"_DESC")</f>
        <v>TID_POWERUP_BOOST_DESC</v>
      </c>
      <c r="N4" s="83" t="str">
        <f>CONCATENATE(powerUpsDefinitions[[#This Row],['[tidDesc']]],"_SHORT")</f>
        <v>TID_POWERUP_BOOST_DESC_SHORT</v>
      </c>
    </row>
    <row r="5" spans="2:14" x14ac:dyDescent="0.25">
      <c r="D5" s="78" t="s">
        <v>4</v>
      </c>
      <c r="E5" s="79" t="s">
        <v>8</v>
      </c>
      <c r="F5" s="61" t="s">
        <v>189</v>
      </c>
      <c r="G5" s="61" t="s">
        <v>742</v>
      </c>
      <c r="H5" s="80">
        <v>5</v>
      </c>
      <c r="I5" s="80"/>
      <c r="J5" s="81" t="str">
        <f>CONCATENATE("icon_",powerUpsDefinitions[[#This Row],['[sku']]])</f>
        <v>icon_coins</v>
      </c>
      <c r="K5" s="81" t="s">
        <v>7</v>
      </c>
      <c r="L5" s="82" t="str">
        <f>CONCATENATE("TID_POWERUP_",UPPER(powerUpsDefinitions[[#This Row],['[sku']]]),"_NAME")</f>
        <v>TID_POWERUP_COINS_NAME</v>
      </c>
      <c r="M5" s="83" t="str">
        <f>CONCATENATE("TID_POWERUP_",UPPER(powerUpsDefinitions[[#This Row],['[sku']]]),"_DESC")</f>
        <v>TID_POWERUP_COINS_DESC</v>
      </c>
      <c r="N5" s="83" t="str">
        <f>CONCATENATE(powerUpsDefinitions[[#This Row],['[tidDesc']]],"_SHORT")</f>
        <v>TID_POWERUP_COINS_DESC_SHORT</v>
      </c>
    </row>
    <row r="6" spans="2:14" x14ac:dyDescent="0.25">
      <c r="D6" s="78" t="s">
        <v>4</v>
      </c>
      <c r="E6" s="79" t="s">
        <v>57</v>
      </c>
      <c r="F6" s="61" t="s">
        <v>200</v>
      </c>
      <c r="G6" s="61" t="s">
        <v>742</v>
      </c>
      <c r="H6" s="80">
        <v>10</v>
      </c>
      <c r="I6" s="80"/>
      <c r="J6" s="81" t="str">
        <f>CONCATENATE("icon_",powerUpsDefinitions[[#This Row],['[sku']]])</f>
        <v>icon_food</v>
      </c>
      <c r="K6" s="81" t="s">
        <v>201</v>
      </c>
      <c r="L6" s="82" t="str">
        <f>CONCATENATE("TID_POWERUP_",UPPER(powerUpsDefinitions[[#This Row],['[sku']]]),"_NAME")</f>
        <v>TID_POWERUP_FOOD_NAME</v>
      </c>
      <c r="M6" s="83" t="str">
        <f>CONCATENATE("TID_POWERUP_",UPPER(powerUpsDefinitions[[#This Row],['[sku']]]),"_DESC")</f>
        <v>TID_POWERUP_FOOD_DESC</v>
      </c>
      <c r="N6" s="83" t="str">
        <f>CONCATENATE(powerUpsDefinitions[[#This Row],['[tidDesc']]],"_SHORT")</f>
        <v>TID_POWERUP_FOOD_DESC_SHORT</v>
      </c>
    </row>
    <row r="7" spans="2:14" x14ac:dyDescent="0.25">
      <c r="D7" s="78" t="s">
        <v>4</v>
      </c>
      <c r="E7" s="79" t="s">
        <v>97</v>
      </c>
      <c r="F7" s="61" t="s">
        <v>97</v>
      </c>
      <c r="G7" s="61" t="s">
        <v>742</v>
      </c>
      <c r="H7" s="80">
        <v>10</v>
      </c>
      <c r="I7" s="80"/>
      <c r="J7" s="81" t="str">
        <f>CONCATENATE("icon_",powerUpsDefinitions[[#This Row],['[sku']]])</f>
        <v>icon_fury_duration</v>
      </c>
      <c r="K7" s="81" t="s">
        <v>199</v>
      </c>
      <c r="L7" s="82" t="str">
        <f>CONCATENATE("TID_POWERUP_",UPPER(powerUpsDefinitions[[#This Row],['[sku']]]),"_NAME")</f>
        <v>TID_POWERUP_FURY_DURATION_NAME</v>
      </c>
      <c r="M7" s="83" t="str">
        <f>CONCATENATE("TID_POWERUP_",UPPER(powerUpsDefinitions[[#This Row],['[sku']]]),"_DESC")</f>
        <v>TID_POWERUP_FURY_DURATION_DESC</v>
      </c>
      <c r="N7" s="83" t="str">
        <f>CONCATENATE(powerUpsDefinitions[[#This Row],['[tidDesc']]],"_SHORT")</f>
        <v>TID_POWERUP_FURY_DURATION_DESC_SHORT</v>
      </c>
    </row>
    <row r="8" spans="2:14" s="300" customFormat="1" x14ac:dyDescent="0.25">
      <c r="D8" s="301" t="s">
        <v>4</v>
      </c>
      <c r="E8" s="302" t="s">
        <v>1171</v>
      </c>
      <c r="F8" s="303" t="s">
        <v>97</v>
      </c>
      <c r="G8" s="303" t="s">
        <v>742</v>
      </c>
      <c r="H8" s="304">
        <v>50</v>
      </c>
      <c r="I8" s="304"/>
      <c r="J8" s="299" t="str">
        <f>CONCATENATE("icon_",powerUpsDefinitions[[#This Row],['[sku']]])</f>
        <v>icon_fury_duration_better</v>
      </c>
      <c r="K8" s="299" t="s">
        <v>199</v>
      </c>
      <c r="L8" s="305" t="str">
        <f>CONCATENATE("TID_POWERUP_",UPPER(powerUpsDefinitions[[#This Row],['[sku']]]),"_NAME")</f>
        <v>TID_POWERUP_FURY_DURATION_BETTER_NAME</v>
      </c>
      <c r="M8" s="306" t="str">
        <f>CONCATENATE("TID_POWERUP_",UPPER(powerUpsDefinitions[[#This Row],['[sku']]]),"_DESC")</f>
        <v>TID_POWERUP_FURY_DURATION_BETTER_DESC</v>
      </c>
      <c r="N8" s="306" t="str">
        <f>CONCATENATE(powerUpsDefinitions[[#This Row],['[tidDesc']]],"_SHORT")</f>
        <v>TID_POWERUP_FURY_DURATION_BETTER_DESC_SHORT</v>
      </c>
    </row>
    <row r="9" spans="2:14" x14ac:dyDescent="0.25">
      <c r="D9" s="78" t="s">
        <v>4</v>
      </c>
      <c r="E9" s="79" t="s">
        <v>85</v>
      </c>
      <c r="F9" s="61" t="s">
        <v>206</v>
      </c>
      <c r="G9" s="61" t="s">
        <v>742</v>
      </c>
      <c r="H9" s="80">
        <v>10</v>
      </c>
      <c r="I9" s="80"/>
      <c r="J9" s="81" t="str">
        <f>CONCATENATE("icon_",powerUpsDefinitions[[#This Row],['[sku']]])</f>
        <v>icon_fury_size</v>
      </c>
      <c r="K9" s="81" t="s">
        <v>199</v>
      </c>
      <c r="L9" s="82" t="str">
        <f>CONCATENATE("TID_POWERUP_",UPPER(powerUpsDefinitions[[#This Row],['[sku']]]),"_NAME")</f>
        <v>TID_POWERUP_FURY_SIZE_NAME</v>
      </c>
      <c r="M9" s="83" t="str">
        <f>CONCATENATE("TID_POWERUP_",UPPER(powerUpsDefinitions[[#This Row],['[sku']]]),"_DESC")</f>
        <v>TID_POWERUP_FURY_SIZE_DESC</v>
      </c>
      <c r="N9" s="83" t="str">
        <f>CONCATENATE(powerUpsDefinitions[[#This Row],['[tidDesc']]],"_SHORT")</f>
        <v>TID_POWERUP_FURY_SIZE_DESC_SHORT</v>
      </c>
    </row>
    <row r="10" spans="2:14" x14ac:dyDescent="0.25">
      <c r="D10" s="78" t="s">
        <v>4</v>
      </c>
      <c r="E10" s="79" t="s">
        <v>75</v>
      </c>
      <c r="F10" s="61" t="s">
        <v>207</v>
      </c>
      <c r="G10" s="61" t="s">
        <v>742</v>
      </c>
      <c r="H10" s="80">
        <v>10</v>
      </c>
      <c r="I10" s="80"/>
      <c r="J10" s="81" t="str">
        <f>CONCATENATE("icon_",powerUpsDefinitions[[#This Row],['[sku']]])</f>
        <v>icon_hp</v>
      </c>
      <c r="K10" s="81" t="s">
        <v>201</v>
      </c>
      <c r="L10" s="82" t="str">
        <f>CONCATENATE("TID_POWERUP_",UPPER(powerUpsDefinitions[[#This Row],['[sku']]]),"_NAME")</f>
        <v>TID_POWERUP_HP_NAME</v>
      </c>
      <c r="M10" s="83" t="str">
        <f>CONCATENATE("TID_POWERUP_",UPPER(powerUpsDefinitions[[#This Row],['[sku']]]),"_DESC")</f>
        <v>TID_POWERUP_HP_DESC</v>
      </c>
      <c r="N10" s="83" t="str">
        <f>CONCATENATE(powerUpsDefinitions[[#This Row],['[tidDesc']]],"_SHORT")</f>
        <v>TID_POWERUP_HP_DESC_SHORT</v>
      </c>
    </row>
    <row r="11" spans="2:14" x14ac:dyDescent="0.25">
      <c r="D11" s="78" t="s">
        <v>4</v>
      </c>
      <c r="E11" s="79" t="s">
        <v>208</v>
      </c>
      <c r="F11" s="61" t="s">
        <v>209</v>
      </c>
      <c r="G11" s="61" t="s">
        <v>742</v>
      </c>
      <c r="H11" s="80" t="s">
        <v>210</v>
      </c>
      <c r="I11" s="80">
        <v>10</v>
      </c>
      <c r="J11" s="81" t="str">
        <f>CONCATENATE("icon_",powerUpsDefinitions[[#This Row],['[sku']]])</f>
        <v>icon_lower_damage_arrows</v>
      </c>
      <c r="K11" s="81" t="s">
        <v>184</v>
      </c>
      <c r="L11" s="82" t="str">
        <f>CONCATENATE("TID_POWERUP_",UPPER(powerUpsDefinitions[[#This Row],['[sku']]]),"_NAME")</f>
        <v>TID_POWERUP_LOWER_DAMAGE_ARROWS_NAME</v>
      </c>
      <c r="M11" s="83" t="str">
        <f>CONCATENATE("TID_POWERUP_",UPPER(powerUpsDefinitions[[#This Row],['[sku']]]),"_DESC")</f>
        <v>TID_POWERUP_LOWER_DAMAGE_ARROWS_DESC</v>
      </c>
      <c r="N11" s="83" t="str">
        <f>CONCATENATE(powerUpsDefinitions[[#This Row],['[tidDesc']]],"_SHORT")</f>
        <v>TID_POWERUP_LOWER_DAMAGE_ARROWS_DESC_SHORT</v>
      </c>
    </row>
    <row r="12" spans="2:14" x14ac:dyDescent="0.25">
      <c r="D12" s="78" t="s">
        <v>4</v>
      </c>
      <c r="E12" s="79" t="s">
        <v>121</v>
      </c>
      <c r="F12" s="61" t="s">
        <v>209</v>
      </c>
      <c r="G12" s="61" t="s">
        <v>742</v>
      </c>
      <c r="H12" s="80" t="s">
        <v>183</v>
      </c>
      <c r="I12" s="80">
        <v>10</v>
      </c>
      <c r="J12" s="81" t="str">
        <f>CONCATENATE("icon_",powerUpsDefinitions[[#This Row],['[sku']]])</f>
        <v>icon_lower_damage_mine</v>
      </c>
      <c r="K12" s="81" t="s">
        <v>184</v>
      </c>
      <c r="L12" s="82" t="str">
        <f>CONCATENATE("TID_POWERUP_",UPPER(powerUpsDefinitions[[#This Row],['[sku']]]),"_NAME")</f>
        <v>TID_POWERUP_LOWER_DAMAGE_MINE_NAME</v>
      </c>
      <c r="M12" s="83" t="str">
        <f>CONCATENATE("TID_POWERUP_",UPPER(powerUpsDefinitions[[#This Row],['[sku']]]),"_DESC")</f>
        <v>TID_POWERUP_LOWER_DAMAGE_MINE_DESC</v>
      </c>
      <c r="N12" s="83" t="str">
        <f>CONCATENATE(powerUpsDefinitions[[#This Row],['[tidDesc']]],"_SHORT")</f>
        <v>TID_POWERUP_LOWER_DAMAGE_MINE_DESC_SHORT</v>
      </c>
    </row>
    <row r="13" spans="2:14" x14ac:dyDescent="0.25">
      <c r="D13" s="78" t="s">
        <v>4</v>
      </c>
      <c r="E13" s="84" t="s">
        <v>64</v>
      </c>
      <c r="F13" s="85" t="s">
        <v>209</v>
      </c>
      <c r="G13" s="85" t="s">
        <v>742</v>
      </c>
      <c r="H13" s="86" t="s">
        <v>186</v>
      </c>
      <c r="I13" s="86">
        <v>10</v>
      </c>
      <c r="J13" s="81" t="str">
        <f>CONCATENATE("icon_",powerUpsDefinitions[[#This Row],['[sku']]])</f>
        <v>icon_lower_damage_poison</v>
      </c>
      <c r="K13" s="81" t="s">
        <v>184</v>
      </c>
      <c r="L13" s="82" t="str">
        <f>CONCATENATE("TID_POWERUP_",UPPER(powerUpsDefinitions[[#This Row],['[sku']]]),"_NAME")</f>
        <v>TID_POWERUP_LOWER_DAMAGE_POISON_NAME</v>
      </c>
      <c r="M13" s="83" t="str">
        <f>CONCATENATE("TID_POWERUP_",UPPER(powerUpsDefinitions[[#This Row],['[sku']]]),"_DESC")</f>
        <v>TID_POWERUP_LOWER_DAMAGE_POISON_DESC</v>
      </c>
      <c r="N13" s="83" t="str">
        <f>CONCATENATE(powerUpsDefinitions[[#This Row],['[tidDesc']]],"_SHORT")</f>
        <v>TID_POWERUP_LOWER_DAMAGE_POISON_DESC_SHORT</v>
      </c>
    </row>
    <row r="14" spans="2:14" x14ac:dyDescent="0.25">
      <c r="D14" s="87" t="s">
        <v>4</v>
      </c>
      <c r="E14" s="88" t="s">
        <v>68</v>
      </c>
      <c r="F14" s="89" t="s">
        <v>68</v>
      </c>
      <c r="G14" s="89" t="s">
        <v>742</v>
      </c>
      <c r="H14" s="90">
        <v>5</v>
      </c>
      <c r="I14" s="90"/>
      <c r="J14" s="91" t="s">
        <v>212</v>
      </c>
      <c r="K14" s="81" t="s">
        <v>7</v>
      </c>
      <c r="L14" s="82" t="str">
        <f>CONCATENATE("TID_POWERUP_",UPPER(powerUpsDefinitions[[#This Row],['[sku']]]),"_NAME")</f>
        <v>TID_POWERUP_MORE_XP_NAME</v>
      </c>
      <c r="M14" s="83" t="str">
        <f>CONCATENATE("TID_POWERUP_",UPPER(powerUpsDefinitions[[#This Row],['[sku']]]),"_DESC")</f>
        <v>TID_POWERUP_MORE_XP_DESC</v>
      </c>
      <c r="N14" s="92" t="str">
        <f>CONCATENATE(powerUpsDefinitions[[#This Row],['[tidDesc']]],"_SHORT")</f>
        <v>TID_POWERUP_MORE_XP_DESC_SHORT</v>
      </c>
    </row>
    <row r="15" spans="2:14" x14ac:dyDescent="0.25">
      <c r="D15" s="78" t="s">
        <v>4</v>
      </c>
      <c r="E15" s="79" t="s">
        <v>131</v>
      </c>
      <c r="F15" s="61" t="s">
        <v>131</v>
      </c>
      <c r="G15" s="61" t="s">
        <v>742</v>
      </c>
      <c r="H15" s="80">
        <v>-50</v>
      </c>
      <c r="I15" s="80"/>
      <c r="J15" s="81" t="str">
        <f>CONCATENATE("icon_",powerUpsDefinitions[[#This Row],['[sku']]])</f>
        <v>icon_reduce_life_drain</v>
      </c>
      <c r="K15" s="81" t="s">
        <v>184</v>
      </c>
      <c r="L15" s="82" t="str">
        <f>CONCATENATE("TID_POWERUP_",UPPER(powerUpsDefinitions[[#This Row],['[sku']]]),"_NAME")</f>
        <v>TID_POWERUP_REDUCE_LIFE_DRAIN_NAME</v>
      </c>
      <c r="M15" s="83" t="str">
        <f>CONCATENATE("TID_POWERUP_",UPPER(powerUpsDefinitions[[#This Row],['[sku']]]),"_DESC")</f>
        <v>TID_POWERUP_REDUCE_LIFE_DRAIN_DESC</v>
      </c>
      <c r="N15" s="83" t="str">
        <f>CONCATENATE(powerUpsDefinitions[[#This Row],['[tidDesc']]],"_SHORT")</f>
        <v>TID_POWERUP_REDUCE_LIFE_DRAIN_DESC_SHORT</v>
      </c>
    </row>
    <row r="16" spans="2:14" x14ac:dyDescent="0.25">
      <c r="D16" s="78" t="s">
        <v>4</v>
      </c>
      <c r="E16" s="79" t="s">
        <v>6</v>
      </c>
      <c r="F16" s="61" t="s">
        <v>214</v>
      </c>
      <c r="G16" s="61" t="s">
        <v>742</v>
      </c>
      <c r="H16" s="80">
        <v>20</v>
      </c>
      <c r="I16" s="80"/>
      <c r="J16" s="81" t="str">
        <f>CONCATENATE("icon_",powerUpsDefinitions[[#This Row],['[sku']]])</f>
        <v>icon_score</v>
      </c>
      <c r="K16" s="81" t="s">
        <v>7</v>
      </c>
      <c r="L16" s="82" t="str">
        <f>CONCATENATE("TID_POWERUP_",UPPER(powerUpsDefinitions[[#This Row],['[sku']]]),"_NAME")</f>
        <v>TID_POWERUP_SCORE_NAME</v>
      </c>
      <c r="M16" s="83" t="str">
        <f>CONCATENATE("TID_POWERUP_",UPPER(powerUpsDefinitions[[#This Row],['[sku']]]),"_DESC")</f>
        <v>TID_POWERUP_SCORE_DESC</v>
      </c>
      <c r="N16" s="83" t="str">
        <f>CONCATENATE(powerUpsDefinitions[[#This Row],['[tidDesc']]],"_SHORT")</f>
        <v>TID_POWERUP_SCORE_DESC_SHORT</v>
      </c>
    </row>
    <row r="17" spans="4:14" s="300" customFormat="1" x14ac:dyDescent="0.25">
      <c r="D17" s="301" t="s">
        <v>4</v>
      </c>
      <c r="E17" s="302" t="s">
        <v>1170</v>
      </c>
      <c r="F17" s="303" t="s">
        <v>214</v>
      </c>
      <c r="G17" s="303" t="s">
        <v>742</v>
      </c>
      <c r="H17" s="304">
        <v>-10</v>
      </c>
      <c r="I17" s="304"/>
      <c r="J17" s="299" t="str">
        <f>CONCATENATE("icon_",powerUpsDefinitions[[#This Row],['[sku']]])</f>
        <v>icon_score_reduce</v>
      </c>
      <c r="K17" s="299" t="s">
        <v>7</v>
      </c>
      <c r="L17" s="305" t="str">
        <f>CONCATENATE("TID_POWERUP_",UPPER(powerUpsDefinitions[[#This Row],['[sku']]]),"_NAME")</f>
        <v>TID_POWERUP_SCORE_REDUCE_NAME</v>
      </c>
      <c r="M17" s="306" t="str">
        <f>CONCATENATE("TID_POWERUP_",UPPER(powerUpsDefinitions[[#This Row],['[sku']]]),"_DESC")</f>
        <v>TID_POWERUP_SCORE_REDUCE_DESC</v>
      </c>
      <c r="N17" s="306" t="str">
        <f>CONCATENATE(powerUpsDefinitions[[#This Row],['[tidDesc']]],"_SHORT")</f>
        <v>TID_POWERUP_SCORE_REDUCE_DESC_SHORT</v>
      </c>
    </row>
    <row r="18" spans="4:14" x14ac:dyDescent="0.25">
      <c r="D18" s="78" t="s">
        <v>4</v>
      </c>
      <c r="E18" s="84" t="s">
        <v>157</v>
      </c>
      <c r="F18" s="85" t="s">
        <v>215</v>
      </c>
      <c r="G18" s="85" t="s">
        <v>742</v>
      </c>
      <c r="H18" s="86">
        <v>10</v>
      </c>
      <c r="I18" s="86"/>
      <c r="J18" s="81" t="str">
        <f>CONCATENATE("icon_",powerUpsDefinitions[[#This Row],['[sku']]])</f>
        <v>icon_speed</v>
      </c>
      <c r="K18" s="81" t="s">
        <v>188</v>
      </c>
      <c r="L18" s="82" t="str">
        <f>CONCATENATE("TID_POWERUP_",UPPER(powerUpsDefinitions[[#This Row],['[sku']]]),"_NAME")</f>
        <v>TID_POWERUP_SPEED_NAME</v>
      </c>
      <c r="M18" s="83" t="str">
        <f>CONCATENATE("TID_POWERUP_",UPPER(powerUpsDefinitions[[#This Row],['[sku']]]),"_DESC")</f>
        <v>TID_POWERUP_SPEED_DESC</v>
      </c>
      <c r="N18" s="83" t="str">
        <f>CONCATENATE(powerUpsDefinitions[[#This Row],['[tidDesc']]],"_SHORT")</f>
        <v>TID_POWERUP_SPEED_DESC_SHORT</v>
      </c>
    </row>
    <row r="19" spans="4:14" ht="45" x14ac:dyDescent="0.25">
      <c r="D19" s="99" t="s">
        <v>4</v>
      </c>
      <c r="E19" s="100" t="s">
        <v>224</v>
      </c>
      <c r="F19" s="101" t="s">
        <v>225</v>
      </c>
      <c r="G19" s="61" t="s">
        <v>742</v>
      </c>
      <c r="H19" s="102" t="s">
        <v>226</v>
      </c>
      <c r="I19" s="102">
        <v>30</v>
      </c>
      <c r="J19" s="103" t="s">
        <v>227</v>
      </c>
      <c r="K19" s="104" t="s">
        <v>194</v>
      </c>
      <c r="L19" s="105" t="str">
        <f>CONCATENATE("TID_POWERUP_",UPPER(powerUpsDefinitions[[#This Row],['[sku']]]),"_NAME")</f>
        <v>TID_POWERUP_PREY_HP_BOOST_HUMANS_NAME</v>
      </c>
      <c r="M19" s="106" t="str">
        <f>CONCATENATE("TID_POWERUP_",UPPER(powerUpsDefinitions[[#This Row],['[sku']]]),"_DESC")</f>
        <v>TID_POWERUP_PREY_HP_BOOST_HUMANS_DESC</v>
      </c>
      <c r="N19" s="107" t="str">
        <f>CONCATENATE(powerUpsDefinitions[[#This Row],['[tidDesc']]],"_SHORT")</f>
        <v>TID_POWERUP_PREY_HP_BOOST_HUMANS_DESC_SHORT</v>
      </c>
    </row>
    <row r="20" spans="4:14" ht="30" x14ac:dyDescent="0.25">
      <c r="D20" s="78" t="s">
        <v>4</v>
      </c>
      <c r="E20" s="79" t="s">
        <v>228</v>
      </c>
      <c r="F20" s="101" t="s">
        <v>225</v>
      </c>
      <c r="G20" s="61" t="s">
        <v>742</v>
      </c>
      <c r="H20" s="102" t="s">
        <v>9</v>
      </c>
      <c r="I20" s="102">
        <v>30</v>
      </c>
      <c r="J20" s="91" t="s">
        <v>227</v>
      </c>
      <c r="K20" s="81" t="s">
        <v>194</v>
      </c>
      <c r="L20" s="82" t="str">
        <f>CONCATENATE("TID_POWERUP_",UPPER(powerUpsDefinitions[[#This Row],['[sku']]]),"_NAME")</f>
        <v>TID_POWERUP_PREY_HP_BOOST_DRAGON_NAME</v>
      </c>
      <c r="M20" s="83" t="str">
        <f>CONCATENATE("TID_POWERUP_",UPPER(powerUpsDefinitions[[#This Row],['[sku']]]),"_DESC")</f>
        <v>TID_POWERUP_PREY_HP_BOOST_DRAGON_DESC</v>
      </c>
      <c r="N20" s="92" t="str">
        <f>CONCATENATE(powerUpsDefinitions[[#This Row],['[tidDesc']]],"_SHORT")</f>
        <v>TID_POWERUP_PREY_HP_BOOST_DRAGON_DESC_SHORT</v>
      </c>
    </row>
    <row r="21" spans="4:14" x14ac:dyDescent="0.25">
      <c r="D21" s="78" t="s">
        <v>4</v>
      </c>
      <c r="E21" s="79" t="s">
        <v>229</v>
      </c>
      <c r="F21" s="101" t="s">
        <v>225</v>
      </c>
      <c r="G21" s="61" t="s">
        <v>742</v>
      </c>
      <c r="H21" s="102" t="s">
        <v>230</v>
      </c>
      <c r="I21" s="102">
        <v>30</v>
      </c>
      <c r="J21" s="91" t="s">
        <v>227</v>
      </c>
      <c r="K21" s="81" t="s">
        <v>194</v>
      </c>
      <c r="L21" s="82" t="str">
        <f>CONCATENATE("TID_POWERUP_",UPPER(powerUpsDefinitions[[#This Row],['[sku']]]),"_NAME")</f>
        <v>TID_POWERUP_PREY_HP_BOOST_SPIDER_NAME</v>
      </c>
      <c r="M21" s="83" t="str">
        <f>CONCATENATE("TID_POWERUP_",UPPER(powerUpsDefinitions[[#This Row],['[sku']]]),"_DESC")</f>
        <v>TID_POWERUP_PREY_HP_BOOST_SPIDER_DESC</v>
      </c>
      <c r="N21" s="92" t="str">
        <f>CONCATENATE(powerUpsDefinitions[[#This Row],['[tidDesc']]],"_SHORT")</f>
        <v>TID_POWERUP_PREY_HP_BOOST_SPIDER_DESC_SHORT</v>
      </c>
    </row>
    <row r="22" spans="4:14" x14ac:dyDescent="0.25">
      <c r="D22" s="78" t="s">
        <v>4</v>
      </c>
      <c r="E22" s="79" t="s">
        <v>231</v>
      </c>
      <c r="F22" s="101" t="s">
        <v>225</v>
      </c>
      <c r="G22" s="61" t="s">
        <v>742</v>
      </c>
      <c r="H22" s="80" t="s">
        <v>232</v>
      </c>
      <c r="I22" s="102">
        <v>30</v>
      </c>
      <c r="J22" s="91" t="s">
        <v>227</v>
      </c>
      <c r="K22" s="81" t="s">
        <v>194</v>
      </c>
      <c r="L22" s="82" t="str">
        <f>CONCATENATE("TID_POWERUP_",UPPER(powerUpsDefinitions[[#This Row],['[sku']]]),"_NAME")</f>
        <v>TID_POWERUP_PREY_HP_BOOST_GOBLIN_NAME</v>
      </c>
      <c r="M22" s="83" t="str">
        <f>CONCATENATE("TID_POWERUP_",UPPER(powerUpsDefinitions[[#This Row],['[sku']]]),"_DESC")</f>
        <v>TID_POWERUP_PREY_HP_BOOST_GOBLIN_DESC</v>
      </c>
      <c r="N22" s="92" t="str">
        <f>CONCATENATE(powerUpsDefinitions[[#This Row],['[tidDesc']]],"_SHORT")</f>
        <v>TID_POWERUP_PREY_HP_BOOST_GOBLIN_DESC_SHORT</v>
      </c>
    </row>
    <row r="23" spans="4:14" x14ac:dyDescent="0.25">
      <c r="D23" s="78" t="s">
        <v>4</v>
      </c>
      <c r="E23" s="79" t="s">
        <v>239</v>
      </c>
      <c r="F23" s="61" t="s">
        <v>239</v>
      </c>
      <c r="G23" s="61" t="s">
        <v>742</v>
      </c>
      <c r="H23" s="80">
        <v>100</v>
      </c>
      <c r="I23" s="80"/>
      <c r="J23" s="91" t="s">
        <v>240</v>
      </c>
      <c r="K23" s="91" t="s">
        <v>188</v>
      </c>
      <c r="L23" s="82" t="str">
        <f>CONCATENATE("TID_POWERUP_",UPPER(powerUpsDefinitions[[#This Row],['[sku']]]),"_NAME")</f>
        <v>TID_POWERUP_FASTER_BOOST_NAME</v>
      </c>
      <c r="M23" s="83" t="str">
        <f>CONCATENATE("TID_POWERUP_",UPPER(powerUpsDefinitions[[#This Row],['[sku']]]),"_DESC")</f>
        <v>TID_POWERUP_FASTER_BOOST_DESC</v>
      </c>
      <c r="N23" s="92" t="str">
        <f>CONCATENATE(powerUpsDefinitions[[#This Row],['[tidDesc']]],"_SHORT")</f>
        <v>TID_POWERUP_FASTER_BOOST_DESC_SHORT</v>
      </c>
    </row>
    <row r="24" spans="4:14" x14ac:dyDescent="0.25">
      <c r="D24" s="78" t="s">
        <v>4</v>
      </c>
      <c r="E24" s="79" t="s">
        <v>247</v>
      </c>
      <c r="F24" s="61" t="s">
        <v>248</v>
      </c>
      <c r="G24" s="61" t="s">
        <v>742</v>
      </c>
      <c r="H24" s="80" t="s">
        <v>9</v>
      </c>
      <c r="I24" s="80">
        <v>10</v>
      </c>
      <c r="J24" s="91" t="str">
        <f>CONCATENATE("icon_",powerUpsDefinitions[[#This Row],['[sku']]])</f>
        <v>icon_lower_damage_dragon</v>
      </c>
      <c r="K24" s="91" t="s">
        <v>184</v>
      </c>
      <c r="L24" s="82" t="str">
        <f>CONCATENATE("TID_POWERUP_",UPPER(powerUpsDefinitions[[#This Row],['[sku']]]),"_NAME")</f>
        <v>TID_POWERUP_LOWER_DAMAGE_DRAGON_NAME</v>
      </c>
      <c r="M24" s="83" t="str">
        <f>CONCATENATE("TID_POWERUP_",UPPER(powerUpsDefinitions[[#This Row],['[sku']]]),"_DESC")</f>
        <v>TID_POWERUP_LOWER_DAMAGE_DRAGON_DESC</v>
      </c>
      <c r="N24" s="92" t="str">
        <f>CONCATENATE(powerUpsDefinitions[[#This Row],['[tidDesc']]],"_SHORT")</f>
        <v>TID_POWERUP_LOWER_DAMAGE_DRAGON_DESC_SHORT</v>
      </c>
    </row>
    <row r="25" spans="4:14" x14ac:dyDescent="0.25">
      <c r="D25" s="186" t="s">
        <v>4</v>
      </c>
      <c r="E25" s="187" t="s">
        <v>696</v>
      </c>
      <c r="F25" s="188" t="s">
        <v>131</v>
      </c>
      <c r="G25" s="61" t="s">
        <v>742</v>
      </c>
      <c r="H25" s="189">
        <v>-50</v>
      </c>
      <c r="I25" s="189"/>
      <c r="J25" s="190" t="s">
        <v>255</v>
      </c>
      <c r="K25" s="190" t="s">
        <v>194</v>
      </c>
      <c r="L25" s="191" t="str">
        <f>CONCATENATE("TID_POWERUP_",UPPER(powerUpsDefinitions[[#This Row],['[sku']]]),"_NAME")</f>
        <v>TID_POWERUP_DOUBLE_DRAINDOWN_NAME</v>
      </c>
      <c r="M25" s="192" t="str">
        <f>CONCATENATE("TID_POWERUP_",UPPER(powerUpsDefinitions[[#This Row],['[sku']]]),"_DESC")</f>
        <v>TID_POWERUP_DOUBLE_DRAINDOWN_DESC</v>
      </c>
      <c r="N25" s="193" t="str">
        <f>CONCATENATE(powerUpsDefinitions[[#This Row],['[tidDesc']]],"_SHORT")</f>
        <v>TID_POWERUP_DOUBLE_DRAINDOWN_DESC_SHORT</v>
      </c>
    </row>
    <row r="26" spans="4:14" x14ac:dyDescent="0.25">
      <c r="D26" s="186" t="s">
        <v>4</v>
      </c>
      <c r="E26" s="187" t="s">
        <v>697</v>
      </c>
      <c r="F26" s="188" t="s">
        <v>207</v>
      </c>
      <c r="G26" s="61" t="s">
        <v>742</v>
      </c>
      <c r="H26" s="189">
        <v>-30</v>
      </c>
      <c r="I26" s="189"/>
      <c r="J26" s="190" t="s">
        <v>255</v>
      </c>
      <c r="K26" s="190" t="s">
        <v>194</v>
      </c>
      <c r="L26" s="191" t="str">
        <f>CONCATENATE("TID_POWERUP_",UPPER(powerUpsDefinitions[[#This Row],['[sku']]]),"_NAME")</f>
        <v>TID_POWERUP_DOUBLE_HPDOWN_NAME</v>
      </c>
      <c r="M26" s="192" t="str">
        <f>CONCATENATE("TID_POWERUP_",UPPER(powerUpsDefinitions[[#This Row],['[sku']]]),"_DESC")</f>
        <v>TID_POWERUP_DOUBLE_HPDOWN_DESC</v>
      </c>
      <c r="N26" s="193" t="str">
        <f>CONCATENATE(powerUpsDefinitions[[#This Row],['[tidDesc']]],"_SHORT")</f>
        <v>TID_POWERUP_DOUBLE_HPDOWN_DESC_SHORT</v>
      </c>
    </row>
    <row r="27" spans="4:14" x14ac:dyDescent="0.25">
      <c r="D27" s="186" t="s">
        <v>4</v>
      </c>
      <c r="E27" s="187" t="s">
        <v>703</v>
      </c>
      <c r="F27" s="188" t="s">
        <v>698</v>
      </c>
      <c r="G27" s="61" t="s">
        <v>742</v>
      </c>
      <c r="H27" s="189" t="s">
        <v>696</v>
      </c>
      <c r="I27" s="189" t="s">
        <v>697</v>
      </c>
      <c r="J27" s="190" t="str">
        <f>CONCATENATE("icon_",powerUpsDefinitions[[#This Row],['[sku']]])</f>
        <v>icon_hp_down_drain_down</v>
      </c>
      <c r="K27" s="190" t="s">
        <v>184</v>
      </c>
      <c r="L27" s="191" t="str">
        <f>CONCATENATE("TID_POWERUP_",UPPER(powerUpsDefinitions[[#This Row],['[sku']]]),"_NAME")</f>
        <v>TID_POWERUP_HP_DOWN_DRAIN_DOWN_NAME</v>
      </c>
      <c r="M27" s="192" t="str">
        <f>CONCATENATE("TID_POWERUP_",UPPER(powerUpsDefinitions[[#This Row],['[sku']]]),"_DESC")</f>
        <v>TID_POWERUP_HP_DOWN_DRAIN_DOWN_DESC</v>
      </c>
      <c r="N27" s="193" t="str">
        <f>CONCATENATE(powerUpsDefinitions[[#This Row],['[tidDesc']]],"_SHORT")</f>
        <v>TID_POWERUP_HP_DOWN_DRAIN_DOWN_DESC_SHORT</v>
      </c>
    </row>
    <row r="28" spans="4:14" s="300" customFormat="1" x14ac:dyDescent="0.25">
      <c r="D28" s="301" t="s">
        <v>4</v>
      </c>
      <c r="E28" s="302" t="s">
        <v>1172</v>
      </c>
      <c r="F28" s="303" t="s">
        <v>698</v>
      </c>
      <c r="G28" s="303" t="s">
        <v>742</v>
      </c>
      <c r="H28" s="304" t="s">
        <v>1170</v>
      </c>
      <c r="I28" s="304" t="s">
        <v>1171</v>
      </c>
      <c r="J28" s="307" t="str">
        <f>CONCATENATE("icon_",powerUpsDefinitions[[#This Row],['[sku']]])</f>
        <v>icon_score_down_fire_duration_up</v>
      </c>
      <c r="K28" s="307" t="s">
        <v>199</v>
      </c>
      <c r="L28" s="305" t="str">
        <f>CONCATENATE("TID_POWERUP_",UPPER(powerUpsDefinitions[[#This Row],['[sku']]]),"_NAME")</f>
        <v>TID_POWERUP_SCORE_DOWN_FIRE_DURATION_UP_NAME</v>
      </c>
      <c r="M28" s="306" t="str">
        <f>CONCATENATE("TID_POWERUP_",UPPER(powerUpsDefinitions[[#This Row],['[sku']]]),"_DESC")</f>
        <v>TID_POWERUP_SCORE_DOWN_FIRE_DURATION_UP_DESC</v>
      </c>
      <c r="N28" s="308" t="str">
        <f>CONCATENATE(powerUpsDefinitions[[#This Row],['[tidDesc']]],"_SHORT")</f>
        <v>TID_POWERUP_SCORE_DOWN_FIRE_DURATION_UP_DESC_SHORT</v>
      </c>
    </row>
    <row r="29" spans="4:14" x14ac:dyDescent="0.25">
      <c r="D29" s="78" t="s">
        <v>4</v>
      </c>
      <c r="E29" s="79" t="s">
        <v>181</v>
      </c>
      <c r="F29" s="61" t="s">
        <v>182</v>
      </c>
      <c r="G29" s="61" t="s">
        <v>743</v>
      </c>
      <c r="H29" s="80" t="s">
        <v>183</v>
      </c>
      <c r="I29" s="80">
        <v>1</v>
      </c>
      <c r="J29" s="81" t="str">
        <f>CONCATENATE("icon_",powerUpsDefinitions[[#This Row],['[sku']]])</f>
        <v>icon_avoid_mine</v>
      </c>
      <c r="K29" s="81" t="s">
        <v>184</v>
      </c>
      <c r="L29" s="82" t="str">
        <f>CONCATENATE("TID_POWERUP_",UPPER(powerUpsDefinitions[[#This Row],['[sku']]]),"_NAME")</f>
        <v>TID_POWERUP_AVOID_MINE_NAME</v>
      </c>
      <c r="M29" s="83" t="str">
        <f>CONCATENATE("TID_POWERUP_",UPPER(powerUpsDefinitions[[#This Row],['[sku']]]),"_DESC")</f>
        <v>TID_POWERUP_AVOID_MINE_DESC</v>
      </c>
      <c r="N29" s="83" t="str">
        <f>CONCATENATE(powerUpsDefinitions[[#This Row],['[tidDesc']]],"_SHORT")</f>
        <v>TID_POWERUP_AVOID_MINE_DESC_SHORT</v>
      </c>
    </row>
    <row r="30" spans="4:14" x14ac:dyDescent="0.25">
      <c r="D30" s="78" t="s">
        <v>4</v>
      </c>
      <c r="E30" s="79" t="s">
        <v>185</v>
      </c>
      <c r="F30" s="61" t="s">
        <v>182</v>
      </c>
      <c r="G30" s="61" t="s">
        <v>743</v>
      </c>
      <c r="H30" s="80" t="s">
        <v>186</v>
      </c>
      <c r="I30" s="80">
        <v>1</v>
      </c>
      <c r="J30" s="81" t="str">
        <f>CONCATENATE("icon_",powerUpsDefinitions[[#This Row],['[sku']]])</f>
        <v>icon_avoid_poison</v>
      </c>
      <c r="K30" s="81" t="s">
        <v>184</v>
      </c>
      <c r="L30" s="82" t="str">
        <f>CONCATENATE("TID_POWERUP_",UPPER(powerUpsDefinitions[[#This Row],['[sku']]]),"_NAME")</f>
        <v>TID_POWERUP_AVOID_POISON_NAME</v>
      </c>
      <c r="M30" s="83" t="str">
        <f>CONCATENATE("TID_POWERUP_",UPPER(powerUpsDefinitions[[#This Row],['[sku']]]),"_DESC")</f>
        <v>TID_POWERUP_AVOID_POISON_DESC</v>
      </c>
      <c r="N30" s="83" t="str">
        <f>CONCATENATE(powerUpsDefinitions[[#This Row],['[tidDesc']]],"_SHORT")</f>
        <v>TID_POWERUP_AVOID_POISON_DESC_SHORT</v>
      </c>
    </row>
    <row r="31" spans="4:14" x14ac:dyDescent="0.25">
      <c r="D31" s="78" t="s">
        <v>4</v>
      </c>
      <c r="E31" s="79" t="s">
        <v>10</v>
      </c>
      <c r="F31" s="61" t="s">
        <v>10</v>
      </c>
      <c r="G31" s="61" t="s">
        <v>743</v>
      </c>
      <c r="H31" s="80"/>
      <c r="I31" s="80"/>
      <c r="J31" s="81" t="str">
        <f>CONCATENATE("icon_",powerUpsDefinitions[[#This Row],['[sku']]])</f>
        <v>icon_dive</v>
      </c>
      <c r="K31" s="81" t="s">
        <v>190</v>
      </c>
      <c r="L31" s="82" t="str">
        <f>CONCATENATE("TID_POWERUP_",UPPER(powerUpsDefinitions[[#This Row],['[sku']]]),"_NAME")</f>
        <v>TID_POWERUP_DIVE_NAME</v>
      </c>
      <c r="M31" s="83" t="str">
        <f>CONCATENATE("TID_POWERUP_",UPPER(powerUpsDefinitions[[#This Row],['[sku']]]),"_DESC")</f>
        <v>TID_POWERUP_DIVE_DESC</v>
      </c>
      <c r="N31" s="83" t="str">
        <f>CONCATENATE(powerUpsDefinitions[[#This Row],['[tidDesc']]],"_SHORT")</f>
        <v>TID_POWERUP_DIVE_DESC_SHORT</v>
      </c>
    </row>
    <row r="32" spans="4:14" x14ac:dyDescent="0.25">
      <c r="D32" s="78" t="s">
        <v>4</v>
      </c>
      <c r="E32" s="79" t="s">
        <v>191</v>
      </c>
      <c r="F32" s="61" t="s">
        <v>191</v>
      </c>
      <c r="G32" s="61" t="s">
        <v>743</v>
      </c>
      <c r="H32" s="80">
        <v>1</v>
      </c>
      <c r="I32" s="80"/>
      <c r="J32" s="81" t="str">
        <f>CONCATENATE("icon_",powerUpsDefinitions[[#This Row],['[sku']]])</f>
        <v>icon_dragonram</v>
      </c>
      <c r="K32" s="81" t="s">
        <v>190</v>
      </c>
      <c r="L32" s="82" t="str">
        <f>CONCATENATE("TID_POWERUP_",UPPER(powerUpsDefinitions[[#This Row],['[sku']]]),"_NAME")</f>
        <v>TID_POWERUP_DRAGONRAM_NAME</v>
      </c>
      <c r="M32" s="83" t="str">
        <f>CONCATENATE("TID_POWERUP_",UPPER(powerUpsDefinitions[[#This Row],['[sku']]]),"_DESC")</f>
        <v>TID_POWERUP_DRAGONRAM_DESC</v>
      </c>
      <c r="N32" s="83" t="str">
        <f>CONCATENATE(powerUpsDefinitions[[#This Row],['[tidDesc']]],"_SHORT")</f>
        <v>TID_POWERUP_DRAGONRAM_DESC_SHORT</v>
      </c>
    </row>
    <row r="33" spans="4:14" x14ac:dyDescent="0.25">
      <c r="D33" s="78" t="s">
        <v>4</v>
      </c>
      <c r="E33" s="79" t="s">
        <v>192</v>
      </c>
      <c r="F33" s="61" t="s">
        <v>193</v>
      </c>
      <c r="G33" s="61" t="s">
        <v>743</v>
      </c>
      <c r="H33" s="80">
        <v>11</v>
      </c>
      <c r="I33" s="80"/>
      <c r="J33" s="81" t="str">
        <f>CONCATENATE("icon_",powerUpsDefinitions[[#This Row],['[sku']]])</f>
        <v>icon_eat_ghost</v>
      </c>
      <c r="K33" s="81" t="s">
        <v>194</v>
      </c>
      <c r="L33" s="82" t="str">
        <f>CONCATENATE("TID_POWERUP_",UPPER(powerUpsDefinitions[[#This Row],['[sku']]]),"_NAME")</f>
        <v>TID_POWERUP_EAT_GHOST_NAME</v>
      </c>
      <c r="M33" s="83" t="str">
        <f>CONCATENATE("TID_POWERUP_",UPPER(powerUpsDefinitions[[#This Row],['[sku']]]),"_DESC")</f>
        <v>TID_POWERUP_EAT_GHOST_DESC</v>
      </c>
      <c r="N33" s="83" t="str">
        <f>CONCATENATE(powerUpsDefinitions[[#This Row],['[tidDesc']]],"_SHORT")</f>
        <v>TID_POWERUP_EAT_GHOST_DESC_SHORT</v>
      </c>
    </row>
    <row r="34" spans="4:14" x14ac:dyDescent="0.25">
      <c r="D34" s="78" t="s">
        <v>4</v>
      </c>
      <c r="E34" s="79" t="s">
        <v>195</v>
      </c>
      <c r="F34" s="61" t="s">
        <v>193</v>
      </c>
      <c r="G34" s="61" t="s">
        <v>743</v>
      </c>
      <c r="H34" s="80">
        <v>12</v>
      </c>
      <c r="I34" s="80"/>
      <c r="J34" s="81" t="str">
        <f>CONCATENATE("icon_",powerUpsDefinitions[[#This Row],['[sku']]])</f>
        <v>icon_eat_mine</v>
      </c>
      <c r="K34" s="81" t="s">
        <v>194</v>
      </c>
      <c r="L34" s="82" t="str">
        <f>CONCATENATE("TID_POWERUP_",UPPER(powerUpsDefinitions[[#This Row],['[sku']]]),"_NAME")</f>
        <v>TID_POWERUP_EAT_MINE_NAME</v>
      </c>
      <c r="M34" s="83" t="str">
        <f>CONCATENATE("TID_POWERUP_",UPPER(powerUpsDefinitions[[#This Row],['[sku']]]),"_DESC")</f>
        <v>TID_POWERUP_EAT_MINE_DESC</v>
      </c>
      <c r="N34" s="83" t="str">
        <f>CONCATENATE(powerUpsDefinitions[[#This Row],['[tidDesc']]],"_SHORT")</f>
        <v>TID_POWERUP_EAT_MINE_DESC_SHORT</v>
      </c>
    </row>
    <row r="35" spans="4:14" x14ac:dyDescent="0.25">
      <c r="D35" s="78" t="s">
        <v>4</v>
      </c>
      <c r="E35" s="79" t="s">
        <v>196</v>
      </c>
      <c r="F35" s="61" t="s">
        <v>193</v>
      </c>
      <c r="G35" s="61" t="s">
        <v>743</v>
      </c>
      <c r="H35" s="80">
        <v>1</v>
      </c>
      <c r="I35" s="80">
        <v>1</v>
      </c>
      <c r="J35" s="81" t="str">
        <f>CONCATENATE("icon_",powerUpsDefinitions[[#This Row],['[sku']]])</f>
        <v>icon_eat_trash</v>
      </c>
      <c r="K35" s="81" t="s">
        <v>194</v>
      </c>
      <c r="L35" s="82" t="str">
        <f>CONCATENATE("TID_POWERUP_",UPPER(powerUpsDefinitions[[#This Row],['[sku']]]),"_NAME")</f>
        <v>TID_POWERUP_EAT_TRASH_NAME</v>
      </c>
      <c r="M35" s="83" t="str">
        <f>CONCATENATE("TID_POWERUP_",UPPER(powerUpsDefinitions[[#This Row],['[sku']]]),"_DESC")</f>
        <v>TID_POWERUP_EAT_TRASH_DESC</v>
      </c>
      <c r="N35" s="83" t="str">
        <f>CONCATENATE(powerUpsDefinitions[[#This Row],['[tidDesc']]],"_SHORT")</f>
        <v>TID_POWERUP_EAT_TRASH_DESC_SHORT</v>
      </c>
    </row>
    <row r="36" spans="4:14" x14ac:dyDescent="0.25">
      <c r="D36" s="78" t="s">
        <v>4</v>
      </c>
      <c r="E36" s="79" t="s">
        <v>197</v>
      </c>
      <c r="F36" s="61" t="s">
        <v>197</v>
      </c>
      <c r="G36" s="61" t="s">
        <v>743</v>
      </c>
      <c r="H36" s="80">
        <v>1</v>
      </c>
      <c r="I36" s="80"/>
      <c r="J36" s="81" t="str">
        <f>CONCATENATE("icon_",powerUpsDefinitions[[#This Row],['[sku']]])</f>
        <v>icon_explode_mine</v>
      </c>
      <c r="K36" s="81" t="s">
        <v>184</v>
      </c>
      <c r="L36" s="82" t="str">
        <f>CONCATENATE("TID_POWERUP_",UPPER(powerUpsDefinitions[[#This Row],['[sku']]]),"_NAME")</f>
        <v>TID_POWERUP_EXPLODE_MINE_NAME</v>
      </c>
      <c r="M36" s="83" t="str">
        <f>CONCATENATE("TID_POWERUP_",UPPER(powerUpsDefinitions[[#This Row],['[sku']]]),"_DESC")</f>
        <v>TID_POWERUP_EXPLODE_MINE_DESC</v>
      </c>
      <c r="N36" s="83" t="str">
        <f>CONCATENATE(powerUpsDefinitions[[#This Row],['[tidDesc']]],"_SHORT")</f>
        <v>TID_POWERUP_EXPLODE_MINE_DESC_SHORT</v>
      </c>
    </row>
    <row r="37" spans="4:14" x14ac:dyDescent="0.25">
      <c r="D37" s="78" t="s">
        <v>4</v>
      </c>
      <c r="E37" s="79" t="s">
        <v>198</v>
      </c>
      <c r="F37" s="61" t="s">
        <v>198</v>
      </c>
      <c r="G37" s="61" t="s">
        <v>743</v>
      </c>
      <c r="H37" s="80">
        <v>1</v>
      </c>
      <c r="I37" s="80"/>
      <c r="J37" s="91" t="str">
        <f>CONCATENATE("icon_",powerUpsDefinitions[[#This Row],['[sku']]])</f>
        <v>icon_fireball</v>
      </c>
      <c r="K37" s="91" t="s">
        <v>199</v>
      </c>
      <c r="L37" s="82" t="str">
        <f>CONCATENATE("TID_POWERUP_",UPPER(powerUpsDefinitions[[#This Row],['[sku']]]),"_NAME")</f>
        <v>TID_POWERUP_FIREBALL_NAME</v>
      </c>
      <c r="M37" s="83" t="str">
        <f>CONCATENATE("TID_POWERUP_",UPPER(powerUpsDefinitions[[#This Row],['[sku']]]),"_DESC")</f>
        <v>TID_POWERUP_FIREBALL_DESC</v>
      </c>
      <c r="N37" s="83" t="str">
        <f>CONCATENATE(powerUpsDefinitions[[#This Row],['[tidDesc']]],"_SHORT")</f>
        <v>TID_POWERUP_FIREBALL_DESC_SHORT</v>
      </c>
    </row>
    <row r="38" spans="4:14" x14ac:dyDescent="0.25">
      <c r="D38" s="78" t="s">
        <v>4</v>
      </c>
      <c r="E38" s="79" t="s">
        <v>202</v>
      </c>
      <c r="F38" s="61" t="s">
        <v>203</v>
      </c>
      <c r="G38" s="61" t="s">
        <v>743</v>
      </c>
      <c r="H38" s="80">
        <v>1</v>
      </c>
      <c r="I38" s="80"/>
      <c r="J38" s="81" t="str">
        <f>CONCATENATE("icon_",powerUpsDefinitions[[#This Row],['[sku']]])</f>
        <v>icon_free_revive</v>
      </c>
      <c r="K38" s="81" t="s">
        <v>190</v>
      </c>
      <c r="L38" s="82" t="str">
        <f>CONCATENATE("TID_POWERUP_",UPPER(powerUpsDefinitions[[#This Row],['[sku']]]),"_NAME")</f>
        <v>TID_POWERUP_FREE_REVIVE_NAME</v>
      </c>
      <c r="M38" s="83" t="str">
        <f>CONCATENATE("TID_POWERUP_",UPPER(powerUpsDefinitions[[#This Row],['[sku']]]),"_DESC")</f>
        <v>TID_POWERUP_FREE_REVIVE_DESC</v>
      </c>
      <c r="N38" s="83" t="str">
        <f>CONCATENATE(powerUpsDefinitions[[#This Row],['[tidDesc']]],"_SHORT")</f>
        <v>TID_POWERUP_FREE_REVIVE_DESC_SHORT</v>
      </c>
    </row>
    <row r="39" spans="4:14" x14ac:dyDescent="0.25">
      <c r="D39" s="78" t="s">
        <v>4</v>
      </c>
      <c r="E39" s="79" t="s">
        <v>204</v>
      </c>
      <c r="F39" s="61" t="s">
        <v>204</v>
      </c>
      <c r="G39" s="61" t="s">
        <v>743</v>
      </c>
      <c r="H39" s="80">
        <v>1</v>
      </c>
      <c r="I39" s="80"/>
      <c r="J39" s="91" t="s">
        <v>205</v>
      </c>
      <c r="K39" s="91" t="s">
        <v>190</v>
      </c>
      <c r="L39" s="82" t="str">
        <f>CONCATENATE("TID_POWERUP_",UPPER(powerUpsDefinitions[[#This Row],['[sku']]]),"_NAME")</f>
        <v>TID_POWERUP_FREEZE_AURA_NAME</v>
      </c>
      <c r="M39" s="83" t="str">
        <f>CONCATENATE("TID_POWERUP_",UPPER(powerUpsDefinitions[[#This Row],['[sku']]]),"_DESC")</f>
        <v>TID_POWERUP_FREEZE_AURA_DESC</v>
      </c>
      <c r="N39" s="92" t="str">
        <f>CONCATENATE(powerUpsDefinitions[[#This Row],['[tidDesc']]],"_SHORT")</f>
        <v>TID_POWERUP_FREEZE_AURA_DESC_SHORT</v>
      </c>
    </row>
    <row r="40" spans="4:14" x14ac:dyDescent="0.25">
      <c r="D40" s="78" t="s">
        <v>4</v>
      </c>
      <c r="E40" s="79" t="s">
        <v>211</v>
      </c>
      <c r="F40" s="61" t="s">
        <v>211</v>
      </c>
      <c r="G40" s="61" t="s">
        <v>743</v>
      </c>
      <c r="H40" s="93">
        <v>1</v>
      </c>
      <c r="I40" s="93"/>
      <c r="J40" s="91" t="str">
        <f>CONCATENATE("icon_",powerUpsDefinitions[[#This Row],['[sku']]])</f>
        <v>icon_magnet</v>
      </c>
      <c r="K40" s="91" t="s">
        <v>190</v>
      </c>
      <c r="L40" s="94" t="str">
        <f>CONCATENATE("TID_POWERUP_",UPPER(powerUpsDefinitions[[#This Row],['[sku']]]),"_NAME")</f>
        <v>TID_POWERUP_MAGNET_NAME</v>
      </c>
      <c r="M40" s="95" t="str">
        <f>CONCATENATE("TID_POWERUP_",UPPER(powerUpsDefinitions[[#This Row],['[sku']]]),"_DESC")</f>
        <v>TID_POWERUP_MAGNET_DESC</v>
      </c>
      <c r="N40" s="96" t="str">
        <f>CONCATENATE(powerUpsDefinitions[[#This Row],['[tidDesc']]],"_SHORT")</f>
        <v>TID_POWERUP_MAGNET_DESC_SHORT</v>
      </c>
    </row>
    <row r="41" spans="4:14" x14ac:dyDescent="0.25">
      <c r="D41" s="78" t="s">
        <v>4</v>
      </c>
      <c r="E41" s="79" t="s">
        <v>213</v>
      </c>
      <c r="F41" s="61" t="s">
        <v>213</v>
      </c>
      <c r="G41" s="61" t="s">
        <v>743</v>
      </c>
      <c r="H41" s="80">
        <v>1</v>
      </c>
      <c r="I41" s="80"/>
      <c r="J41" s="81" t="str">
        <f>CONCATENATE("icon_",powerUpsDefinitions[[#This Row],['[sku']]])</f>
        <v>icon_phoenix</v>
      </c>
      <c r="K41" s="81" t="s">
        <v>190</v>
      </c>
      <c r="L41" s="82" t="str">
        <f>CONCATENATE("TID_POWERUP_",UPPER(powerUpsDefinitions[[#This Row],['[sku']]]),"_NAME")</f>
        <v>TID_POWERUP_PHOENIX_NAME</v>
      </c>
      <c r="M41" s="83" t="str">
        <f>CONCATENATE("TID_POWERUP_",UPPER(powerUpsDefinitions[[#This Row],['[sku']]]),"_DESC")</f>
        <v>TID_POWERUP_PHOENIX_DESC</v>
      </c>
      <c r="N41" s="83" t="str">
        <f>CONCATENATE(powerUpsDefinitions[[#This Row],['[tidDesc']]],"_SHORT")</f>
        <v>TID_POWERUP_PHOENIX_DESC_SHORT</v>
      </c>
    </row>
    <row r="42" spans="4:14" x14ac:dyDescent="0.25">
      <c r="D42" s="78" t="s">
        <v>4</v>
      </c>
      <c r="E42" s="97" t="s">
        <v>216</v>
      </c>
      <c r="F42" s="98" t="s">
        <v>216</v>
      </c>
      <c r="G42" s="61" t="s">
        <v>743</v>
      </c>
      <c r="H42" s="93">
        <v>100</v>
      </c>
      <c r="I42" s="93"/>
      <c r="J42" s="91" t="s">
        <v>217</v>
      </c>
      <c r="K42" s="91" t="s">
        <v>194</v>
      </c>
      <c r="L42" s="94" t="str">
        <f>CONCATENATE("TID_POWERUP_",UPPER(powerUpsDefinitions[[#This Row],['[sku']]]),"_NAME")</f>
        <v>TID_POWERUP_VACUUM_NAME</v>
      </c>
      <c r="M42" s="95" t="str">
        <f>CONCATENATE("TID_POWERUP_",UPPER(powerUpsDefinitions[[#This Row],['[sku']]]),"_DESC")</f>
        <v>TID_POWERUP_VACUUM_DESC</v>
      </c>
      <c r="N42" s="96" t="str">
        <f>CONCATENATE(powerUpsDefinitions[[#This Row],['[tidDesc']]],"_SHORT")</f>
        <v>TID_POWERUP_VACUUM_DESC_SHORT</v>
      </c>
    </row>
    <row r="43" spans="4:14" x14ac:dyDescent="0.25">
      <c r="D43" s="78" t="s">
        <v>4</v>
      </c>
      <c r="E43" s="79" t="s">
        <v>218</v>
      </c>
      <c r="F43" s="61" t="s">
        <v>218</v>
      </c>
      <c r="G43" s="61" t="s">
        <v>743</v>
      </c>
      <c r="H43" s="93">
        <v>0</v>
      </c>
      <c r="I43" s="93"/>
      <c r="J43" s="91" t="s">
        <v>219</v>
      </c>
      <c r="K43" s="91" t="s">
        <v>190</v>
      </c>
      <c r="L43" s="94" t="str">
        <f>CONCATENATE("TID_POWERUP_",UPPER(powerUpsDefinitions[[#This Row],['[sku']]]),"_NAME")</f>
        <v>TID_POWERUP_DOG_NAME</v>
      </c>
      <c r="M43" s="95" t="str">
        <f>CONCATENATE("TID_POWERUP_",UPPER(powerUpsDefinitions[[#This Row],['[sku']]]),"_DESC")</f>
        <v>TID_POWERUP_DOG_DESC</v>
      </c>
      <c r="N43" s="96" t="str">
        <f>CONCATENATE(powerUpsDefinitions[[#This Row],['[tidDesc']]],"_SHORT")</f>
        <v>TID_POWERUP_DOG_DESC_SHORT</v>
      </c>
    </row>
    <row r="44" spans="4:14" x14ac:dyDescent="0.25">
      <c r="D44" s="78" t="s">
        <v>4</v>
      </c>
      <c r="E44" s="79" t="s">
        <v>220</v>
      </c>
      <c r="F44" s="61" t="s">
        <v>220</v>
      </c>
      <c r="G44" s="61" t="s">
        <v>743</v>
      </c>
      <c r="H44" s="80">
        <v>0</v>
      </c>
      <c r="I44" s="80"/>
      <c r="J44" s="91" t="s">
        <v>221</v>
      </c>
      <c r="K44" s="81" t="s">
        <v>190</v>
      </c>
      <c r="L44" s="82" t="str">
        <f>CONCATENATE("TID_POWERUP_",UPPER(powerUpsDefinitions[[#This Row],['[sku']]]),"_NAME")</f>
        <v>TID_POWERUP_BOMB_NAME</v>
      </c>
      <c r="M44" s="83" t="str">
        <f>CONCATENATE("TID_POWERUP_",UPPER(powerUpsDefinitions[[#This Row],['[sku']]]),"_DESC")</f>
        <v>TID_POWERUP_BOMB_DESC</v>
      </c>
      <c r="N44" s="92" t="str">
        <f>CONCATENATE(powerUpsDefinitions[[#This Row],['[tidDesc']]],"_SHORT")</f>
        <v>TID_POWERUP_BOMB_DESC_SHORT</v>
      </c>
    </row>
    <row r="45" spans="4:14" x14ac:dyDescent="0.25">
      <c r="D45" s="78" t="s">
        <v>4</v>
      </c>
      <c r="E45" s="79" t="s">
        <v>222</v>
      </c>
      <c r="F45" s="61" t="s">
        <v>222</v>
      </c>
      <c r="G45" s="61" t="s">
        <v>743</v>
      </c>
      <c r="H45" s="80" t="s">
        <v>223</v>
      </c>
      <c r="I45" s="80"/>
      <c r="J45" s="91" t="s">
        <v>219</v>
      </c>
      <c r="K45" s="81" t="s">
        <v>184</v>
      </c>
      <c r="L45" s="82" t="str">
        <f>CONCATENATE("TID_POWERUP_",UPPER(powerUpsDefinitions[[#This Row],['[sku']]]),"_NAME")</f>
        <v>TID_POWERUP_IMMUNE_TRASH_NAME</v>
      </c>
      <c r="M45" s="83" t="str">
        <f>CONCATENATE("TID_POWERUP_",UPPER(powerUpsDefinitions[[#This Row],['[sku']]]),"_DESC")</f>
        <v>TID_POWERUP_IMMUNE_TRASH_DESC</v>
      </c>
      <c r="N45" s="92" t="str">
        <f>CONCATENATE(powerUpsDefinitions[[#This Row],['[tidDesc']]],"_SHORT")</f>
        <v>TID_POWERUP_IMMUNE_TRASH_DESC_SHORT</v>
      </c>
    </row>
    <row r="46" spans="4:14" x14ac:dyDescent="0.25">
      <c r="D46" s="78" t="s">
        <v>4</v>
      </c>
      <c r="E46" s="79" t="s">
        <v>233</v>
      </c>
      <c r="F46" s="61" t="s">
        <v>234</v>
      </c>
      <c r="G46" s="61" t="s">
        <v>743</v>
      </c>
      <c r="H46" s="80"/>
      <c r="I46" s="80"/>
      <c r="J46" s="91" t="s">
        <v>235</v>
      </c>
      <c r="K46" s="81" t="s">
        <v>184</v>
      </c>
      <c r="L46" s="82" t="str">
        <f>CONCATENATE("TID_POWERUP_",UPPER(powerUpsDefinitions[[#This Row],['[sku']]]),"_NAME")</f>
        <v>TID_POWERUP_ALCOHOL_RESISTANCE _NAME</v>
      </c>
      <c r="M46" s="83" t="str">
        <f>CONCATENATE("TID_POWERUP_",UPPER(powerUpsDefinitions[[#This Row],['[sku']]]),"_DESC")</f>
        <v>TID_POWERUP_ALCOHOL_RESISTANCE _DESC</v>
      </c>
      <c r="N46" s="92" t="str">
        <f>CONCATENATE(powerUpsDefinitions[[#This Row],['[tidDesc']]],"_SHORT")</f>
        <v>TID_POWERUP_ALCOHOL_RESISTANCE _DESC_SHORT</v>
      </c>
    </row>
    <row r="47" spans="4:14" x14ac:dyDescent="0.25">
      <c r="D47" s="78" t="s">
        <v>4</v>
      </c>
      <c r="E47" s="79" t="s">
        <v>236</v>
      </c>
      <c r="F47" s="61" t="s">
        <v>236</v>
      </c>
      <c r="G47" s="61" t="s">
        <v>743</v>
      </c>
      <c r="H47" s="80"/>
      <c r="I47" s="80"/>
      <c r="J47" s="91" t="s">
        <v>237</v>
      </c>
      <c r="K47" s="81" t="s">
        <v>184</v>
      </c>
      <c r="L47" s="82" t="str">
        <f>CONCATENATE("TID_POWERUP_",UPPER(powerUpsDefinitions[[#This Row],['[sku']]]),"_NAME")</f>
        <v>TID_POWERUP_CAGE_BREAKER_NAME</v>
      </c>
      <c r="M47" s="83" t="str">
        <f>CONCATENATE("TID_POWERUP_",UPPER(powerUpsDefinitions[[#This Row],['[sku']]]),"_DESC")</f>
        <v>TID_POWERUP_CAGE_BREAKER_DESC</v>
      </c>
      <c r="N47" s="92" t="str">
        <f>CONCATENATE(powerUpsDefinitions[[#This Row],['[tidDesc']]],"_SHORT")</f>
        <v>TID_POWERUP_CAGE_BREAKER_DESC_SHORT</v>
      </c>
    </row>
    <row r="48" spans="4:14" x14ac:dyDescent="0.25">
      <c r="D48" s="78" t="s">
        <v>4</v>
      </c>
      <c r="E48" s="79" t="s">
        <v>238</v>
      </c>
      <c r="F48" s="61" t="s">
        <v>238</v>
      </c>
      <c r="G48" s="61" t="s">
        <v>743</v>
      </c>
      <c r="H48" s="80"/>
      <c r="I48" s="80"/>
      <c r="J48" s="91" t="s">
        <v>654</v>
      </c>
      <c r="K48" s="91" t="s">
        <v>190</v>
      </c>
      <c r="L48" s="82" t="str">
        <f>CONCATENATE("TID_POWERUP_",UPPER(powerUpsDefinitions[[#This Row],['[sku']]]),"_NAME")</f>
        <v>TID_POWERUP_STUN_NAME</v>
      </c>
      <c r="M48" s="83" t="str">
        <f>CONCATENATE("TID_POWERUP_",UPPER(powerUpsDefinitions[[#This Row],['[sku']]]),"_DESC")</f>
        <v>TID_POWERUP_STUN_DESC</v>
      </c>
      <c r="N48" s="92" t="str">
        <f>CONCATENATE(powerUpsDefinitions[[#This Row],['[tidDesc']]],"_SHORT")</f>
        <v>TID_POWERUP_STUN_DESC_SHORT</v>
      </c>
    </row>
    <row r="49" spans="4:14" x14ac:dyDescent="0.25">
      <c r="D49" s="108" t="s">
        <v>4</v>
      </c>
      <c r="E49" s="84" t="s">
        <v>241</v>
      </c>
      <c r="F49" s="85" t="s">
        <v>241</v>
      </c>
      <c r="G49" s="61" t="s">
        <v>743</v>
      </c>
      <c r="H49" s="86"/>
      <c r="I49" s="86"/>
      <c r="J49" s="109" t="s">
        <v>242</v>
      </c>
      <c r="K49" s="109" t="s">
        <v>188</v>
      </c>
      <c r="L49" s="110" t="str">
        <f>CONCATENATE("TID_POWERUP_",UPPER(powerUpsDefinitions[[#This Row],['[sku']]]),"_NAME")</f>
        <v>TID_POWERUP_UNLIMITED_BOOST_NAME</v>
      </c>
      <c r="M49" s="111" t="str">
        <f>CONCATENATE("TID_POWERUP_",UPPER(powerUpsDefinitions[[#This Row],['[sku']]]),"_DESC")</f>
        <v>TID_POWERUP_UNLIMITED_BOOST_DESC</v>
      </c>
      <c r="N49" s="112" t="str">
        <f>CONCATENATE(powerUpsDefinitions[[#This Row],['[tidDesc']]],"_SHORT")</f>
        <v>TID_POWERUP_UNLIMITED_BOOST_DESC_SHORT</v>
      </c>
    </row>
    <row r="50" spans="4:14" x14ac:dyDescent="0.25">
      <c r="D50" s="108" t="s">
        <v>4</v>
      </c>
      <c r="E50" s="84" t="s">
        <v>243</v>
      </c>
      <c r="F50" s="85" t="s">
        <v>244</v>
      </c>
      <c r="G50" s="61" t="s">
        <v>743</v>
      </c>
      <c r="H50" s="86"/>
      <c r="I50" s="86"/>
      <c r="J50" s="109" t="s">
        <v>922</v>
      </c>
      <c r="K50" s="109" t="s">
        <v>190</v>
      </c>
      <c r="L50" s="110" t="str">
        <f>CONCATENATE("TID_POWERUP_",UPPER(powerUpsDefinitions[[#This Row],['[sku']]]),"_NAME")</f>
        <v>TID_POWERUP_FINDBONUSCHESTS_NAME</v>
      </c>
      <c r="M50" s="111" t="str">
        <f>CONCATENATE("TID_POWERUP_",UPPER(powerUpsDefinitions[[#This Row],['[sku']]]),"_DESC")</f>
        <v>TID_POWERUP_FINDBONUSCHESTS_DESC</v>
      </c>
      <c r="N50" s="112" t="str">
        <f>CONCATENATE(powerUpsDefinitions[[#This Row],['[tidDesc']]],"_SHORT")</f>
        <v>TID_POWERUP_FINDBONUSCHESTS_DESC_SHORT</v>
      </c>
    </row>
    <row r="51" spans="4:14" x14ac:dyDescent="0.25">
      <c r="D51" s="108" t="s">
        <v>4</v>
      </c>
      <c r="E51" s="84" t="s">
        <v>245</v>
      </c>
      <c r="F51" s="85" t="s">
        <v>244</v>
      </c>
      <c r="G51" s="61" t="s">
        <v>743</v>
      </c>
      <c r="H51" s="86"/>
      <c r="I51" s="86"/>
      <c r="J51" s="109" t="s">
        <v>924</v>
      </c>
      <c r="K51" s="109" t="s">
        <v>190</v>
      </c>
      <c r="L51" s="110" t="str">
        <f>CONCATENATE("TID_POWERUP_",UPPER(powerUpsDefinitions[[#This Row],['[sku']]]),"_NAME")</f>
        <v>TID_POWERUP_FINDBONUSLETTERS_NAME</v>
      </c>
      <c r="M51" s="111" t="str">
        <f>CONCATENATE("TID_POWERUP_",UPPER(powerUpsDefinitions[[#This Row],['[sku']]]),"_DESC")</f>
        <v>TID_POWERUP_FINDBONUSLETTERS_DESC</v>
      </c>
      <c r="N51" s="112" t="str">
        <f>CONCATENATE(powerUpsDefinitions[[#This Row],['[tidDesc']]],"_SHORT")</f>
        <v>TID_POWERUP_FINDBONUSLETTERS_DESC_SHORT</v>
      </c>
    </row>
    <row r="52" spans="4:14" x14ac:dyDescent="0.25">
      <c r="D52" s="78" t="s">
        <v>4</v>
      </c>
      <c r="E52" s="79" t="s">
        <v>246</v>
      </c>
      <c r="F52" s="61" t="s">
        <v>244</v>
      </c>
      <c r="G52" s="61" t="s">
        <v>743</v>
      </c>
      <c r="H52" s="80"/>
      <c r="I52" s="80"/>
      <c r="J52" s="91" t="s">
        <v>923</v>
      </c>
      <c r="K52" s="91" t="s">
        <v>190</v>
      </c>
      <c r="L52" s="82" t="str">
        <f>CONCATENATE("TID_POWERUP_",UPPER(powerUpsDefinitions[[#This Row],['[sku']]]),"_NAME")</f>
        <v>TID_POWERUP_FINDBONUSEGGS_NAME</v>
      </c>
      <c r="M52" s="83" t="str">
        <f>CONCATENATE("TID_POWERUP_",UPPER(powerUpsDefinitions[[#This Row],['[sku']]]),"_DESC")</f>
        <v>TID_POWERUP_FINDBONUSEGGS_DESC</v>
      </c>
      <c r="N52" s="92" t="str">
        <f>CONCATENATE(powerUpsDefinitions[[#This Row],['[tidDesc']]],"_SHORT")</f>
        <v>TID_POWERUP_FINDBONUSEGGS_DESC_SHORT</v>
      </c>
    </row>
    <row r="53" spans="4:14" x14ac:dyDescent="0.25">
      <c r="D53" s="78" t="s">
        <v>4</v>
      </c>
      <c r="E53" s="79" t="s">
        <v>249</v>
      </c>
      <c r="F53" s="61" t="s">
        <v>249</v>
      </c>
      <c r="G53" s="61" t="s">
        <v>743</v>
      </c>
      <c r="H53" s="80"/>
      <c r="I53" s="80"/>
      <c r="J53" s="194" t="s">
        <v>250</v>
      </c>
      <c r="K53" s="194" t="s">
        <v>250</v>
      </c>
      <c r="L53" s="82" t="s">
        <v>251</v>
      </c>
      <c r="M53" s="83" t="s">
        <v>251</v>
      </c>
      <c r="N53" s="92" t="s">
        <v>251</v>
      </c>
    </row>
    <row r="54" spans="4:14" x14ac:dyDescent="0.25">
      <c r="D54" s="78" t="s">
        <v>4</v>
      </c>
      <c r="E54" s="79" t="s">
        <v>252</v>
      </c>
      <c r="F54" s="61" t="s">
        <v>252</v>
      </c>
      <c r="G54" s="61" t="s">
        <v>743</v>
      </c>
      <c r="H54" s="80">
        <v>1</v>
      </c>
      <c r="I54" s="80">
        <v>1</v>
      </c>
      <c r="J54" s="194" t="s">
        <v>253</v>
      </c>
      <c r="K54" s="91" t="s">
        <v>194</v>
      </c>
      <c r="L54" s="82" t="str">
        <f>CONCATENATE("TID_POWERUP_",UPPER(powerUpsDefinitions[[#This Row],['[sku']]]),"_NAME")</f>
        <v>TID_POWERUP_TRASH_EATER_NAME</v>
      </c>
      <c r="M54" s="83" t="str">
        <f>CONCATENATE("TID_POWERUP_",UPPER(powerUpsDefinitions[[#This Row],['[sku']]]),"_DESC")</f>
        <v>TID_POWERUP_TRASH_EATER_DESC</v>
      </c>
      <c r="N54" s="92" t="str">
        <f>CONCATENATE(powerUpsDefinitions[[#This Row],['[tidDesc']]],"_SHORT")</f>
        <v>TID_POWERUP_TRASH_EATER_DESC_SHORT</v>
      </c>
    </row>
    <row r="55" spans="4:14" x14ac:dyDescent="0.25">
      <c r="D55" s="78" t="s">
        <v>4</v>
      </c>
      <c r="E55" s="79" t="s">
        <v>254</v>
      </c>
      <c r="F55" s="61" t="s">
        <v>254</v>
      </c>
      <c r="G55" s="61" t="s">
        <v>743</v>
      </c>
      <c r="H55" s="80">
        <v>1</v>
      </c>
      <c r="I55" s="80">
        <v>1</v>
      </c>
      <c r="J55" s="91" t="s">
        <v>255</v>
      </c>
      <c r="K55" s="91" t="s">
        <v>194</v>
      </c>
      <c r="L55" s="82" t="str">
        <f>CONCATENATE("TID_POWERUP_",UPPER(powerUpsDefinitions[[#This Row],['[sku']]]),"_NAME")</f>
        <v>TID_POWERUP_DROP_PRESENT_NAME</v>
      </c>
      <c r="M55" s="83" t="str">
        <f>CONCATENATE("TID_POWERUP_",UPPER(powerUpsDefinitions[[#This Row],['[sku']]]),"_DESC")</f>
        <v>TID_POWERUP_DROP_PRESENT_DESC</v>
      </c>
      <c r="N55" s="92" t="str">
        <f>CONCATENATE(powerUpsDefinitions[[#This Row],['[tidDesc']]],"_SHORT")</f>
        <v>TID_POWERUP_DROP_PRESENT_DESC_SHORT</v>
      </c>
    </row>
    <row r="56" spans="4:14" x14ac:dyDescent="0.25">
      <c r="D56" s="186" t="s">
        <v>4</v>
      </c>
      <c r="E56" s="187" t="s">
        <v>699</v>
      </c>
      <c r="F56" s="188" t="s">
        <v>700</v>
      </c>
      <c r="G56" s="61" t="s">
        <v>743</v>
      </c>
      <c r="H56" s="189"/>
      <c r="I56" s="189"/>
      <c r="J56" s="190" t="str">
        <f>CONCATENATE("icon_",powerUpsDefinitions[[#This Row],['[sku']]])</f>
        <v>icon_transform_gold</v>
      </c>
      <c r="K56" s="190" t="s">
        <v>190</v>
      </c>
      <c r="L56" s="191" t="str">
        <f>CONCATENATE("TID_POWERUP_",UPPER(powerUpsDefinitions[[#This Row],['[sku']]]),"_NAME")</f>
        <v>TID_POWERUP_TRANSFORM_GOLD_NAME</v>
      </c>
      <c r="M56" s="192" t="str">
        <f>CONCATENATE("TID_POWERUP_",UPPER(powerUpsDefinitions[[#This Row],['[sku']]]),"_DESC")</f>
        <v>TID_POWERUP_TRANSFORM_GOLD_DESC</v>
      </c>
      <c r="N56" s="193" t="str">
        <f>CONCATENATE(powerUpsDefinitions[[#This Row],['[tidDesc']]],"_SHORT")</f>
        <v>TID_POWERUP_TRANSFORM_GOLD_DESC_SHORT</v>
      </c>
    </row>
    <row r="57" spans="4:14" x14ac:dyDescent="0.25">
      <c r="D57" s="221" t="s">
        <v>4</v>
      </c>
      <c r="E57" s="222" t="s">
        <v>841</v>
      </c>
      <c r="F57" s="223" t="s">
        <v>841</v>
      </c>
      <c r="G57" s="224" t="s">
        <v>743</v>
      </c>
      <c r="H57" s="226"/>
      <c r="I57" s="226"/>
      <c r="J57" s="227" t="s">
        <v>860</v>
      </c>
      <c r="K57" s="227" t="s">
        <v>190</v>
      </c>
      <c r="L57" s="228" t="s">
        <v>861</v>
      </c>
      <c r="M57" s="229" t="s">
        <v>862</v>
      </c>
      <c r="N57" s="230" t="s">
        <v>863</v>
      </c>
    </row>
    <row r="58" spans="4:14" x14ac:dyDescent="0.25">
      <c r="D58" s="221" t="s">
        <v>4</v>
      </c>
      <c r="E58" s="222" t="s">
        <v>849</v>
      </c>
      <c r="F58" s="223" t="s">
        <v>849</v>
      </c>
      <c r="G58" s="225" t="s">
        <v>743</v>
      </c>
      <c r="H58" s="226"/>
      <c r="I58" s="226"/>
      <c r="J58" s="227" t="s">
        <v>864</v>
      </c>
      <c r="K58" s="227" t="s">
        <v>190</v>
      </c>
      <c r="L58" s="228" t="s">
        <v>865</v>
      </c>
      <c r="M58" s="229" t="s">
        <v>866</v>
      </c>
      <c r="N58" s="230" t="s">
        <v>867</v>
      </c>
    </row>
    <row r="59" spans="4:14" x14ac:dyDescent="0.25">
      <c r="D59" s="231" t="s">
        <v>4</v>
      </c>
      <c r="E59" s="232" t="s">
        <v>857</v>
      </c>
      <c r="F59" s="224" t="s">
        <v>857</v>
      </c>
      <c r="G59" s="225" t="s">
        <v>743</v>
      </c>
      <c r="H59" s="233"/>
      <c r="I59" s="233"/>
      <c r="J59" s="234" t="s">
        <v>868</v>
      </c>
      <c r="K59" s="234" t="s">
        <v>190</v>
      </c>
      <c r="L59" s="235" t="s">
        <v>869</v>
      </c>
      <c r="M59" s="236" t="s">
        <v>870</v>
      </c>
      <c r="N59" s="237" t="s">
        <v>871</v>
      </c>
    </row>
    <row r="60" spans="4:14" s="238" customFormat="1" x14ac:dyDescent="0.25">
      <c r="D60" s="265" t="s">
        <v>4</v>
      </c>
      <c r="E60" s="266" t="s">
        <v>884</v>
      </c>
      <c r="F60" s="267" t="s">
        <v>884</v>
      </c>
      <c r="G60" s="267" t="s">
        <v>743</v>
      </c>
      <c r="H60" s="268"/>
      <c r="I60" s="268"/>
      <c r="J60" s="269" t="s">
        <v>885</v>
      </c>
      <c r="K60" s="269" t="s">
        <v>190</v>
      </c>
      <c r="L60" s="270" t="s">
        <v>886</v>
      </c>
      <c r="M60" s="271" t="s">
        <v>887</v>
      </c>
      <c r="N60" s="271" t="s">
        <v>888</v>
      </c>
    </row>
    <row r="61" spans="4:14" s="272" customFormat="1" x14ac:dyDescent="0.25">
      <c r="D61" s="273" t="s">
        <v>4</v>
      </c>
      <c r="E61" s="273" t="s">
        <v>944</v>
      </c>
      <c r="F61" s="274" t="s">
        <v>961</v>
      </c>
      <c r="G61" s="274" t="s">
        <v>743</v>
      </c>
      <c r="H61" s="275"/>
      <c r="I61" s="275"/>
      <c r="J61" s="276" t="s">
        <v>962</v>
      </c>
      <c r="K61" s="276" t="s">
        <v>190</v>
      </c>
      <c r="L61" s="277" t="s">
        <v>963</v>
      </c>
      <c r="M61" s="277" t="s">
        <v>964</v>
      </c>
      <c r="N61" s="277" t="s">
        <v>965</v>
      </c>
    </row>
    <row r="62" spans="4:14" s="272" customFormat="1" x14ac:dyDescent="0.25">
      <c r="D62" s="273" t="s">
        <v>4</v>
      </c>
      <c r="E62" s="273" t="s">
        <v>951</v>
      </c>
      <c r="F62" s="274" t="s">
        <v>961</v>
      </c>
      <c r="G62" s="274" t="s">
        <v>743</v>
      </c>
      <c r="H62" s="275"/>
      <c r="I62" s="275"/>
      <c r="J62" s="276" t="s">
        <v>966</v>
      </c>
      <c r="K62" s="276" t="s">
        <v>190</v>
      </c>
      <c r="L62" s="277" t="s">
        <v>967</v>
      </c>
      <c r="M62" s="277" t="s">
        <v>968</v>
      </c>
      <c r="N62" s="277" t="s">
        <v>969</v>
      </c>
    </row>
    <row r="63" spans="4:14" s="272" customFormat="1" x14ac:dyDescent="0.25">
      <c r="D63" s="273" t="s">
        <v>4</v>
      </c>
      <c r="E63" s="273" t="s">
        <v>1042</v>
      </c>
      <c r="F63" s="274" t="s">
        <v>961</v>
      </c>
      <c r="G63" s="274" t="s">
        <v>743</v>
      </c>
      <c r="H63" s="290"/>
      <c r="I63" s="290"/>
      <c r="J63" s="276" t="s">
        <v>1203</v>
      </c>
      <c r="K63" s="276" t="s">
        <v>190</v>
      </c>
      <c r="L63" s="291" t="str">
        <f>CONCATENATE("TID_POWERUP_",UPPER(powerUpsDefinitions[[#This Row],['[sku']]]),"_NAME")</f>
        <v>TID_POWERUP_DEADLYFIREWORKS_NAME</v>
      </c>
      <c r="M63" s="292" t="str">
        <f>CONCATENATE("TID_POWERUP_",UPPER(powerUpsDefinitions[[#This Row],['[sku']]]),"_DESC")</f>
        <v>TID_POWERUP_DEADLYFIREWORKS_DESC</v>
      </c>
      <c r="N63" s="293" t="str">
        <f>CONCATENATE(powerUpsDefinitions[[#This Row],['[tidDesc']]],"_SHORT")</f>
        <v>TID_POWERUP_DEADLYFIREWORKS_DESC_SHORT</v>
      </c>
    </row>
    <row r="64" spans="4:14" s="272" customFormat="1" x14ac:dyDescent="0.25">
      <c r="D64" s="273" t="s">
        <v>4</v>
      </c>
      <c r="E64" s="273" t="s">
        <v>1048</v>
      </c>
      <c r="F64" s="274" t="s">
        <v>238</v>
      </c>
      <c r="G64" s="274" t="s">
        <v>743</v>
      </c>
      <c r="H64" s="294"/>
      <c r="I64" s="294"/>
      <c r="J64" s="310" t="s">
        <v>1204</v>
      </c>
      <c r="K64" s="276" t="s">
        <v>190</v>
      </c>
      <c r="L64" s="295" t="str">
        <f>CONCATENATE("TID_POWERUP_",UPPER(powerUpsDefinitions[[#This Row],['[sku']]]),"_NAME")</f>
        <v>TID_POWERUP_LOVEATTRACTION_NAME</v>
      </c>
      <c r="M64" s="296" t="str">
        <f>CONCATENATE("TID_POWERUP_",UPPER(powerUpsDefinitions[[#This Row],['[sku']]]),"_DESC")</f>
        <v>TID_POWERUP_LOVEATTRACTION_DESC</v>
      </c>
      <c r="N64" s="297" t="str">
        <f>CONCATENATE(powerUpsDefinitions[[#This Row],['[tidDesc']]],"_SHORT")</f>
        <v>TID_POWERUP_LOVEATTRACTION_DESC_SHORT</v>
      </c>
    </row>
    <row r="65" spans="1:16384" s="272" customFormat="1" x14ac:dyDescent="0.25">
      <c r="D65" s="273" t="s">
        <v>4</v>
      </c>
      <c r="E65" s="273" t="s">
        <v>958</v>
      </c>
      <c r="F65" s="274" t="s">
        <v>958</v>
      </c>
      <c r="G65" s="274" t="s">
        <v>743</v>
      </c>
      <c r="H65" s="275" t="s">
        <v>974</v>
      </c>
      <c r="I65" s="275"/>
      <c r="J65" s="276" t="s">
        <v>970</v>
      </c>
      <c r="K65" s="276" t="s">
        <v>190</v>
      </c>
      <c r="L65" s="277" t="s">
        <v>971</v>
      </c>
      <c r="M65" s="277" t="s">
        <v>972</v>
      </c>
      <c r="N65" s="277" t="s">
        <v>973</v>
      </c>
    </row>
    <row r="66" spans="1:16384" ht="15.75" thickBot="1" x14ac:dyDescent="0.3"/>
    <row r="67" spans="1:16384" ht="23.25" x14ac:dyDescent="0.35">
      <c r="A67" s="1"/>
      <c r="B67" s="1"/>
      <c r="C67" s="1"/>
      <c r="D67" s="1" t="s">
        <v>256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  <c r="XEZ67" s="1"/>
      <c r="XFA67" s="1"/>
      <c r="XFB67" s="1"/>
      <c r="XFC67" s="1"/>
      <c r="XFD67" s="1"/>
    </row>
    <row r="69" spans="1:16384" ht="136.5" x14ac:dyDescent="0.25">
      <c r="D69" s="3" t="s">
        <v>257</v>
      </c>
      <c r="E69" s="3" t="s">
        <v>0</v>
      </c>
      <c r="F69" s="113" t="s">
        <v>258</v>
      </c>
      <c r="G69" s="114" t="s">
        <v>259</v>
      </c>
      <c r="H69" s="114" t="s">
        <v>260</v>
      </c>
    </row>
    <row r="70" spans="1:16384" x14ac:dyDescent="0.25">
      <c r="D70" s="115" t="s">
        <v>4</v>
      </c>
      <c r="E70" s="21" t="s">
        <v>261</v>
      </c>
      <c r="F70" s="15">
        <v>1</v>
      </c>
      <c r="G70" s="22">
        <v>0.5</v>
      </c>
      <c r="H70" s="2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K43"/>
  <sheetViews>
    <sheetView topLeftCell="A13" workbookViewId="0">
      <selection activeCell="E47" sqref="E47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6" width="5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772</v>
      </c>
      <c r="B1" s="1"/>
      <c r="C1" s="1"/>
      <c r="D1" s="1"/>
      <c r="E1" s="1"/>
    </row>
    <row r="3" spans="1:11" ht="93.75" x14ac:dyDescent="0.25">
      <c r="A3" s="202" t="s">
        <v>773</v>
      </c>
      <c r="B3" s="195" t="s">
        <v>0</v>
      </c>
      <c r="C3" s="196" t="s">
        <v>1</v>
      </c>
      <c r="D3" s="196" t="s">
        <v>828</v>
      </c>
      <c r="E3" s="197" t="s">
        <v>761</v>
      </c>
      <c r="F3" s="197" t="s">
        <v>177</v>
      </c>
      <c r="G3" s="197" t="s">
        <v>178</v>
      </c>
      <c r="H3" s="201" t="s">
        <v>11</v>
      </c>
      <c r="I3" s="201" t="s">
        <v>51</v>
      </c>
      <c r="J3" s="204" t="s">
        <v>180</v>
      </c>
      <c r="K3" s="204" t="s">
        <v>2</v>
      </c>
    </row>
    <row r="4" spans="1:11" x14ac:dyDescent="0.25">
      <c r="A4" s="203" t="s">
        <v>4</v>
      </c>
      <c r="B4" s="198" t="s">
        <v>746</v>
      </c>
      <c r="C4" s="199" t="s">
        <v>757</v>
      </c>
      <c r="D4" s="199" t="s">
        <v>830</v>
      </c>
      <c r="E4" s="200" t="s">
        <v>762</v>
      </c>
      <c r="F4" s="200">
        <v>50</v>
      </c>
      <c r="G4" s="200"/>
      <c r="H4" s="200" t="str">
        <f>CONCATENATE("TID_MOD_",UPPER(Table1[[#This Row],['[sku']]]),"_NAME")</f>
        <v>TID_MOD_ARMORED_NAME</v>
      </c>
      <c r="I4" s="200" t="str">
        <f>CONCATENATE("TID_MOD_",UPPER(Table1[[#This Row],['[sku']]]),"_DESCRIPTION")</f>
        <v>TID_MOD_ARMORED_DESCRIPTION</v>
      </c>
      <c r="J4" s="205" t="str">
        <f>CONCATENATE("TID_MOD_",UPPER(Table1[[#This Row],['[sku']]]),"_DESC_SHORT")</f>
        <v>TID_MOD_ARMORED_DESC_SHORT</v>
      </c>
      <c r="K4" s="205" t="s">
        <v>807</v>
      </c>
    </row>
    <row r="5" spans="1:11" x14ac:dyDescent="0.25">
      <c r="A5" s="203" t="s">
        <v>4</v>
      </c>
      <c r="B5" s="198" t="s">
        <v>748</v>
      </c>
      <c r="C5" s="199" t="s">
        <v>757</v>
      </c>
      <c r="D5" s="199" t="s">
        <v>830</v>
      </c>
      <c r="E5" s="200" t="s">
        <v>763</v>
      </c>
      <c r="F5" s="200"/>
      <c r="G5" s="200"/>
      <c r="H5" s="200" t="str">
        <f>CONCATENATE("TID_MOD_",UPPER(Table1[[#This Row],['[sku']]]),"_NAME")</f>
        <v>TID_MOD_BBQ_NAME</v>
      </c>
      <c r="I5" s="200" t="str">
        <f>CONCATENATE("TID_MOD_",UPPER(Table1[[#This Row],['[sku']]]),"_DESCRIPTION")</f>
        <v>TID_MOD_BBQ_DESCRIPTION</v>
      </c>
      <c r="J5" s="205" t="str">
        <f>CONCATENATE("TID_MOD_",UPPER(Table1[[#This Row],['[sku']]]),"_DESC_SHORT")</f>
        <v>TID_MOD_BBQ_DESC_SHORT</v>
      </c>
      <c r="K5" s="205" t="s">
        <v>808</v>
      </c>
    </row>
    <row r="6" spans="1:11" x14ac:dyDescent="0.25">
      <c r="A6" s="203" t="s">
        <v>4</v>
      </c>
      <c r="B6" s="198" t="s">
        <v>777</v>
      </c>
      <c r="C6" s="199" t="s">
        <v>757</v>
      </c>
      <c r="D6" s="199" t="s">
        <v>830</v>
      </c>
      <c r="E6" s="200" t="s">
        <v>789</v>
      </c>
      <c r="F6" s="200">
        <v>500</v>
      </c>
      <c r="G6" s="200"/>
      <c r="H6" s="200" t="str">
        <f>CONCATENATE("TID_MOD_",UPPER(Table1[[#This Row],['[sku']]]),"_NAME")</f>
        <v>TID_MOD_BLEEDING_NAME</v>
      </c>
      <c r="I6" s="200" t="str">
        <f>CONCATENATE("TID_MOD_",UPPER(Table1[[#This Row],['[sku']]]),"_DESCRIPTION")</f>
        <v>TID_MOD_BLEEDING_DESCRIPTION</v>
      </c>
      <c r="J6" s="205" t="str">
        <f>CONCATENATE("TID_MOD_",UPPER(Table1[[#This Row],['[sku']]]),"_DESC_SHORT")</f>
        <v>TID_MOD_BLEEDING_DESC_SHORT</v>
      </c>
      <c r="K6" s="205" t="s">
        <v>827</v>
      </c>
    </row>
    <row r="7" spans="1:11" x14ac:dyDescent="0.25">
      <c r="A7" s="203" t="s">
        <v>4</v>
      </c>
      <c r="B7" s="198" t="s">
        <v>784</v>
      </c>
      <c r="C7" s="199" t="s">
        <v>757</v>
      </c>
      <c r="D7" s="199" t="s">
        <v>830</v>
      </c>
      <c r="E7" s="200" t="s">
        <v>791</v>
      </c>
      <c r="F7" s="200">
        <v>-50</v>
      </c>
      <c r="G7" s="200"/>
      <c r="H7" s="200" t="str">
        <f>CONCATENATE("TID_MOD_",UPPER(Table1[[#This Row],['[sku']]]),"_NAME")</f>
        <v>TID_MOD_BOOST_REGEN_DOWN_NAME</v>
      </c>
      <c r="I7" s="200" t="str">
        <f>CONCATENATE("TID_MOD_",UPPER(Table1[[#This Row],['[sku']]]),"_DESCRIPTION")</f>
        <v>TID_MOD_BOOST_REGEN_DOWN_DESCRIPTION</v>
      </c>
      <c r="J7" s="205" t="str">
        <f>CONCATENATE("TID_MOD_",UPPER(Table1[[#This Row],['[sku']]]),"_DESC_SHORT")</f>
        <v>TID_MOD_BOOST_REGEN_DOWN_DESC_SHORT</v>
      </c>
      <c r="K7" s="205" t="s">
        <v>800</v>
      </c>
    </row>
    <row r="8" spans="1:11" x14ac:dyDescent="0.25">
      <c r="A8" s="203" t="s">
        <v>4</v>
      </c>
      <c r="B8" s="198" t="s">
        <v>751</v>
      </c>
      <c r="C8" s="199" t="s">
        <v>758</v>
      </c>
      <c r="D8" s="199" t="s">
        <v>830</v>
      </c>
      <c r="E8" s="200" t="s">
        <v>766</v>
      </c>
      <c r="F8" s="200">
        <v>-50</v>
      </c>
      <c r="G8" s="200"/>
      <c r="H8" s="200" t="str">
        <f>CONCATENATE("TID_MOD_",UPPER(Table1[[#This Row],['[sku']]]),"_NAME")</f>
        <v>TID_MOD_CHAIN_KILL_NAME</v>
      </c>
      <c r="I8" s="200" t="str">
        <f>CONCATENATE("TID_MOD_",UPPER(Table1[[#This Row],['[sku']]]),"_DESCRIPTION")</f>
        <v>TID_MOD_CHAIN_KILL_DESCRIPTION</v>
      </c>
      <c r="J8" s="205" t="str">
        <f>CONCATENATE("TID_MOD_",UPPER(Table1[[#This Row],['[sku']]]),"_DESC_SHORT")</f>
        <v>TID_MOD_CHAIN_KILL_DESC_SHORT</v>
      </c>
      <c r="K8" s="205" t="s">
        <v>812</v>
      </c>
    </row>
    <row r="9" spans="1:11" x14ac:dyDescent="0.25">
      <c r="A9" s="203" t="s">
        <v>4</v>
      </c>
      <c r="B9" s="198" t="s">
        <v>745</v>
      </c>
      <c r="C9" s="199" t="s">
        <v>758</v>
      </c>
      <c r="D9" s="199" t="s">
        <v>830</v>
      </c>
      <c r="E9" s="200" t="s">
        <v>615</v>
      </c>
      <c r="F9" s="200">
        <v>100</v>
      </c>
      <c r="G9" s="200"/>
      <c r="H9" s="200" t="str">
        <f>CONCATENATE("TID_MOD_",UPPER(Table1[[#This Row],['[sku']]]),"_NAME")</f>
        <v>TID_MOD_DOUBLE_COINS_NAME</v>
      </c>
      <c r="I9" s="200" t="str">
        <f>CONCATENATE("TID_MOD_",UPPER(Table1[[#This Row],['[sku']]]),"_DESCRIPTION")</f>
        <v>TID_MOD_DOUBLE_COINS_DESCRIPTION</v>
      </c>
      <c r="J9" s="205" t="str">
        <f>CONCATENATE("TID_MOD_",UPPER(Table1[[#This Row],['[sku']]]),"_DESC_SHORT")</f>
        <v>TID_MOD_DOUBLE_COINS_DESC_SHORT</v>
      </c>
      <c r="K9" s="205" t="s">
        <v>806</v>
      </c>
    </row>
    <row r="10" spans="1:11" x14ac:dyDescent="0.25">
      <c r="A10" s="203" t="s">
        <v>4</v>
      </c>
      <c r="B10" s="198" t="s">
        <v>752</v>
      </c>
      <c r="C10" s="199" t="s">
        <v>758</v>
      </c>
      <c r="D10" s="199" t="s">
        <v>829</v>
      </c>
      <c r="E10" s="200" t="s">
        <v>767</v>
      </c>
      <c r="F10" s="200">
        <v>100</v>
      </c>
      <c r="G10" s="200"/>
      <c r="H10" s="200" t="str">
        <f>CONCATENATE("TID_MOD_",UPPER(Table1[[#This Row],['[sku']]]),"_NAME")</f>
        <v>TID_MOD_DOUBLE_MISSION_NAME</v>
      </c>
      <c r="I10" s="200" t="str">
        <f>CONCATENATE("TID_MOD_",UPPER(Table1[[#This Row],['[sku']]]),"_DESCRIPTION")</f>
        <v>TID_MOD_DOUBLE_MISSION_DESCRIPTION</v>
      </c>
      <c r="J10" s="205" t="str">
        <f>CONCATENATE("TID_MOD_",UPPER(Table1[[#This Row],['[sku']]]),"_DESC_SHORT")</f>
        <v>TID_MOD_DOUBLE_MISSION_DESC_SHORT</v>
      </c>
      <c r="K10" s="205" t="s">
        <v>813</v>
      </c>
    </row>
    <row r="11" spans="1:11" x14ac:dyDescent="0.25">
      <c r="A11" s="203" t="s">
        <v>4</v>
      </c>
      <c r="B11" s="198" t="s">
        <v>753</v>
      </c>
      <c r="C11" s="199" t="s">
        <v>758</v>
      </c>
      <c r="D11" s="199" t="s">
        <v>830</v>
      </c>
      <c r="E11" s="200" t="s">
        <v>768</v>
      </c>
      <c r="F11" s="200">
        <v>100</v>
      </c>
      <c r="G11" s="200"/>
      <c r="H11" s="200" t="str">
        <f>CONCATENATE("TID_MOD_",UPPER(Table1[[#This Row],['[sku']]]),"_NAME")</f>
        <v>TID_MOD_DOUBLE_PET_EFFECT_NAME</v>
      </c>
      <c r="I11" s="200" t="str">
        <f>CONCATENATE("TID_MOD_",UPPER(Table1[[#This Row],['[sku']]]),"_DESCRIPTION")</f>
        <v>TID_MOD_DOUBLE_PET_EFFECT_DESCRIPTION</v>
      </c>
      <c r="J11" s="205" t="str">
        <f>CONCATENATE("TID_MOD_",UPPER(Table1[[#This Row],['[sku']]]),"_DESC_SHORT")</f>
        <v>TID_MOD_DOUBLE_PET_EFFECT_DESC_SHORT</v>
      </c>
      <c r="K11" s="205" t="s">
        <v>831</v>
      </c>
    </row>
    <row r="12" spans="1:11" x14ac:dyDescent="0.25">
      <c r="A12" s="203" t="s">
        <v>4</v>
      </c>
      <c r="B12" s="198" t="s">
        <v>779</v>
      </c>
      <c r="C12" s="199" t="s">
        <v>759</v>
      </c>
      <c r="D12" s="199" t="s">
        <v>830</v>
      </c>
      <c r="E12" s="200" t="s">
        <v>790</v>
      </c>
      <c r="F12" s="200">
        <v>100</v>
      </c>
      <c r="G12" s="200"/>
      <c r="H12" s="200" t="str">
        <f>CONCATENATE("TID_MOD_",UPPER(Table1[[#This Row],['[sku']]]),"_NAME")</f>
        <v>TID_MOD_DOUBLE_XP_NAME</v>
      </c>
      <c r="I12" s="200" t="str">
        <f>CONCATENATE("TID_MOD_",UPPER(Table1[[#This Row],['[sku']]]),"_DESCRIPTION")</f>
        <v>TID_MOD_DOUBLE_XP_DESCRIPTION</v>
      </c>
      <c r="J12" s="205" t="str">
        <f>CONCATENATE("TID_MOD_",UPPER(Table1[[#This Row],['[sku']]]),"_DESC_SHORT")</f>
        <v>TID_MOD_DOUBLE_XP_DESC_SHORT</v>
      </c>
      <c r="K12" s="205" t="s">
        <v>212</v>
      </c>
    </row>
    <row r="13" spans="1:11" x14ac:dyDescent="0.25">
      <c r="A13" s="203" t="s">
        <v>4</v>
      </c>
      <c r="B13" s="198" t="s">
        <v>747</v>
      </c>
      <c r="C13" s="199" t="s">
        <v>757</v>
      </c>
      <c r="D13" s="199" t="s">
        <v>830</v>
      </c>
      <c r="E13" s="200" t="s">
        <v>762</v>
      </c>
      <c r="F13" s="200">
        <v>-80</v>
      </c>
      <c r="G13" s="200"/>
      <c r="H13" s="200" t="str">
        <f>CONCATENATE("TID_MOD_",UPPER(Table1[[#This Row],['[sku']]]),"_NAME")</f>
        <v>TID_MOD_FRAGILE_NAME</v>
      </c>
      <c r="I13" s="200" t="str">
        <f>CONCATENATE("TID_MOD_",UPPER(Table1[[#This Row],['[sku']]]),"_DESCRIPTION")</f>
        <v>TID_MOD_FRAGILE_DESCRIPTION</v>
      </c>
      <c r="J13" s="205" t="str">
        <f>CONCATENATE("TID_MOD_",UPPER(Table1[[#This Row],['[sku']]]),"_DESC_SHORT")</f>
        <v>TID_MOD_FRAGILE_DESC_SHORT</v>
      </c>
      <c r="K13" s="205" t="s">
        <v>801</v>
      </c>
    </row>
    <row r="14" spans="1:11" x14ac:dyDescent="0.25">
      <c r="A14" s="203" t="s">
        <v>4</v>
      </c>
      <c r="B14" s="198" t="s">
        <v>782</v>
      </c>
      <c r="C14" s="199" t="s">
        <v>757</v>
      </c>
      <c r="D14" s="199" t="s">
        <v>830</v>
      </c>
      <c r="E14" s="200" t="s">
        <v>791</v>
      </c>
      <c r="F14" s="200">
        <v>50</v>
      </c>
      <c r="G14" s="200"/>
      <c r="H14" s="200" t="str">
        <f>CONCATENATE("TID_MOD_",UPPER(Table1[[#This Row],['[sku']]]),"_NAME")</f>
        <v>TID_MOD_FRENETIC_NAME</v>
      </c>
      <c r="I14" s="200" t="str">
        <f>CONCATENATE("TID_MOD_",UPPER(Table1[[#This Row],['[sku']]]),"_DESCRIPTION")</f>
        <v>TID_MOD_FRENETIC_DESCRIPTION</v>
      </c>
      <c r="J14" s="205" t="str">
        <f>CONCATENATE("TID_MOD_",UPPER(Table1[[#This Row],['[sku']]]),"_DESC_SHORT")</f>
        <v>TID_MOD_FRENETIC_DESC_SHORT</v>
      </c>
      <c r="K14" s="205" t="s">
        <v>814</v>
      </c>
    </row>
    <row r="15" spans="1:11" x14ac:dyDescent="0.25">
      <c r="A15" s="210" t="s">
        <v>4</v>
      </c>
      <c r="B15" s="211" t="s">
        <v>796</v>
      </c>
      <c r="C15" s="212" t="s">
        <v>760</v>
      </c>
      <c r="D15" s="199" t="s">
        <v>829</v>
      </c>
      <c r="E15" s="200" t="s">
        <v>832</v>
      </c>
      <c r="F15" s="214" t="s">
        <v>440</v>
      </c>
      <c r="G15" s="214">
        <v>3</v>
      </c>
      <c r="H15" s="200" t="s">
        <v>833</v>
      </c>
      <c r="I15" s="200" t="s">
        <v>834</v>
      </c>
      <c r="J15" s="205" t="s">
        <v>835</v>
      </c>
      <c r="K15" s="205" t="s">
        <v>815</v>
      </c>
    </row>
    <row r="16" spans="1:11" x14ac:dyDescent="0.25">
      <c r="A16" s="210" t="s">
        <v>4</v>
      </c>
      <c r="B16" s="211" t="s">
        <v>797</v>
      </c>
      <c r="C16" s="212" t="s">
        <v>760</v>
      </c>
      <c r="D16" s="199" t="s">
        <v>829</v>
      </c>
      <c r="E16" s="200" t="s">
        <v>832</v>
      </c>
      <c r="F16" s="214" t="s">
        <v>450</v>
      </c>
      <c r="G16" s="214">
        <v>3</v>
      </c>
      <c r="H16" s="200" t="s">
        <v>833</v>
      </c>
      <c r="I16" s="200" t="s">
        <v>834</v>
      </c>
      <c r="J16" s="205" t="s">
        <v>835</v>
      </c>
      <c r="K16" s="205" t="s">
        <v>816</v>
      </c>
    </row>
    <row r="17" spans="1:11" x14ac:dyDescent="0.25">
      <c r="A17" s="210" t="s">
        <v>4</v>
      </c>
      <c r="B17" s="211" t="s">
        <v>798</v>
      </c>
      <c r="C17" s="212" t="s">
        <v>760</v>
      </c>
      <c r="D17" s="199" t="s">
        <v>829</v>
      </c>
      <c r="E17" s="200" t="s">
        <v>832</v>
      </c>
      <c r="F17" s="214" t="s">
        <v>455</v>
      </c>
      <c r="G17" s="214">
        <v>3</v>
      </c>
      <c r="H17" s="200" t="s">
        <v>833</v>
      </c>
      <c r="I17" s="200" t="s">
        <v>834</v>
      </c>
      <c r="J17" s="205" t="s">
        <v>835</v>
      </c>
      <c r="K17" s="205" t="s">
        <v>817</v>
      </c>
    </row>
    <row r="18" spans="1:11" x14ac:dyDescent="0.25">
      <c r="A18" s="203" t="s">
        <v>4</v>
      </c>
      <c r="B18" s="198" t="s">
        <v>799</v>
      </c>
      <c r="C18" s="199" t="s">
        <v>760</v>
      </c>
      <c r="D18" s="199" t="s">
        <v>829</v>
      </c>
      <c r="E18" s="200" t="s">
        <v>832</v>
      </c>
      <c r="F18" s="200" t="s">
        <v>564</v>
      </c>
      <c r="G18" s="200">
        <v>3</v>
      </c>
      <c r="H18" s="200" t="s">
        <v>833</v>
      </c>
      <c r="I18" s="200" t="s">
        <v>834</v>
      </c>
      <c r="J18" s="205" t="s">
        <v>835</v>
      </c>
      <c r="K18" s="205" t="s">
        <v>818</v>
      </c>
    </row>
    <row r="19" spans="1:11" x14ac:dyDescent="0.25">
      <c r="A19" s="203" t="s">
        <v>4</v>
      </c>
      <c r="B19" s="198" t="s">
        <v>1024</v>
      </c>
      <c r="C19" s="199" t="s">
        <v>760</v>
      </c>
      <c r="D19" s="199" t="s">
        <v>829</v>
      </c>
      <c r="E19" s="200" t="s">
        <v>832</v>
      </c>
      <c r="F19" s="200" t="s">
        <v>470</v>
      </c>
      <c r="G19" s="200">
        <v>3</v>
      </c>
      <c r="H19" s="200" t="s">
        <v>833</v>
      </c>
      <c r="I19" s="200" t="s">
        <v>834</v>
      </c>
      <c r="J19" s="205" t="s">
        <v>835</v>
      </c>
      <c r="K19" s="205" t="s">
        <v>1028</v>
      </c>
    </row>
    <row r="20" spans="1:11" x14ac:dyDescent="0.25">
      <c r="A20" s="203" t="s">
        <v>4</v>
      </c>
      <c r="B20" s="198" t="s">
        <v>1025</v>
      </c>
      <c r="C20" s="199" t="s">
        <v>760</v>
      </c>
      <c r="D20" s="199" t="s">
        <v>829</v>
      </c>
      <c r="E20" s="200" t="s">
        <v>832</v>
      </c>
      <c r="F20" s="200" t="s">
        <v>551</v>
      </c>
      <c r="G20" s="200">
        <v>3</v>
      </c>
      <c r="H20" s="200" t="s">
        <v>833</v>
      </c>
      <c r="I20" s="200" t="s">
        <v>834</v>
      </c>
      <c r="J20" s="205" t="s">
        <v>835</v>
      </c>
      <c r="K20" s="205" t="s">
        <v>1029</v>
      </c>
    </row>
    <row r="21" spans="1:11" x14ac:dyDescent="0.25">
      <c r="A21" s="203" t="s">
        <v>4</v>
      </c>
      <c r="B21" s="198" t="s">
        <v>1026</v>
      </c>
      <c r="C21" s="199" t="s">
        <v>760</v>
      </c>
      <c r="D21" s="199" t="s">
        <v>829</v>
      </c>
      <c r="E21" s="200" t="s">
        <v>832</v>
      </c>
      <c r="F21" s="200" t="s">
        <v>465</v>
      </c>
      <c r="G21" s="200">
        <v>3</v>
      </c>
      <c r="H21" s="200" t="s">
        <v>833</v>
      </c>
      <c r="I21" s="200" t="s">
        <v>834</v>
      </c>
      <c r="J21" s="205" t="s">
        <v>835</v>
      </c>
      <c r="K21" s="205" t="s">
        <v>1030</v>
      </c>
    </row>
    <row r="22" spans="1:11" x14ac:dyDescent="0.25">
      <c r="A22" s="203" t="s">
        <v>4</v>
      </c>
      <c r="B22" s="198" t="s">
        <v>1027</v>
      </c>
      <c r="C22" s="199" t="s">
        <v>760</v>
      </c>
      <c r="D22" s="199" t="s">
        <v>829</v>
      </c>
      <c r="E22" s="200" t="s">
        <v>832</v>
      </c>
      <c r="F22" s="200" t="s">
        <v>460</v>
      </c>
      <c r="G22" s="200">
        <v>3</v>
      </c>
      <c r="H22" s="200" t="s">
        <v>833</v>
      </c>
      <c r="I22" s="200" t="s">
        <v>834</v>
      </c>
      <c r="J22" s="205" t="s">
        <v>835</v>
      </c>
      <c r="K22" s="205" t="s">
        <v>1031</v>
      </c>
    </row>
    <row r="23" spans="1:11" x14ac:dyDescent="0.25">
      <c r="A23" s="203" t="s">
        <v>4</v>
      </c>
      <c r="B23" s="198" t="s">
        <v>1037</v>
      </c>
      <c r="C23" s="199" t="s">
        <v>760</v>
      </c>
      <c r="D23" s="199" t="s">
        <v>829</v>
      </c>
      <c r="E23" s="200" t="s">
        <v>832</v>
      </c>
      <c r="F23" s="200" t="s">
        <v>1035</v>
      </c>
      <c r="G23" s="200">
        <v>3</v>
      </c>
      <c r="H23" s="200" t="s">
        <v>833</v>
      </c>
      <c r="I23" s="200" t="s">
        <v>834</v>
      </c>
      <c r="J23" s="205" t="s">
        <v>835</v>
      </c>
      <c r="K23" s="205" t="s">
        <v>1032</v>
      </c>
    </row>
    <row r="24" spans="1:11" x14ac:dyDescent="0.25">
      <c r="A24" s="203" t="s">
        <v>4</v>
      </c>
      <c r="B24" s="198" t="s">
        <v>1036</v>
      </c>
      <c r="C24" s="199" t="s">
        <v>760</v>
      </c>
      <c r="D24" s="199" t="s">
        <v>829</v>
      </c>
      <c r="E24" s="200" t="s">
        <v>832</v>
      </c>
      <c r="F24" s="200" t="s">
        <v>1034</v>
      </c>
      <c r="G24" s="200">
        <v>3</v>
      </c>
      <c r="H24" s="200" t="s">
        <v>833</v>
      </c>
      <c r="I24" s="200" t="s">
        <v>834</v>
      </c>
      <c r="J24" s="205" t="s">
        <v>835</v>
      </c>
      <c r="K24" s="205" t="s">
        <v>1033</v>
      </c>
    </row>
    <row r="25" spans="1:11" x14ac:dyDescent="0.25">
      <c r="A25" s="203" t="s">
        <v>4</v>
      </c>
      <c r="B25" s="198" t="s">
        <v>975</v>
      </c>
      <c r="C25" s="199" t="s">
        <v>760</v>
      </c>
      <c r="D25" s="199" t="s">
        <v>829</v>
      </c>
      <c r="E25" s="200" t="s">
        <v>832</v>
      </c>
      <c r="F25" s="200" t="s">
        <v>954</v>
      </c>
      <c r="G25" s="200">
        <v>3</v>
      </c>
      <c r="H25" s="200" t="s">
        <v>833</v>
      </c>
      <c r="I25" s="200" t="s">
        <v>834</v>
      </c>
      <c r="J25" s="205" t="s">
        <v>835</v>
      </c>
      <c r="K25" s="205" t="s">
        <v>977</v>
      </c>
    </row>
    <row r="26" spans="1:11" x14ac:dyDescent="0.25">
      <c r="A26" s="203" t="s">
        <v>4</v>
      </c>
      <c r="B26" s="198" t="s">
        <v>976</v>
      </c>
      <c r="C26" s="199" t="s">
        <v>760</v>
      </c>
      <c r="D26" s="199" t="s">
        <v>829</v>
      </c>
      <c r="E26" s="200" t="s">
        <v>832</v>
      </c>
      <c r="F26" s="200" t="s">
        <v>980</v>
      </c>
      <c r="G26" s="200">
        <v>3</v>
      </c>
      <c r="H26" s="200" t="s">
        <v>833</v>
      </c>
      <c r="I26" s="200" t="s">
        <v>979</v>
      </c>
      <c r="J26" s="205" t="s">
        <v>835</v>
      </c>
      <c r="K26" s="205" t="s">
        <v>978</v>
      </c>
    </row>
    <row r="27" spans="1:11" x14ac:dyDescent="0.25">
      <c r="A27" s="203" t="s">
        <v>4</v>
      </c>
      <c r="B27" s="198" t="s">
        <v>774</v>
      </c>
      <c r="C27" s="199" t="s">
        <v>760</v>
      </c>
      <c r="D27" s="199" t="s">
        <v>829</v>
      </c>
      <c r="E27" s="200" t="s">
        <v>771</v>
      </c>
      <c r="F27" s="200" t="s">
        <v>826</v>
      </c>
      <c r="G27" s="200"/>
      <c r="H27" s="200" t="str">
        <f>CONCATENATE("TID_MOD_",UPPER(Table1[[#This Row],['[sku']]]),"_NAME")</f>
        <v>TID_MOD_GATCHA_RARITY_EPIC_NAME</v>
      </c>
      <c r="I27" s="200" t="str">
        <f>CONCATENATE("TID_MOD_",UPPER(Table1[[#This Row],['[sku']]]),"_DESCRIPTION")</f>
        <v>TID_MOD_GATCHA_RARITY_EPIC_DESCRIPTION</v>
      </c>
      <c r="J27" s="205" t="str">
        <f>CONCATENATE("TID_MOD_",UPPER(Table1[[#This Row],['[sku']]]),"_DESC_SHORT")</f>
        <v>TID_MOD_GATCHA_RARITY_EPIC_DESC_SHORT</v>
      </c>
      <c r="K27" s="205" t="s">
        <v>811</v>
      </c>
    </row>
    <row r="28" spans="1:11" x14ac:dyDescent="0.25">
      <c r="A28" s="203" t="s">
        <v>4</v>
      </c>
      <c r="B28" s="198" t="s">
        <v>781</v>
      </c>
      <c r="C28" s="199" t="s">
        <v>760</v>
      </c>
      <c r="D28" s="199" t="s">
        <v>829</v>
      </c>
      <c r="E28" s="200" t="s">
        <v>771</v>
      </c>
      <c r="F28" s="200" t="s">
        <v>825</v>
      </c>
      <c r="G28" s="200"/>
      <c r="H28" s="200" t="str">
        <f>CONCATENATE("TID_MOD_",UPPER(Table1[[#This Row],['[sku']]]),"_NAME")</f>
        <v>TID_MOD_GATCHA_RARITY_RARE_NAME</v>
      </c>
      <c r="I28" s="200" t="str">
        <f>CONCATENATE("TID_MOD_",UPPER(Table1[[#This Row],['[sku']]]),"_DESCRIPTION")</f>
        <v>TID_MOD_GATCHA_RARITY_RARE_DESCRIPTION</v>
      </c>
      <c r="J28" s="205" t="str">
        <f>CONCATENATE("TID_MOD_",UPPER(Table1[[#This Row],['[sku']]]),"_DESC_SHORT")</f>
        <v>TID_MOD_GATCHA_RARITY_RARE_DESC_SHORT</v>
      </c>
      <c r="K28" s="205" t="s">
        <v>810</v>
      </c>
    </row>
    <row r="29" spans="1:11" x14ac:dyDescent="0.25">
      <c r="A29" s="203" t="s">
        <v>4</v>
      </c>
      <c r="B29" s="198" t="s">
        <v>775</v>
      </c>
      <c r="C29" s="199" t="s">
        <v>757</v>
      </c>
      <c r="D29" s="199" t="s">
        <v>830</v>
      </c>
      <c r="E29" s="200" t="s">
        <v>788</v>
      </c>
      <c r="F29" s="200">
        <v>2.1</v>
      </c>
      <c r="G29" s="200"/>
      <c r="H29" s="200" t="str">
        <f>CONCATENATE("TID_MOD_",UPPER(Table1[[#This Row],['[sku']]]),"_NAME")</f>
        <v>TID_MOD_HUGE_NAME</v>
      </c>
      <c r="I29" s="200" t="str">
        <f>CONCATENATE("TID_MOD_",UPPER(Table1[[#This Row],['[sku']]]),"_DESCRIPTION")</f>
        <v>TID_MOD_HUGE_DESCRIPTION</v>
      </c>
      <c r="J29" s="205" t="str">
        <f>CONCATENATE("TID_MOD_",UPPER(Table1[[#This Row],['[sku']]]),"_DESC_SHORT")</f>
        <v>TID_MOD_HUGE_DESC_SHORT</v>
      </c>
      <c r="K29" s="205" t="s">
        <v>802</v>
      </c>
    </row>
    <row r="30" spans="1:11" x14ac:dyDescent="0.25">
      <c r="A30" s="203" t="s">
        <v>4</v>
      </c>
      <c r="B30" s="198" t="s">
        <v>785</v>
      </c>
      <c r="C30" s="199" t="s">
        <v>757</v>
      </c>
      <c r="D30" s="199" t="s">
        <v>830</v>
      </c>
      <c r="E30" s="200" t="s">
        <v>793</v>
      </c>
      <c r="F30" s="200">
        <v>50</v>
      </c>
      <c r="G30" s="200"/>
      <c r="H30" s="200" t="str">
        <f>CONCATENATE("TID_MOD_",UPPER(Table1[[#This Row],['[sku']]]),"_NAME")</f>
        <v>TID_MOD_HUNGRY_NAME</v>
      </c>
      <c r="I30" s="200" t="str">
        <f>CONCATENATE("TID_MOD_",UPPER(Table1[[#This Row],['[sku']]]),"_DESCRIPTION")</f>
        <v>TID_MOD_HUNGRY_DESCRIPTION</v>
      </c>
      <c r="J30" s="205" t="str">
        <f>CONCATENATE("TID_MOD_",UPPER(Table1[[#This Row],['[sku']]]),"_DESC_SHORT")</f>
        <v>TID_MOD_HUNGRY_DESC_SHORT</v>
      </c>
      <c r="K30" s="205" t="s">
        <v>819</v>
      </c>
    </row>
    <row r="31" spans="1:11" x14ac:dyDescent="0.25">
      <c r="A31" s="203" t="s">
        <v>4</v>
      </c>
      <c r="B31" s="198" t="s">
        <v>755</v>
      </c>
      <c r="C31" s="199" t="s">
        <v>758</v>
      </c>
      <c r="D31" s="199" t="s">
        <v>830</v>
      </c>
      <c r="E31" s="200" t="s">
        <v>795</v>
      </c>
      <c r="F31" s="200" t="s">
        <v>9</v>
      </c>
      <c r="G31" s="200">
        <v>80</v>
      </c>
      <c r="H31" s="200" t="str">
        <f>CONCATENATE("TID_MOD_",UPPER(Table1[[#This Row],['[sku']]]),"_NAME")</f>
        <v>TID_MOD_INVASION_DRAGON_NAME</v>
      </c>
      <c r="I31" s="200" t="str">
        <f>CONCATENATE("TID_MOD_",UPPER(Table1[[#This Row],['[sku']]]),"_DESCRIPTION")</f>
        <v>TID_MOD_INVASION_DRAGON_DESCRIPTION</v>
      </c>
      <c r="J31" s="205" t="str">
        <f>CONCATENATE("TID_MOD_",UPPER(Table1[[#This Row],['[sku']]]),"_DESC_SHORT")</f>
        <v>TID_MOD_INVASION_DRAGON_DESC_SHORT</v>
      </c>
      <c r="K31" s="205" t="s">
        <v>820</v>
      </c>
    </row>
    <row r="32" spans="1:11" x14ac:dyDescent="0.25">
      <c r="A32" s="203" t="s">
        <v>4</v>
      </c>
      <c r="B32" s="198" t="s">
        <v>787</v>
      </c>
      <c r="C32" s="199" t="s">
        <v>758</v>
      </c>
      <c r="D32" s="199" t="s">
        <v>830</v>
      </c>
      <c r="E32" s="200" t="s">
        <v>769</v>
      </c>
      <c r="F32" s="200" t="s">
        <v>794</v>
      </c>
      <c r="G32" s="200">
        <v>80</v>
      </c>
      <c r="H32" s="200" t="str">
        <f>CONCATENATE("TID_MOD_",UPPER(Table1[[#This Row],['[sku']]]),"_NAME")</f>
        <v>TID_MOD_INVASION_GIANT_NAME</v>
      </c>
      <c r="I32" s="200" t="str">
        <f>CONCATENATE("TID_MOD_",UPPER(Table1[[#This Row],['[sku']]]),"_DESCRIPTION")</f>
        <v>TID_MOD_INVASION_GIANT_DESCRIPTION</v>
      </c>
      <c r="J32" s="205" t="str">
        <f>CONCATENATE("TID_MOD_",UPPER(Table1[[#This Row],['[sku']]]),"_DESC_SHORT")</f>
        <v>TID_MOD_INVASION_GIANT_DESC_SHORT</v>
      </c>
      <c r="K32" s="205" t="s">
        <v>821</v>
      </c>
    </row>
    <row r="33" spans="1:11" x14ac:dyDescent="0.25">
      <c r="A33" s="203" t="s">
        <v>4</v>
      </c>
      <c r="B33" s="198" t="s">
        <v>754</v>
      </c>
      <c r="C33" s="199" t="s">
        <v>757</v>
      </c>
      <c r="D33" s="199" t="s">
        <v>830</v>
      </c>
      <c r="E33" s="200" t="s">
        <v>97</v>
      </c>
      <c r="F33" s="200">
        <v>50</v>
      </c>
      <c r="G33" s="200"/>
      <c r="H33" s="200" t="str">
        <f>CONCATENATE("TID_MOD_",UPPER(Table1[[#This Row],['[sku']]]),"_NAME")</f>
        <v>TID_MOD_LONGER_FIRE_RUSH_NAME</v>
      </c>
      <c r="I33" s="200" t="str">
        <f>CONCATENATE("TID_MOD_",UPPER(Table1[[#This Row],['[sku']]]),"_DESCRIPTION")</f>
        <v>TID_MOD_LONGER_FIRE_RUSH_DESCRIPTION</v>
      </c>
      <c r="J33" s="205" t="str">
        <f>CONCATENATE("TID_MOD_",UPPER(Table1[[#This Row],['[sku']]]),"_DESC_SHORT")</f>
        <v>TID_MOD_LONGER_FIRE_RUSH_DESC_SHORT</v>
      </c>
      <c r="K33" s="205" t="s">
        <v>808</v>
      </c>
    </row>
    <row r="34" spans="1:11" x14ac:dyDescent="0.25">
      <c r="A34" s="203" t="s">
        <v>4</v>
      </c>
      <c r="B34" s="198" t="s">
        <v>749</v>
      </c>
      <c r="C34" s="199" t="s">
        <v>759</v>
      </c>
      <c r="D34" s="199" t="s">
        <v>830</v>
      </c>
      <c r="E34" s="200" t="s">
        <v>764</v>
      </c>
      <c r="F34" s="200"/>
      <c r="G34" s="200"/>
      <c r="H34" s="200" t="str">
        <f>CONCATENATE("TID_MOD_",UPPER(Table1[[#This Row],['[sku']]]),"_NAME")</f>
        <v>TID_MOD_MIDAS_NAME</v>
      </c>
      <c r="I34" s="200" t="str">
        <f>CONCATENATE("TID_MOD_",UPPER(Table1[[#This Row],['[sku']]]),"_DESCRIPTION")</f>
        <v>TID_MOD_MIDAS_DESCRIPTION</v>
      </c>
      <c r="J34" s="205" t="str">
        <f>CONCATENATE("TID_MOD_",UPPER(Table1[[#This Row],['[sku']]]),"_DESC_SHORT")</f>
        <v>TID_MOD_MIDAS_DESC_SHORT</v>
      </c>
      <c r="K34" s="205" t="s">
        <v>809</v>
      </c>
    </row>
    <row r="35" spans="1:11" x14ac:dyDescent="0.25">
      <c r="A35" s="203" t="s">
        <v>4</v>
      </c>
      <c r="B35" s="198" t="s">
        <v>780</v>
      </c>
      <c r="C35" s="199" t="s">
        <v>757</v>
      </c>
      <c r="D35" s="199" t="s">
        <v>830</v>
      </c>
      <c r="E35" s="200" t="s">
        <v>788</v>
      </c>
      <c r="F35" s="200">
        <v>0.46</v>
      </c>
      <c r="G35" s="200"/>
      <c r="H35" s="200" t="str">
        <f>CONCATENATE("TID_MOD_",UPPER(Table1[[#This Row],['[sku']]]),"_NAME")</f>
        <v>TID_MOD_MINI_NAME</v>
      </c>
      <c r="I35" s="200" t="str">
        <f>CONCATENATE("TID_MOD_",UPPER(Table1[[#This Row],['[sku']]]),"_DESCRIPTION")</f>
        <v>TID_MOD_MINI_DESCRIPTION</v>
      </c>
      <c r="J35" s="205" t="str">
        <f>CONCATENATE("TID_MOD_",UPPER(Table1[[#This Row],['[sku']]]),"_DESC_SHORT")</f>
        <v>TID_MOD_MINI_DESC_SHORT</v>
      </c>
      <c r="K35" s="205" t="s">
        <v>803</v>
      </c>
    </row>
    <row r="36" spans="1:11" x14ac:dyDescent="0.25">
      <c r="A36" s="203" t="s">
        <v>4</v>
      </c>
      <c r="B36" s="198" t="s">
        <v>776</v>
      </c>
      <c r="C36" s="199" t="s">
        <v>757</v>
      </c>
      <c r="D36" s="199" t="s">
        <v>830</v>
      </c>
      <c r="E36" s="200" t="s">
        <v>157</v>
      </c>
      <c r="F36" s="200">
        <v>-50</v>
      </c>
      <c r="G36" s="200"/>
      <c r="H36" s="200" t="str">
        <f>CONCATENATE("TID_MOD_",UPPER(Table1[[#This Row],['[sku']]]),"_NAME")</f>
        <v>TID_MOD_SNAIL_NAME</v>
      </c>
      <c r="I36" s="200" t="str">
        <f>CONCATENATE("TID_MOD_",UPPER(Table1[[#This Row],['[sku']]]),"_DESCRIPTION")</f>
        <v>TID_MOD_SNAIL_DESCRIPTION</v>
      </c>
      <c r="J36" s="205" t="str">
        <f>CONCATENATE("TID_MOD_",UPPER(Table1[[#This Row],['[sku']]]),"_DESC_SHORT")</f>
        <v>TID_MOD_SNAIL_DESC_SHORT</v>
      </c>
      <c r="K36" s="205" t="s">
        <v>804</v>
      </c>
    </row>
    <row r="37" spans="1:11" x14ac:dyDescent="0.25">
      <c r="A37" s="203" t="s">
        <v>4</v>
      </c>
      <c r="B37" s="198" t="s">
        <v>744</v>
      </c>
      <c r="C37" s="199" t="s">
        <v>757</v>
      </c>
      <c r="D37" s="199" t="s">
        <v>830</v>
      </c>
      <c r="E37" s="200" t="s">
        <v>157</v>
      </c>
      <c r="F37" s="200">
        <v>30</v>
      </c>
      <c r="G37" s="200"/>
      <c r="H37" s="200" t="str">
        <f>CONCATENATE("TID_MOD_",UPPER(Table1[[#This Row],['[sku']]]),"_NAME")</f>
        <v>TID_MOD_SPEEDY_NAME</v>
      </c>
      <c r="I37" s="200" t="str">
        <f>CONCATENATE("TID_MOD_",UPPER(Table1[[#This Row],['[sku']]]),"_DESCRIPTION")</f>
        <v>TID_MOD_SPEEDY_DESCRIPTION</v>
      </c>
      <c r="J37" s="205" t="str">
        <f>CONCATENATE("TID_MOD_",UPPER(Table1[[#This Row],['[sku']]]),"_DESC_SHORT")</f>
        <v>TID_MOD_SPEEDY_DESC_SHORT</v>
      </c>
      <c r="K37" s="205" t="s">
        <v>188</v>
      </c>
    </row>
    <row r="38" spans="1:11" x14ac:dyDescent="0.25">
      <c r="A38" s="203" t="s">
        <v>4</v>
      </c>
      <c r="B38" s="198" t="s">
        <v>786</v>
      </c>
      <c r="C38" s="199" t="s">
        <v>757</v>
      </c>
      <c r="D38" s="199" t="s">
        <v>830</v>
      </c>
      <c r="E38" s="200" t="s">
        <v>793</v>
      </c>
      <c r="F38" s="200">
        <v>-30</v>
      </c>
      <c r="G38" s="200"/>
      <c r="H38" s="200" t="str">
        <f>CONCATENATE("TID_MOD_",UPPER(Table1[[#This Row],['[sku']]]),"_NAME")</f>
        <v>TID_MOD_STARVING_NAME</v>
      </c>
      <c r="I38" s="200" t="str">
        <f>CONCATENATE("TID_MOD_",UPPER(Table1[[#This Row],['[sku']]]),"_DESCRIPTION")</f>
        <v>TID_MOD_STARVING_DESCRIPTION</v>
      </c>
      <c r="J38" s="205" t="str">
        <f>CONCATENATE("TID_MOD_",UPPER(Table1[[#This Row],['[sku']]]),"_DESC_SHORT")</f>
        <v>TID_MOD_STARVING_DESC_SHORT</v>
      </c>
      <c r="K38" s="205" t="s">
        <v>822</v>
      </c>
    </row>
    <row r="39" spans="1:11" x14ac:dyDescent="0.25">
      <c r="A39" s="176" t="s">
        <v>4</v>
      </c>
      <c r="B39" s="206" t="s">
        <v>750</v>
      </c>
      <c r="C39" s="207" t="s">
        <v>757</v>
      </c>
      <c r="D39" s="199" t="s">
        <v>830</v>
      </c>
      <c r="E39" s="208" t="s">
        <v>765</v>
      </c>
      <c r="F39" s="208"/>
      <c r="G39" s="208"/>
      <c r="H39" s="208" t="str">
        <f>CONCATENATE("TID_MOD_",UPPER(Table1[[#This Row],['[sku']]]),"_NAME")</f>
        <v>TID_MOD_STRUCK_LIGHTNING_NAME</v>
      </c>
      <c r="I39" s="208" t="str">
        <f>CONCATENATE("TID_MOD_",UPPER(Table1[[#This Row],['[sku']]]),"_DESCRIPTION")</f>
        <v>TID_MOD_STRUCK_LIGHTNING_DESCRIPTION</v>
      </c>
      <c r="J39" s="209" t="str">
        <f>CONCATENATE("TID_MOD_",UPPER(Table1[[#This Row],['[sku']]]),"_DESC_SHORT")</f>
        <v>TID_MOD_STRUCK_LIGHTNING_DESC_SHORT</v>
      </c>
      <c r="K39" s="209" t="s">
        <v>242</v>
      </c>
    </row>
    <row r="40" spans="1:11" x14ac:dyDescent="0.25">
      <c r="A40" s="203" t="s">
        <v>4</v>
      </c>
      <c r="B40" s="198" t="s">
        <v>778</v>
      </c>
      <c r="C40" s="207" t="s">
        <v>757</v>
      </c>
      <c r="D40" s="199" t="s">
        <v>830</v>
      </c>
      <c r="E40" s="200" t="s">
        <v>789</v>
      </c>
      <c r="F40" s="200">
        <v>-50</v>
      </c>
      <c r="G40" s="200"/>
      <c r="H40" s="208" t="str">
        <f>CONCATENATE("TID_MOD_",UPPER(Table1[[#This Row],['[sku']]]),"_NAME")</f>
        <v>TID_MOD_WELL_FED_NAME</v>
      </c>
      <c r="I40" s="208" t="str">
        <f>CONCATENATE("TID_MOD_",UPPER(Table1[[#This Row],['[sku']]]),"_DESCRIPTION")</f>
        <v>TID_MOD_WELL_FED_DESCRIPTION</v>
      </c>
      <c r="J40" s="209" t="str">
        <f>CONCATENATE("TID_MOD_",UPPER(Table1[[#This Row],['[sku']]]),"_DESC_SHORT")</f>
        <v>TID_MOD_WELL_FED_DESC_SHORT</v>
      </c>
      <c r="K40" s="209" t="s">
        <v>805</v>
      </c>
    </row>
    <row r="41" spans="1:11" x14ac:dyDescent="0.25">
      <c r="A41" s="203" t="s">
        <v>4</v>
      </c>
      <c r="B41" s="198" t="s">
        <v>756</v>
      </c>
      <c r="C41" s="213" t="s">
        <v>757</v>
      </c>
      <c r="D41" s="199" t="s">
        <v>830</v>
      </c>
      <c r="E41" s="200" t="s">
        <v>770</v>
      </c>
      <c r="F41" s="200">
        <v>100</v>
      </c>
      <c r="G41" s="200"/>
      <c r="H41" s="208" t="str">
        <f>CONCATENATE("TID_MOD_",UPPER(Table1[[#This Row],['[sku']]]),"_NAME")</f>
        <v>TID_MOD_WINDY_NAME</v>
      </c>
      <c r="I41" s="208" t="str">
        <f>CONCATENATE("TID_MOD_",UPPER(Table1[[#This Row],['[sku']]]),"_DESCRIPTION")</f>
        <v>TID_MOD_WINDY_DESCRIPTION</v>
      </c>
      <c r="J41" s="209" t="str">
        <f>CONCATENATE("TID_MOD_",UPPER(Table1[[#This Row],['[sku']]]),"_DESC_SHORT")</f>
        <v>TID_MOD_WINDY_DESC_SHORT</v>
      </c>
      <c r="K41" s="209" t="s">
        <v>823</v>
      </c>
    </row>
    <row r="42" spans="1:11" x14ac:dyDescent="0.25">
      <c r="A42" s="203" t="s">
        <v>4</v>
      </c>
      <c r="B42" s="198" t="s">
        <v>783</v>
      </c>
      <c r="C42" s="213" t="s">
        <v>758</v>
      </c>
      <c r="D42" s="199" t="s">
        <v>830</v>
      </c>
      <c r="E42" s="200" t="s">
        <v>792</v>
      </c>
      <c r="F42" s="200">
        <v>75</v>
      </c>
      <c r="G42" s="200"/>
      <c r="H42" s="208" t="str">
        <f>CONCATENATE("TID_MOD_",UPPER(Table1[[#This Row],['[sku']]]),"_NAME")</f>
        <v>TID_MOD_X2_FOREVER_NAME</v>
      </c>
      <c r="I42" s="208" t="str">
        <f>CONCATENATE("TID_MOD_",UPPER(Table1[[#This Row],['[sku']]]),"_DESCRIPTION")</f>
        <v>TID_MOD_X2_FOREVER_DESCRIPTION</v>
      </c>
      <c r="J42" s="209" t="str">
        <f>CONCATENATE("TID_MOD_",UPPER(Table1[[#This Row],['[sku']]]),"_DESC_SHORT")</f>
        <v>TID_MOD_X2_FOREVER_DESC_SHORT</v>
      </c>
      <c r="K42" s="209" t="s">
        <v>824</v>
      </c>
    </row>
    <row r="43" spans="1:11" x14ac:dyDescent="0.25">
      <c r="A43" s="203" t="s">
        <v>4</v>
      </c>
      <c r="B43" s="313" t="s">
        <v>1205</v>
      </c>
      <c r="C43" s="311" t="s">
        <v>758</v>
      </c>
      <c r="D43" s="199" t="s">
        <v>830</v>
      </c>
      <c r="E43" s="200" t="s">
        <v>1206</v>
      </c>
      <c r="F43" s="314" t="s">
        <v>1207</v>
      </c>
      <c r="G43" s="314" t="s">
        <v>1208</v>
      </c>
      <c r="H43" s="315" t="str">
        <f>CONCATENATE("TID_MOD_",UPPER(Table1[[#This Row],['[sku']]]),"_NAME")</f>
        <v>TID_MOD_GOT_EVENT_NAME</v>
      </c>
      <c r="I43" s="315" t="str">
        <f>CONCATENATE("TID_MOD_",UPPER(Table1[[#This Row],['[sku']]]),"_DESCRIPTION")</f>
        <v>TID_MOD_GOT_EVENT_DESCRIPTION</v>
      </c>
      <c r="J43" s="312" t="str">
        <f>CONCATENATE("TID_MOD_",UPPER(Table1[[#This Row],['[sku']]]),"_DESC_SHORT")</f>
        <v>TID_MOD_GOT_EVENT_DESC_SHORT</v>
      </c>
      <c r="K43" s="312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3"/>
  <sheetViews>
    <sheetView topLeftCell="A4" zoomScaleNormal="100" workbookViewId="0">
      <selection activeCell="A10" sqref="A10:F13"/>
    </sheetView>
  </sheetViews>
  <sheetFormatPr defaultColWidth="8.85546875" defaultRowHeight="15" x14ac:dyDescent="0.25"/>
  <cols>
    <col min="1" max="1" width="15.140625" customWidth="1"/>
    <col min="2" max="2" width="19.42578125" customWidth="1"/>
    <col min="3" max="3" width="27" customWidth="1"/>
    <col min="4" max="4" width="6.28515625" bestFit="1" customWidth="1"/>
    <col min="5" max="5" width="17.7109375" customWidth="1"/>
  </cols>
  <sheetData>
    <row r="1" spans="1:6" ht="23.25" x14ac:dyDescent="0.35">
      <c r="A1" s="1" t="s">
        <v>895</v>
      </c>
      <c r="B1" s="1"/>
      <c r="C1" s="1"/>
      <c r="D1" s="1"/>
      <c r="E1" s="1"/>
    </row>
    <row r="3" spans="1:6" ht="164.25" x14ac:dyDescent="0.25">
      <c r="A3" s="195" t="s">
        <v>896</v>
      </c>
      <c r="B3" s="195" t="s">
        <v>0</v>
      </c>
      <c r="C3" s="196" t="s">
        <v>889</v>
      </c>
      <c r="D3" s="196" t="s">
        <v>890</v>
      </c>
    </row>
    <row r="4" spans="1:6" x14ac:dyDescent="0.25">
      <c r="A4" s="243" t="s">
        <v>4</v>
      </c>
      <c r="B4" s="198" t="s">
        <v>891</v>
      </c>
      <c r="C4" s="199"/>
      <c r="D4" s="199" t="b">
        <v>1</v>
      </c>
    </row>
    <row r="5" spans="1:6" x14ac:dyDescent="0.25">
      <c r="A5" s="243" t="s">
        <v>4</v>
      </c>
      <c r="B5" s="198" t="s">
        <v>892</v>
      </c>
      <c r="C5" s="199"/>
      <c r="D5" s="199" t="b">
        <v>1</v>
      </c>
    </row>
    <row r="6" spans="1:6" x14ac:dyDescent="0.25">
      <c r="A6" s="243" t="s">
        <v>4</v>
      </c>
      <c r="B6" s="198" t="s">
        <v>893</v>
      </c>
      <c r="C6" s="199">
        <v>69</v>
      </c>
      <c r="D6" s="199" t="b">
        <v>0</v>
      </c>
    </row>
    <row r="7" spans="1:6" x14ac:dyDescent="0.25">
      <c r="A7" s="243" t="s">
        <v>4</v>
      </c>
      <c r="B7" s="198" t="s">
        <v>894</v>
      </c>
      <c r="C7" s="199">
        <v>2</v>
      </c>
      <c r="D7" s="199" t="b">
        <v>1</v>
      </c>
    </row>
    <row r="9" spans="1:6" ht="15.75" thickBot="1" x14ac:dyDescent="0.3"/>
    <row r="10" spans="1:6" ht="23.25" x14ac:dyDescent="0.35">
      <c r="A10" s="1" t="s">
        <v>897</v>
      </c>
      <c r="B10" s="1"/>
      <c r="C10" s="1"/>
    </row>
    <row r="12" spans="1:6" ht="166.5" x14ac:dyDescent="0.25">
      <c r="A12" s="195" t="s">
        <v>898</v>
      </c>
      <c r="B12" s="195" t="s">
        <v>0</v>
      </c>
      <c r="C12" s="196" t="s">
        <v>899</v>
      </c>
      <c r="D12" s="196" t="s">
        <v>1167</v>
      </c>
      <c r="E12" s="196" t="s">
        <v>1168</v>
      </c>
      <c r="F12" s="298" t="s">
        <v>1169</v>
      </c>
    </row>
    <row r="13" spans="1:6" x14ac:dyDescent="0.25">
      <c r="A13" s="243" t="s">
        <v>4</v>
      </c>
      <c r="B13" s="198" t="s">
        <v>1166</v>
      </c>
      <c r="C13" s="199">
        <v>4</v>
      </c>
      <c r="D13" s="199" t="b">
        <v>1</v>
      </c>
      <c r="E13" s="199">
        <v>3</v>
      </c>
      <c r="F13" s="199">
        <v>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1"/>
  <sheetViews>
    <sheetView workbookViewId="0">
      <selection activeCell="B15" sqref="B15"/>
    </sheetView>
  </sheetViews>
  <sheetFormatPr defaultColWidth="8.85546875" defaultRowHeight="15" x14ac:dyDescent="0.25"/>
  <cols>
    <col min="1" max="1" width="30.140625" customWidth="1"/>
    <col min="2" max="2" width="15.7109375" bestFit="1" customWidth="1"/>
    <col min="3" max="5" width="6.28515625" bestFit="1" customWidth="1"/>
    <col min="6" max="6" width="14.28515625" bestFit="1" customWidth="1"/>
  </cols>
  <sheetData>
    <row r="1" spans="1:6" ht="23.25" x14ac:dyDescent="0.35">
      <c r="A1" s="1" t="s">
        <v>1174</v>
      </c>
      <c r="B1" s="1"/>
      <c r="C1" s="1"/>
    </row>
    <row r="3" spans="1:6" ht="127.5" x14ac:dyDescent="0.25">
      <c r="A3" s="195" t="s">
        <v>1175</v>
      </c>
      <c r="B3" s="195" t="s">
        <v>0</v>
      </c>
      <c r="C3" s="196" t="s">
        <v>1176</v>
      </c>
      <c r="D3" s="196" t="s">
        <v>1</v>
      </c>
      <c r="E3" s="196" t="s">
        <v>32</v>
      </c>
      <c r="F3" s="196" t="s">
        <v>1179</v>
      </c>
    </row>
    <row r="4" spans="1:6" x14ac:dyDescent="0.25">
      <c r="A4" s="243" t="s">
        <v>4</v>
      </c>
      <c r="B4" s="198" t="s">
        <v>34</v>
      </c>
      <c r="C4" s="199">
        <v>1</v>
      </c>
      <c r="D4" s="199" t="s">
        <v>615</v>
      </c>
      <c r="E4" s="199">
        <v>300</v>
      </c>
      <c r="F4" s="199"/>
    </row>
    <row r="5" spans="1:6" x14ac:dyDescent="0.25">
      <c r="A5" s="243" t="s">
        <v>4</v>
      </c>
      <c r="B5" s="198" t="s">
        <v>35</v>
      </c>
      <c r="C5" s="199">
        <v>2</v>
      </c>
      <c r="D5" s="199" t="s">
        <v>609</v>
      </c>
      <c r="E5" s="199">
        <v>2</v>
      </c>
      <c r="F5" s="199"/>
    </row>
    <row r="6" spans="1:6" x14ac:dyDescent="0.25">
      <c r="A6" s="243" t="s">
        <v>4</v>
      </c>
      <c r="B6" s="198" t="s">
        <v>37</v>
      </c>
      <c r="C6" s="199">
        <v>3</v>
      </c>
      <c r="D6" s="199" t="s">
        <v>615</v>
      </c>
      <c r="E6" s="199">
        <v>700</v>
      </c>
      <c r="F6" s="199"/>
    </row>
    <row r="7" spans="1:6" x14ac:dyDescent="0.25">
      <c r="A7" s="243" t="s">
        <v>4</v>
      </c>
      <c r="B7" s="198" t="s">
        <v>38</v>
      </c>
      <c r="C7" s="199">
        <v>4</v>
      </c>
      <c r="D7" s="199" t="s">
        <v>609</v>
      </c>
      <c r="E7" s="199">
        <v>3</v>
      </c>
      <c r="F7" s="199"/>
    </row>
    <row r="8" spans="1:6" x14ac:dyDescent="0.25">
      <c r="A8" s="243" t="s">
        <v>4</v>
      </c>
      <c r="B8" s="198" t="s">
        <v>1181</v>
      </c>
      <c r="C8" s="199">
        <v>5</v>
      </c>
      <c r="D8" s="199" t="s">
        <v>615</v>
      </c>
      <c r="E8" s="199">
        <v>1000</v>
      </c>
      <c r="F8" s="199"/>
    </row>
    <row r="9" spans="1:6" x14ac:dyDescent="0.25">
      <c r="A9" s="243" t="s">
        <v>4</v>
      </c>
      <c r="B9" s="198" t="s">
        <v>1182</v>
      </c>
      <c r="C9" s="199">
        <v>6</v>
      </c>
      <c r="D9" s="199" t="s">
        <v>609</v>
      </c>
      <c r="E9" s="199">
        <v>5</v>
      </c>
      <c r="F9" s="199"/>
    </row>
    <row r="10" spans="1:6" x14ac:dyDescent="0.25">
      <c r="A10" s="243" t="s">
        <v>4</v>
      </c>
      <c r="B10" s="198" t="s">
        <v>1183</v>
      </c>
      <c r="C10" s="199">
        <v>7</v>
      </c>
      <c r="D10" s="199" t="s">
        <v>1177</v>
      </c>
      <c r="E10" s="199">
        <v>1</v>
      </c>
      <c r="F10" s="199" t="s">
        <v>872</v>
      </c>
    </row>
    <row r="11" spans="1:6" x14ac:dyDescent="0.25">
      <c r="A11" s="243" t="s">
        <v>4</v>
      </c>
      <c r="B11" s="198" t="s">
        <v>1184</v>
      </c>
      <c r="C11" s="199">
        <v>14</v>
      </c>
      <c r="D11" s="199" t="s">
        <v>1178</v>
      </c>
      <c r="E11" s="199">
        <v>1</v>
      </c>
      <c r="F11" s="199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shop</vt:lpstr>
      <vt:lpstr>pet</vt:lpstr>
      <vt:lpstr>chests</vt:lpstr>
      <vt:lpstr>disguises</vt:lpstr>
      <vt:lpstr>powerups</vt:lpstr>
      <vt:lpstr>mods</vt:lpstr>
      <vt:lpstr>ads</vt:lpstr>
      <vt:lpstr>dailyLogin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2019-03-18T09:56:51Z</dcterms:modified>
</cp:coreProperties>
</file>