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153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J29" i="57"/>
  <c r="H135" i="57" s="1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<sst xmlns="http://schemas.openxmlformats.org/spreadsheetml/2006/main" count="1606" uniqueCount="716">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</sst>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4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7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9" fontId="0" fillId="5" borderId="55" xfId="1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327</v>
      </c>
    </row>
    <row r="23" spans="1:21">
      <c r="B23" t="s">
        <v>328</v>
      </c>
    </row>
    <row r="24" spans="1:21">
      <c r="B24" t="s">
        <v>329</v>
      </c>
    </row>
    <row r="25" spans="1:21">
      <c r="B25" t="s">
        <v>330</v>
      </c>
    </row>
    <row r="26" spans="1:21">
      <c r="B26" t="s">
        <v>331</v>
      </c>
    </row>
    <row r="27" spans="1:21">
      <c r="B27" t="s">
        <v>332</v>
      </c>
    </row>
    <row r="28" spans="1:21">
      <c r="B28" t="s">
        <v>333</v>
      </c>
    </row>
    <row r="29" spans="1:21">
      <c r="B29" t="s">
        <v>334</v>
      </c>
    </row>
    <row r="30" spans="1:21">
      <c r="B30" t="s">
        <v>335</v>
      </c>
    </row>
    <row r="31" spans="1:21">
      <c r="B31" t="s">
        <v>336</v>
      </c>
    </row>
    <row r="32" spans="1:21">
      <c r="B32" t="s">
        <v>337</v>
      </c>
    </row>
    <row r="33" spans="2:2">
      <c r="B33" t="s">
        <v>338</v>
      </c>
    </row>
    <row r="34" spans="2:2">
      <c r="B34" t="s">
        <v>339</v>
      </c>
    </row>
    <row r="35" spans="2:2">
      <c r="B35" t="s">
        <v>340</v>
      </c>
    </row>
    <row r="36" spans="2:2">
      <c r="B36" t="s">
        <v>341</v>
      </c>
    </row>
    <row r="37" spans="2:2">
      <c r="B37" t="s">
        <v>342</v>
      </c>
    </row>
    <row r="38" spans="2:2">
      <c r="B38" t="s">
        <v>343</v>
      </c>
    </row>
    <row r="39" spans="2:2">
      <c r="B39" t="s">
        <v>344</v>
      </c>
    </row>
    <row r="40" spans="2:2">
      <c r="B40" t="s">
        <v>345</v>
      </c>
    </row>
    <row r="41" spans="2:2">
      <c r="B41" t="s">
        <v>346</v>
      </c>
    </row>
    <row r="42" spans="2:2">
      <c r="B42" t="s">
        <v>347</v>
      </c>
    </row>
    <row r="43" spans="2:2">
      <c r="B43" t="s">
        <v>348</v>
      </c>
    </row>
    <row r="44" spans="2:2">
      <c r="B44" t="s">
        <v>349</v>
      </c>
    </row>
    <row r="45" spans="2:2">
      <c r="B45" t="s">
        <v>350</v>
      </c>
    </row>
    <row r="46" spans="2:2">
      <c r="B46" t="s">
        <v>351</v>
      </c>
    </row>
    <row r="47" spans="2:2">
      <c r="B47" t="s">
        <v>352</v>
      </c>
    </row>
    <row r="48" spans="2:2">
      <c r="B48" t="s">
        <v>353</v>
      </c>
    </row>
    <row r="49" spans="2:2">
      <c r="B49" t="s">
        <v>354</v>
      </c>
    </row>
    <row r="50" spans="2:2">
      <c r="B50" t="s">
        <v>355</v>
      </c>
    </row>
    <row r="51" spans="2:2">
      <c r="B51" t="s">
        <v>356</v>
      </c>
    </row>
    <row r="52" spans="2:2">
      <c r="B52" t="s">
        <v>357</v>
      </c>
    </row>
    <row r="53" spans="2:2">
      <c r="B53" t="s">
        <v>358</v>
      </c>
    </row>
    <row r="54" spans="2:2">
      <c r="B54" t="s">
        <v>359</v>
      </c>
    </row>
    <row r="55" spans="2:2">
      <c r="B55" t="s">
        <v>360</v>
      </c>
    </row>
    <row r="56" spans="2:2">
      <c r="B56" t="s">
        <v>361</v>
      </c>
    </row>
    <row r="57" spans="2:2">
      <c r="B57" t="s">
        <v>362</v>
      </c>
    </row>
    <row r="58" spans="2:2">
      <c r="B58" t="s">
        <v>363</v>
      </c>
    </row>
    <row r="59" spans="2:2">
      <c r="B59" t="s">
        <v>364</v>
      </c>
    </row>
    <row r="60" spans="2:2">
      <c r="B60" t="s">
        <v>365</v>
      </c>
    </row>
    <row r="61" spans="2:2">
      <c r="B61" t="s">
        <v>366</v>
      </c>
    </row>
    <row r="62" spans="2:2">
      <c r="B62" t="s">
        <v>367</v>
      </c>
    </row>
    <row r="63" spans="2:2">
      <c r="B63" t="s">
        <v>368</v>
      </c>
    </row>
    <row r="64" spans="2:2">
      <c r="B64" t="s">
        <v>369</v>
      </c>
    </row>
    <row r="65" spans="2:2">
      <c r="B65" t="s">
        <v>370</v>
      </c>
    </row>
    <row r="66" spans="2:2">
      <c r="B66" t="s">
        <v>371</v>
      </c>
    </row>
    <row r="67" spans="2:2">
      <c r="B67" t="s">
        <v>372</v>
      </c>
    </row>
    <row r="68" spans="2:2">
      <c r="B68" t="s">
        <v>373</v>
      </c>
    </row>
    <row r="69" spans="2:2">
      <c r="B69" t="s">
        <v>374</v>
      </c>
    </row>
    <row r="70" spans="2:2">
      <c r="B70" t="s">
        <v>375</v>
      </c>
    </row>
    <row r="71" spans="2:2">
      <c r="B71" t="s">
        <v>376</v>
      </c>
    </row>
    <row r="72" spans="2:2">
      <c r="B72" t="s">
        <v>377</v>
      </c>
    </row>
    <row r="73" spans="2:2">
      <c r="B73" t="s">
        <v>378</v>
      </c>
    </row>
    <row r="74" spans="2:2">
      <c r="B74" t="s">
        <v>379</v>
      </c>
    </row>
    <row r="75" spans="2:2">
      <c r="B75" t="s">
        <v>380</v>
      </c>
    </row>
    <row r="76" spans="2:2">
      <c r="B76" t="s">
        <v>381</v>
      </c>
    </row>
    <row r="77" spans="2:2">
      <c r="B77" t="s">
        <v>382</v>
      </c>
    </row>
    <row r="78" spans="2:2">
      <c r="B78" t="s">
        <v>383</v>
      </c>
    </row>
    <row r="79" spans="2:2">
      <c r="B79" t="s">
        <v>384</v>
      </c>
    </row>
    <row r="80" spans="2:2">
      <c r="B80" t="s">
        <v>385</v>
      </c>
    </row>
    <row r="81" spans="2:2">
      <c r="B81" t="s">
        <v>386</v>
      </c>
    </row>
    <row r="82" spans="2:2">
      <c r="B82" t="s">
        <v>387</v>
      </c>
    </row>
    <row r="83" spans="2:2">
      <c r="B83" t="s">
        <v>388</v>
      </c>
    </row>
    <row r="84" spans="2:2">
      <c r="B84" t="s">
        <v>389</v>
      </c>
    </row>
    <row r="85" spans="2:2">
      <c r="B85" t="s">
        <v>390</v>
      </c>
    </row>
    <row r="86" spans="2:2">
      <c r="B86" t="s">
        <v>391</v>
      </c>
    </row>
    <row r="87" spans="2:2">
      <c r="B87" t="s">
        <v>392</v>
      </c>
    </row>
    <row r="88" spans="2:2">
      <c r="B88" t="s">
        <v>393</v>
      </c>
    </row>
    <row r="89" spans="2:2">
      <c r="B89" t="s">
        <v>394</v>
      </c>
    </row>
    <row r="90" spans="2:2">
      <c r="B90" t="s">
        <v>395</v>
      </c>
    </row>
    <row r="91" spans="2:2">
      <c r="B91" t="s">
        <v>396</v>
      </c>
    </row>
    <row r="92" spans="2:2">
      <c r="B92" t="s">
        <v>397</v>
      </c>
    </row>
    <row r="93" spans="2:2">
      <c r="B93" t="s">
        <v>398</v>
      </c>
    </row>
    <row r="94" spans="2:2">
      <c r="B94" t="s">
        <v>399</v>
      </c>
    </row>
    <row r="95" spans="2:2">
      <c r="B95" t="s">
        <v>400</v>
      </c>
    </row>
    <row r="96" spans="2:2">
      <c r="B96" t="s">
        <v>401</v>
      </c>
    </row>
    <row r="97" spans="2:2">
      <c r="B97" t="s">
        <v>402</v>
      </c>
    </row>
    <row r="98" spans="2:2">
      <c r="B98" t="s">
        <v>556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46" t="s">
        <v>221</v>
      </c>
      <c r="I9" s="446"/>
      <c r="J9" s="446"/>
      <c r="L9" s="446" t="s">
        <v>224</v>
      </c>
      <c r="M9" s="446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444</v>
      </c>
    </row>
    <row r="3" spans="1:14">
      <c r="G3" s="104" t="s">
        <v>445</v>
      </c>
    </row>
    <row r="4" spans="1:14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548</v>
      </c>
      <c r="B27" s="293">
        <v>8</v>
      </c>
      <c r="C27" s="293">
        <v>5</v>
      </c>
      <c r="E27" s="384" t="s">
        <v>548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411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548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411</v>
      </c>
    </row>
    <row r="45" spans="1:17">
      <c r="G45" s="447" t="s">
        <v>135</v>
      </c>
      <c r="H45" s="447"/>
      <c r="I45" s="448" t="s">
        <v>136</v>
      </c>
      <c r="J45" s="449"/>
      <c r="K45" s="450" t="s">
        <v>137</v>
      </c>
      <c r="L45" s="451"/>
    </row>
    <row r="46" spans="1:17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459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447</v>
      </c>
      <c r="C3" s="289"/>
      <c r="D3" s="289"/>
      <c r="E3" s="289"/>
      <c r="F3" s="289"/>
      <c r="G3" s="289"/>
      <c r="H3" s="249"/>
    </row>
    <row r="4" spans="2:38">
      <c r="B4" s="247" t="s">
        <v>461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444</v>
      </c>
    </row>
    <row r="8" spans="2:38">
      <c r="F8" s="104" t="s">
        <v>445</v>
      </c>
    </row>
    <row r="9" spans="2:38">
      <c r="F9" s="288" t="s">
        <v>446</v>
      </c>
    </row>
    <row r="10" spans="2:38">
      <c r="F10" s="326" t="s">
        <v>487</v>
      </c>
    </row>
    <row r="11" spans="2:38">
      <c r="Z11" s="120"/>
    </row>
    <row r="12" spans="2:38">
      <c r="B12" s="455" t="s">
        <v>428</v>
      </c>
      <c r="C12" s="456"/>
      <c r="D12" s="457"/>
      <c r="J12" s="452" t="s">
        <v>483</v>
      </c>
      <c r="K12" s="453"/>
      <c r="L12" s="452" t="s">
        <v>484</v>
      </c>
      <c r="M12" s="453"/>
      <c r="N12" s="264"/>
      <c r="O12" s="264" t="s">
        <v>491</v>
      </c>
      <c r="P12" s="264"/>
      <c r="Q12" s="269"/>
      <c r="T12" s="458" t="s">
        <v>442</v>
      </c>
      <c r="U12" s="459"/>
      <c r="V12" s="460"/>
      <c r="W12" s="452" t="s">
        <v>448</v>
      </c>
      <c r="X12" s="453"/>
      <c r="Y12" s="452" t="s">
        <v>450</v>
      </c>
      <c r="Z12" s="453"/>
      <c r="AA12" s="452" t="s">
        <v>453</v>
      </c>
      <c r="AB12" s="453"/>
      <c r="AD12" s="452" t="s">
        <v>448</v>
      </c>
      <c r="AE12" s="453"/>
      <c r="AF12" s="452" t="s">
        <v>450</v>
      </c>
      <c r="AG12" s="453"/>
      <c r="AH12" s="452" t="s">
        <v>453</v>
      </c>
      <c r="AI12" s="453"/>
      <c r="AK12" s="452" t="s">
        <v>490</v>
      </c>
      <c r="AL12" s="453"/>
    </row>
    <row r="13" spans="2:38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54" t="s">
        <v>429</v>
      </c>
      <c r="C22" s="454"/>
      <c r="D22" s="454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411</v>
      </c>
      <c r="W35" t="s">
        <v>325</v>
      </c>
    </row>
    <row r="36" spans="2:38">
      <c r="B36" s="147" t="s">
        <v>438</v>
      </c>
    </row>
    <row r="37" spans="2:38">
      <c r="B37" s="274" t="s">
        <v>415</v>
      </c>
      <c r="C37" s="262">
        <v>7</v>
      </c>
      <c r="D37" t="s">
        <v>432</v>
      </c>
    </row>
    <row r="38" spans="2:38">
      <c r="B38" s="323" t="s">
        <v>482</v>
      </c>
      <c r="C38" s="262">
        <v>1</v>
      </c>
      <c r="D38" t="s">
        <v>432</v>
      </c>
    </row>
    <row r="40" spans="2:38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61" t="s">
        <v>443</v>
      </c>
      <c r="C60" s="461"/>
      <c r="D60" s="461"/>
      <c r="E60" s="461"/>
      <c r="F60" s="461"/>
    </row>
    <row r="61" spans="2:10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3"/>
  <sheetViews>
    <sheetView tabSelected="1" topLeftCell="A118" workbookViewId="0">
      <selection activeCell="C153" sqref="C153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265</v>
      </c>
    </row>
    <row r="2" spans="1:26" ht="15.75" thickBot="1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258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62" t="s">
        <v>202</v>
      </c>
      <c r="G15" s="463"/>
      <c r="H15" s="464"/>
      <c r="I15" s="462" t="s">
        <v>269</v>
      </c>
      <c r="J15" s="463"/>
      <c r="K15" s="464"/>
      <c r="L15" s="462" t="s">
        <v>280</v>
      </c>
      <c r="M15" s="463"/>
      <c r="N15" s="464"/>
      <c r="O15" s="462" t="s">
        <v>281</v>
      </c>
      <c r="P15" s="463"/>
      <c r="Q15" s="464"/>
      <c r="R15" s="462" t="s">
        <v>282</v>
      </c>
      <c r="S15" s="463"/>
      <c r="T15" s="464"/>
      <c r="U15" s="462" t="s">
        <v>496</v>
      </c>
      <c r="V15" s="463"/>
      <c r="W15" s="464"/>
      <c r="X15" s="462" t="s">
        <v>542</v>
      </c>
      <c r="Y15" s="463"/>
      <c r="Z15" s="464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258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259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260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526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608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261</v>
      </c>
      <c r="B32" s="148" t="s">
        <v>262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65" t="s">
        <v>266</v>
      </c>
      <c r="B55" s="465"/>
      <c r="C55" s="465"/>
      <c r="D55" s="465"/>
      <c r="E55" s="465"/>
      <c r="F55" s="465"/>
      <c r="G55" s="465"/>
      <c r="H55" s="465"/>
      <c r="I55" s="465"/>
      <c r="J55" s="465"/>
      <c r="K55" s="465"/>
      <c r="L55" s="465"/>
      <c r="M55" s="465"/>
      <c r="N55" s="465"/>
      <c r="O55" s="465"/>
    </row>
    <row r="56" spans="1:15" ht="15" customHeight="1">
      <c r="A56" s="465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129" t="s">
        <v>255</v>
      </c>
      <c r="B65" s="138">
        <v>1</v>
      </c>
      <c r="C65" s="139">
        <f>B65/J42</f>
        <v>3</v>
      </c>
      <c r="D65" s="140">
        <f>B65/J43</f>
        <v>2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>
      <c r="A66" s="210" t="s">
        <v>256</v>
      </c>
      <c r="B66" s="211">
        <v>1</v>
      </c>
      <c r="C66" s="212">
        <f>B66/N42</f>
        <v>5</v>
      </c>
      <c r="D66" s="213">
        <f>B66/N43</f>
        <v>3.3333333333333335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00">
        <f t="shared" si="5"/>
        <v>0.28599999999999998</v>
      </c>
      <c r="I71" s="401">
        <f t="shared" si="6"/>
        <v>0.42899999999999999</v>
      </c>
      <c r="K71" s="236">
        <v>1</v>
      </c>
      <c r="L71" s="381" t="s">
        <v>206</v>
      </c>
      <c r="M71" s="414">
        <f t="shared" si="7"/>
        <v>3.5</v>
      </c>
      <c r="N71" s="415">
        <f t="shared" si="8"/>
        <v>2.33</v>
      </c>
    </row>
    <row r="72" spans="1:14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10">
        <f t="shared" si="7"/>
        <v>4</v>
      </c>
      <c r="N72" s="411">
        <f t="shared" si="8"/>
        <v>2.67</v>
      </c>
    </row>
    <row r="73" spans="1:14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5">
        <f t="shared" si="5"/>
        <v>0.125</v>
      </c>
      <c r="I74" s="40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6">
        <f t="shared" si="7"/>
        <v>10</v>
      </c>
      <c r="N75" s="417">
        <f t="shared" si="8"/>
        <v>6.67</v>
      </c>
    </row>
    <row r="76" spans="1:14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00">
        <f t="shared" si="5"/>
        <v>0.1</v>
      </c>
      <c r="I77" s="401">
        <f t="shared" si="6"/>
        <v>0.15</v>
      </c>
      <c r="K77" s="236">
        <v>1</v>
      </c>
      <c r="L77" s="381" t="s">
        <v>212</v>
      </c>
      <c r="M77" s="414">
        <f t="shared" si="7"/>
        <v>10</v>
      </c>
      <c r="N77" s="415">
        <f t="shared" si="8"/>
        <v>6.67</v>
      </c>
    </row>
    <row r="78" spans="1:14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10">
        <f t="shared" si="7"/>
        <v>25</v>
      </c>
      <c r="N78" s="411">
        <f t="shared" si="8"/>
        <v>16.670000000000002</v>
      </c>
    </row>
    <row r="79" spans="1:14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5">
        <f t="shared" si="5"/>
        <v>0.04</v>
      </c>
      <c r="I80" s="406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2" t="s">
        <v>219</v>
      </c>
      <c r="H81" s="403">
        <f t="shared" si="5"/>
        <v>1.7999999999999999E-2</v>
      </c>
      <c r="I81" s="404">
        <f t="shared" si="6"/>
        <v>2.7E-2</v>
      </c>
      <c r="K81" s="365">
        <v>1</v>
      </c>
      <c r="L81" s="402" t="s">
        <v>219</v>
      </c>
      <c r="M81" s="418">
        <f t="shared" si="7"/>
        <v>55</v>
      </c>
      <c r="N81" s="419">
        <f t="shared" si="8"/>
        <v>36.67</v>
      </c>
    </row>
    <row r="82" spans="1:14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527</v>
      </c>
      <c r="M82" s="192">
        <f t="shared" si="7"/>
        <v>55</v>
      </c>
      <c r="N82" s="195">
        <f t="shared" si="8"/>
        <v>36.67</v>
      </c>
    </row>
    <row r="83" spans="1:14">
      <c r="A83" s="381" t="s">
        <v>550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550</v>
      </c>
      <c r="H83" s="400">
        <f t="shared" si="5"/>
        <v>1.7999999999999999E-2</v>
      </c>
      <c r="I83" s="401">
        <f t="shared" si="6"/>
        <v>2.7E-2</v>
      </c>
      <c r="K83" s="236">
        <v>1</v>
      </c>
      <c r="L83" s="133" t="s">
        <v>550</v>
      </c>
      <c r="M83" s="196">
        <f t="shared" si="7"/>
        <v>55</v>
      </c>
      <c r="N83" s="197">
        <f t="shared" si="8"/>
        <v>36.67</v>
      </c>
    </row>
    <row r="84" spans="1:14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10">
        <f t="shared" si="7"/>
        <v>10</v>
      </c>
      <c r="N84" s="411">
        <f t="shared" si="8"/>
        <v>6.67</v>
      </c>
    </row>
    <row r="85" spans="1:14">
      <c r="A85" s="129" t="s">
        <v>241</v>
      </c>
      <c r="B85" s="138">
        <v>1</v>
      </c>
      <c r="C85" s="139">
        <f t="shared" si="3"/>
        <v>10</v>
      </c>
      <c r="D85" s="140">
        <f t="shared" si="4"/>
        <v>6.67</v>
      </c>
      <c r="F85" s="209">
        <v>1</v>
      </c>
      <c r="G85" s="366" t="s">
        <v>413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10">
        <f t="shared" si="7"/>
        <v>10</v>
      </c>
      <c r="N86" s="411">
        <f t="shared" si="8"/>
        <v>6.67</v>
      </c>
    </row>
    <row r="87" spans="1:14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7" t="s">
        <v>249</v>
      </c>
      <c r="H88" s="408">
        <f t="shared" si="5"/>
        <v>0.1</v>
      </c>
      <c r="I88" s="409">
        <f t="shared" si="6"/>
        <v>0.15</v>
      </c>
      <c r="K88" s="231">
        <v>1</v>
      </c>
      <c r="L88" s="407" t="s">
        <v>249</v>
      </c>
      <c r="M88" s="412">
        <f t="shared" si="7"/>
        <v>10</v>
      </c>
      <c r="N88" s="413">
        <f t="shared" si="8"/>
        <v>6.67</v>
      </c>
    </row>
    <row r="89" spans="1:14">
      <c r="A89" s="394" t="s">
        <v>283</v>
      </c>
      <c r="B89" s="390">
        <v>0</v>
      </c>
      <c r="C89" s="395">
        <f>B89*J17</f>
        <v>0</v>
      </c>
      <c r="D89" s="39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16">
        <f>K89*J17</f>
        <v>0.28333333333333333</v>
      </c>
      <c r="N89" s="417">
        <f>K89*K17</f>
        <v>0.11111111111111112</v>
      </c>
    </row>
    <row r="90" spans="1:14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05">
        <f>ROUND(F92/M18,2)</f>
        <v>1</v>
      </c>
      <c r="I92" s="40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>
      <c r="A93" s="397" t="s">
        <v>287</v>
      </c>
      <c r="B93" s="391">
        <v>0</v>
      </c>
      <c r="C93" s="398">
        <f>B93*J19</f>
        <v>0</v>
      </c>
      <c r="D93" s="39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16">
        <f>K93*J19</f>
        <v>1.6666666666666667</v>
      </c>
      <c r="N93" s="417">
        <f>K93*K19</f>
        <v>0.65359477124183019</v>
      </c>
    </row>
    <row r="94" spans="1:14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00">
        <f>ROUND(F95/P19,2)</f>
        <v>0.67</v>
      </c>
      <c r="I95" s="401">
        <f>ROUND(F95/Q19,2)</f>
        <v>1</v>
      </c>
      <c r="K95" s="236">
        <v>1</v>
      </c>
      <c r="L95" s="381" t="s">
        <v>289</v>
      </c>
      <c r="M95" s="414">
        <f>K95*P19</f>
        <v>1.5</v>
      </c>
      <c r="N95" s="415">
        <f>K95*Q19</f>
        <v>1</v>
      </c>
    </row>
    <row r="96" spans="1:14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10">
        <f>K96*J20</f>
        <v>5</v>
      </c>
      <c r="N96" s="411">
        <f>K96*K20</f>
        <v>1.9607843137254903</v>
      </c>
    </row>
    <row r="97" spans="1:14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05">
        <f>ROUND(F98/P20,2)</f>
        <v>0.67</v>
      </c>
      <c r="I98" s="40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>
      <c r="A99" s="397" t="s">
        <v>293</v>
      </c>
      <c r="B99" s="391">
        <v>0</v>
      </c>
      <c r="C99" s="398">
        <f>B99*J21</f>
        <v>0</v>
      </c>
      <c r="D99" s="39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16">
        <f>K99*J21</f>
        <v>9.6666666666666661</v>
      </c>
      <c r="N99" s="417">
        <f>K99*K21</f>
        <v>3.7908496732026147</v>
      </c>
    </row>
    <row r="100" spans="1:14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00">
        <f>ROUND(F101/P21,2)</f>
        <v>0.67</v>
      </c>
      <c r="I101" s="401">
        <f>ROUND(F101/Q21,2)</f>
        <v>1</v>
      </c>
      <c r="K101" s="236">
        <v>1</v>
      </c>
      <c r="L101" s="381" t="s">
        <v>295</v>
      </c>
      <c r="M101" s="414">
        <f>K101*P21</f>
        <v>1.5</v>
      </c>
      <c r="N101" s="415">
        <f>K101*Q21</f>
        <v>1</v>
      </c>
    </row>
    <row r="102" spans="1:14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10">
        <f>K102*J22</f>
        <v>12.5</v>
      </c>
      <c r="N102" s="411">
        <f>K102*K22</f>
        <v>4.9019607843137258</v>
      </c>
    </row>
    <row r="103" spans="1:14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10">
        <f>K104*P22</f>
        <v>12.5</v>
      </c>
      <c r="N104" s="411">
        <f>K104*Q22</f>
        <v>4.9019607843137258</v>
      </c>
    </row>
    <row r="105" spans="1:14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10">
        <f>K106*V22</f>
        <v>5.5</v>
      </c>
      <c r="N106" s="411">
        <f>K106*W22</f>
        <v>3.6666666666666665</v>
      </c>
    </row>
    <row r="107" spans="1:14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16">
        <f>K109*M23</f>
        <v>13.333333333333334</v>
      </c>
      <c r="N109" s="417">
        <f>K109*N23</f>
        <v>5.2287581699346415</v>
      </c>
    </row>
    <row r="110" spans="1:14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00">
        <f>ROUND(F111/S23,4)</f>
        <v>0.22220000000000001</v>
      </c>
      <c r="I111" s="401">
        <f>ROUND(F111/T23,4)</f>
        <v>0.33329999999999999</v>
      </c>
      <c r="K111" s="236">
        <v>1</v>
      </c>
      <c r="L111" s="381" t="s">
        <v>303</v>
      </c>
      <c r="M111" s="414">
        <f>K111*S23</f>
        <v>4.5</v>
      </c>
      <c r="N111" s="415">
        <f>K111*T23</f>
        <v>3</v>
      </c>
    </row>
    <row r="112" spans="1:14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10">
        <f>K112*J24</f>
        <v>14.166666666666666</v>
      </c>
      <c r="N112" s="411">
        <f>K112*K24</f>
        <v>5.5555555555555562</v>
      </c>
    </row>
    <row r="113" spans="1:14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10">
        <f>K114*P24</f>
        <v>14.166666666666666</v>
      </c>
      <c r="N114" s="411">
        <f>K114*Q24</f>
        <v>5.5555555555555562</v>
      </c>
    </row>
    <row r="115" spans="1:14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16">
        <f>K117*M25</f>
        <v>15.833333333333334</v>
      </c>
      <c r="N117" s="417">
        <f>K117*N25</f>
        <v>6.2091503267973867</v>
      </c>
    </row>
    <row r="118" spans="1:14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16">
        <f>K119*S25</f>
        <v>4.5</v>
      </c>
      <c r="N119" s="417">
        <f>K119*T25</f>
        <v>3</v>
      </c>
    </row>
    <row r="120" spans="1:14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10">
        <f>K122*M26</f>
        <v>22.5</v>
      </c>
      <c r="N122" s="411">
        <f>K122*N26</f>
        <v>8.8235294117647065</v>
      </c>
    </row>
    <row r="123" spans="1:14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10">
        <f>K124*S26</f>
        <v>4.5</v>
      </c>
      <c r="N124" s="411">
        <f>K124*T26</f>
        <v>3</v>
      </c>
    </row>
    <row r="125" spans="1:14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16">
        <f>K127*M27</f>
        <v>25.833333333333332</v>
      </c>
      <c r="N127" s="417">
        <f>K127*N27</f>
        <v>10.130718954248367</v>
      </c>
    </row>
    <row r="128" spans="1:14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00">
        <f>ROUND(F129/S27,4)</f>
        <v>0.22220000000000001</v>
      </c>
      <c r="I129" s="401">
        <f>ROUND(F129/T27,4)</f>
        <v>0.33329999999999999</v>
      </c>
      <c r="K129" s="236">
        <v>1</v>
      </c>
      <c r="L129" s="381" t="s">
        <v>319</v>
      </c>
      <c r="M129" s="414">
        <f>K129*S27</f>
        <v>4.5</v>
      </c>
      <c r="N129" s="415">
        <f>K129*T27</f>
        <v>3</v>
      </c>
    </row>
    <row r="130" spans="1:14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10">
        <f>K130*J28</f>
        <v>50</v>
      </c>
      <c r="N130" s="411">
        <f>K130*K28</f>
        <v>19.607843137254903</v>
      </c>
    </row>
    <row r="131" spans="1:14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10">
        <f>K132*P28</f>
        <v>50</v>
      </c>
      <c r="N132" s="411">
        <f>K132*Q28</f>
        <v>19.607843137254903</v>
      </c>
    </row>
    <row r="133" spans="1:14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05">
        <f>ROUND(F134/Y28,4)</f>
        <v>0.15379999999999999</v>
      </c>
      <c r="I134" s="40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16">
        <f>K135*J29</f>
        <v>66.666666666666657</v>
      </c>
      <c r="N135" s="417">
        <f>K135*K29</f>
        <v>26.143790849673206</v>
      </c>
    </row>
    <row r="136" spans="1:14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16">
        <f>K137*P29</f>
        <v>5.5</v>
      </c>
      <c r="N137" s="417">
        <f>K137*Q29</f>
        <v>3.6666666666666665</v>
      </c>
    </row>
    <row r="138" spans="1:14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>
      <c r="A139" s="366" t="s">
        <v>551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551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551</v>
      </c>
      <c r="M139" s="193">
        <f>K139*J30</f>
        <v>83.333333333333343</v>
      </c>
      <c r="N139" s="194">
        <f>K139*K30</f>
        <v>32.679738562091508</v>
      </c>
    </row>
    <row r="140" spans="1:14">
      <c r="A140" s="129" t="s">
        <v>552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552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552</v>
      </c>
      <c r="M140" s="410">
        <f>K140*M30</f>
        <v>83.333333333333329</v>
      </c>
      <c r="N140" s="411">
        <f>K140*N30</f>
        <v>32.679738562091508</v>
      </c>
    </row>
    <row r="141" spans="1:14">
      <c r="A141" s="366" t="s">
        <v>553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553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553</v>
      </c>
      <c r="M141" s="193">
        <f>K141*P30</f>
        <v>5.5</v>
      </c>
      <c r="N141" s="194">
        <f>K141*Q30</f>
        <v>3.6666666666666665</v>
      </c>
    </row>
    <row r="142" spans="1:14">
      <c r="A142" s="372" t="s">
        <v>554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554</v>
      </c>
      <c r="H142" s="405">
        <f>ROUND(F142/S30,4)</f>
        <v>0.1429</v>
      </c>
      <c r="I142" s="406">
        <f>ROUND(F142/T30,4)</f>
        <v>0.21429999999999999</v>
      </c>
      <c r="K142" s="236">
        <v>1</v>
      </c>
      <c r="L142" s="372" t="s">
        <v>554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>
      <c r="A145" s="247"/>
      <c r="B145" s="39" t="s">
        <v>126</v>
      </c>
      <c r="C145" s="142">
        <f>ROUND(SUM(C61:C142),1)</f>
        <v>18</v>
      </c>
      <c r="D145" s="242">
        <f>ROUND(SUM(D61:D142),1)</f>
        <v>12</v>
      </c>
      <c r="F145" s="240" t="s">
        <v>396</v>
      </c>
      <c r="G145" s="248"/>
      <c r="H145" s="241" t="s">
        <v>555</v>
      </c>
    </row>
    <row r="146" spans="1:8" ht="15.75" thickTop="1">
      <c r="A146" s="243" t="s">
        <v>127</v>
      </c>
      <c r="B146" s="116">
        <v>2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0.88888888888888884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405</v>
      </c>
    </row>
    <row r="151" spans="1:8">
      <c r="B151" s="126" t="s">
        <v>714</v>
      </c>
      <c r="C151" s="466" t="s">
        <v>715</v>
      </c>
    </row>
    <row r="152" spans="1:8">
      <c r="B152" s="467">
        <v>200</v>
      </c>
      <c r="C152" s="468">
        <v>190</v>
      </c>
    </row>
    <row r="153" spans="1:8">
      <c r="B153" s="469" t="s">
        <v>47</v>
      </c>
      <c r="C153" s="470">
        <f>1- (C152/B152)</f>
        <v>5.0000000000000044E-2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C21"/>
  <sheetViews>
    <sheetView workbookViewId="0">
      <selection activeCell="F10" sqref="F10"/>
    </sheetView>
  </sheetViews>
  <sheetFormatPr defaultRowHeight="15"/>
  <cols>
    <col min="1" max="1" width="29.28515625" customWidth="1"/>
  </cols>
  <sheetData>
    <row r="1" spans="1:3" ht="18.75">
      <c r="A1" s="30" t="s">
        <v>557</v>
      </c>
      <c r="B1" s="36"/>
      <c r="C1" s="36"/>
    </row>
    <row r="4" spans="1:3" ht="15.75">
      <c r="A4" s="36" t="s">
        <v>558</v>
      </c>
    </row>
    <row r="5" spans="1:3" ht="15.75">
      <c r="A5" s="420"/>
    </row>
    <row r="6" spans="1:3" ht="16.5" thickBot="1">
      <c r="A6" s="421"/>
    </row>
    <row r="7" spans="1:3" ht="16.5" thickBot="1">
      <c r="A7" s="422" t="s">
        <v>559</v>
      </c>
      <c r="B7" s="426">
        <v>130000</v>
      </c>
    </row>
    <row r="8" spans="1:3" ht="16.5" thickBot="1">
      <c r="A8" s="422" t="s">
        <v>560</v>
      </c>
      <c r="B8" s="426">
        <v>15</v>
      </c>
    </row>
    <row r="9" spans="1:3" ht="16.5" thickBot="1">
      <c r="A9" s="422" t="s">
        <v>561</v>
      </c>
      <c r="B9" s="426">
        <v>2</v>
      </c>
    </row>
    <row r="10" spans="1:3" ht="16.5" thickBot="1">
      <c r="A10" s="422" t="s">
        <v>562</v>
      </c>
      <c r="B10" s="426">
        <v>7</v>
      </c>
    </row>
    <row r="11" spans="1:3" ht="16.5" thickBot="1">
      <c r="A11" s="422" t="s">
        <v>563</v>
      </c>
      <c r="B11" s="427">
        <v>1</v>
      </c>
    </row>
    <row r="12" spans="1:3" ht="15.75" thickBot="1">
      <c r="A12" s="424"/>
      <c r="B12" s="424"/>
    </row>
    <row r="13" spans="1:3" ht="16.5" thickBot="1">
      <c r="A13" s="422" t="s">
        <v>564</v>
      </c>
      <c r="B13" s="423">
        <f>PRODUCT(B7:B11)</f>
        <v>27300000</v>
      </c>
    </row>
    <row r="14" spans="1:3" ht="15.75" thickBot="1">
      <c r="A14" s="424"/>
      <c r="B14" s="424"/>
    </row>
    <row r="15" spans="1:3" ht="16.5" thickBot="1">
      <c r="A15" s="422" t="s">
        <v>565</v>
      </c>
      <c r="B15" s="423">
        <f>ROUND(B13,-6)</f>
        <v>27000000</v>
      </c>
    </row>
    <row r="16" spans="1:3" ht="15.75" thickBot="1">
      <c r="A16" s="424"/>
      <c r="B16" s="424"/>
    </row>
    <row r="17" spans="1:2" ht="15.75" thickBot="1">
      <c r="A17" s="425" t="s">
        <v>566</v>
      </c>
      <c r="B17" s="425" t="s">
        <v>567</v>
      </c>
    </row>
    <row r="18" spans="1:2" ht="15.75" thickBot="1">
      <c r="A18" s="426">
        <v>0.25</v>
      </c>
      <c r="B18" s="423">
        <f>$B$15*A18</f>
        <v>6750000</v>
      </c>
    </row>
    <row r="19" spans="1:2" ht="15.75" thickBot="1">
      <c r="A19" s="426">
        <v>0.5</v>
      </c>
      <c r="B19" s="423">
        <f t="shared" ref="B19:B21" si="0">$B$15*A19</f>
        <v>13500000</v>
      </c>
    </row>
    <row r="20" spans="1:2" ht="15.75" thickBot="1">
      <c r="A20" s="426">
        <v>0.75</v>
      </c>
      <c r="B20" s="423">
        <f t="shared" si="0"/>
        <v>20250000</v>
      </c>
    </row>
    <row r="21" spans="1:2" ht="15.75" thickBot="1">
      <c r="A21" s="426">
        <v>1</v>
      </c>
      <c r="B21" s="423">
        <f t="shared" si="0"/>
        <v>27000000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C4:L51"/>
  <sheetViews>
    <sheetView workbookViewId="0">
      <selection activeCell="F43" sqref="F43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30" t="s">
        <v>568</v>
      </c>
      <c r="D4" s="431" t="s">
        <v>569</v>
      </c>
      <c r="J4" s="430" t="s">
        <v>609</v>
      </c>
      <c r="K4" s="443" t="s">
        <v>610</v>
      </c>
      <c r="L4" s="431" t="s">
        <v>611</v>
      </c>
    </row>
    <row r="5" spans="3:12" ht="15.75" thickBot="1">
      <c r="C5" s="428" t="s">
        <v>570</v>
      </c>
      <c r="D5" s="429" t="s">
        <v>571</v>
      </c>
      <c r="J5" s="435" t="s">
        <v>612</v>
      </c>
      <c r="K5" s="434" t="s">
        <v>613</v>
      </c>
      <c r="L5" s="429" t="s">
        <v>614</v>
      </c>
    </row>
    <row r="6" spans="3:12" ht="15.75" thickBot="1">
      <c r="C6" s="428" t="s">
        <v>572</v>
      </c>
      <c r="D6" s="429" t="s">
        <v>573</v>
      </c>
      <c r="J6" s="435" t="s">
        <v>612</v>
      </c>
      <c r="K6" s="434" t="s">
        <v>615</v>
      </c>
      <c r="L6" s="429" t="s">
        <v>616</v>
      </c>
    </row>
    <row r="7" spans="3:12" ht="15.75" thickBot="1">
      <c r="C7" s="428" t="s">
        <v>574</v>
      </c>
      <c r="D7" s="429" t="s">
        <v>575</v>
      </c>
      <c r="J7" s="435" t="s">
        <v>612</v>
      </c>
      <c r="K7" s="434" t="s">
        <v>617</v>
      </c>
      <c r="L7" s="429" t="s">
        <v>618</v>
      </c>
    </row>
    <row r="8" spans="3:12" ht="15.75" thickBot="1">
      <c r="C8" s="428" t="s">
        <v>576</v>
      </c>
      <c r="D8" s="429" t="s">
        <v>571</v>
      </c>
      <c r="J8" s="435" t="s">
        <v>612</v>
      </c>
      <c r="K8" s="434" t="s">
        <v>619</v>
      </c>
      <c r="L8" s="429" t="s">
        <v>620</v>
      </c>
    </row>
    <row r="9" spans="3:12" ht="15.75" thickBot="1">
      <c r="C9" s="428" t="s">
        <v>577</v>
      </c>
      <c r="D9" s="429" t="s">
        <v>571</v>
      </c>
      <c r="J9" s="435" t="s">
        <v>612</v>
      </c>
      <c r="K9" s="434" t="s">
        <v>621</v>
      </c>
      <c r="L9" s="429" t="s">
        <v>622</v>
      </c>
    </row>
    <row r="10" spans="3:12" ht="15.75" thickBot="1">
      <c r="C10" s="428" t="s">
        <v>578</v>
      </c>
      <c r="D10" s="429" t="s">
        <v>573</v>
      </c>
      <c r="J10" s="435" t="s">
        <v>612</v>
      </c>
      <c r="K10" s="434" t="s">
        <v>623</v>
      </c>
      <c r="L10" s="429" t="s">
        <v>624</v>
      </c>
    </row>
    <row r="11" spans="3:12" ht="15.75" thickBot="1">
      <c r="C11" s="428" t="s">
        <v>579</v>
      </c>
      <c r="D11" s="429" t="s">
        <v>573</v>
      </c>
      <c r="J11" s="435" t="s">
        <v>612</v>
      </c>
      <c r="K11" s="434" t="s">
        <v>625</v>
      </c>
      <c r="L11" s="429" t="s">
        <v>626</v>
      </c>
    </row>
    <row r="12" spans="3:12" ht="15.75" thickBot="1">
      <c r="C12" s="428" t="s">
        <v>580</v>
      </c>
      <c r="D12" s="429" t="s">
        <v>575</v>
      </c>
      <c r="J12" s="436" t="s">
        <v>612</v>
      </c>
      <c r="K12" s="434" t="s">
        <v>627</v>
      </c>
      <c r="L12" s="429" t="s">
        <v>628</v>
      </c>
    </row>
    <row r="13" spans="3:12" ht="15.75" customHeight="1" thickBot="1">
      <c r="C13" s="428" t="s">
        <v>581</v>
      </c>
      <c r="D13" s="429" t="s">
        <v>575</v>
      </c>
      <c r="J13" s="435" t="s">
        <v>612</v>
      </c>
      <c r="K13" s="434" t="s">
        <v>629</v>
      </c>
      <c r="L13" s="429" t="s">
        <v>630</v>
      </c>
    </row>
    <row r="14" spans="3:12" ht="15.75" thickBot="1">
      <c r="C14" s="428" t="s">
        <v>582</v>
      </c>
      <c r="D14" s="429" t="s">
        <v>583</v>
      </c>
      <c r="J14" s="435" t="s">
        <v>612</v>
      </c>
      <c r="K14" s="434" t="s">
        <v>631</v>
      </c>
      <c r="L14" s="429" t="s">
        <v>632</v>
      </c>
    </row>
    <row r="15" spans="3:12" ht="15.75" thickBot="1">
      <c r="C15" s="428" t="s">
        <v>584</v>
      </c>
      <c r="D15" s="429" t="s">
        <v>583</v>
      </c>
      <c r="J15" s="436" t="s">
        <v>612</v>
      </c>
      <c r="K15" s="434" t="s">
        <v>633</v>
      </c>
      <c r="L15" s="429" t="s">
        <v>634</v>
      </c>
    </row>
    <row r="16" spans="3:12" ht="15.75" customHeight="1" thickBot="1">
      <c r="C16" s="428" t="s">
        <v>585</v>
      </c>
      <c r="D16" s="429" t="s">
        <v>586</v>
      </c>
      <c r="J16" s="435" t="s">
        <v>612</v>
      </c>
      <c r="K16" s="434" t="s">
        <v>635</v>
      </c>
      <c r="L16" s="429" t="s">
        <v>636</v>
      </c>
    </row>
    <row r="17" spans="3:12" ht="15.75" thickBot="1">
      <c r="C17" s="428" t="s">
        <v>587</v>
      </c>
      <c r="D17" s="429" t="s">
        <v>586</v>
      </c>
      <c r="J17" s="435" t="s">
        <v>612</v>
      </c>
      <c r="K17" s="434" t="s">
        <v>637</v>
      </c>
      <c r="L17" s="429" t="s">
        <v>638</v>
      </c>
    </row>
    <row r="18" spans="3:12" ht="15.75" thickBot="1">
      <c r="C18" s="428" t="s">
        <v>588</v>
      </c>
      <c r="D18" s="429" t="s">
        <v>589</v>
      </c>
      <c r="J18" s="436" t="s">
        <v>612</v>
      </c>
      <c r="K18" s="434" t="s">
        <v>639</v>
      </c>
      <c r="L18" s="429" t="s">
        <v>640</v>
      </c>
    </row>
    <row r="19" spans="3:12" ht="15.75" thickBot="1">
      <c r="C19" s="428" t="s">
        <v>590</v>
      </c>
      <c r="D19" s="429" t="s">
        <v>589</v>
      </c>
      <c r="J19" s="435" t="s">
        <v>612</v>
      </c>
      <c r="K19" s="434" t="s">
        <v>641</v>
      </c>
      <c r="L19" s="429" t="s">
        <v>642</v>
      </c>
    </row>
    <row r="20" spans="3:12" ht="15.75" thickBot="1">
      <c r="C20" s="428" t="s">
        <v>591</v>
      </c>
      <c r="D20" s="429" t="s">
        <v>592</v>
      </c>
      <c r="J20" s="435" t="s">
        <v>612</v>
      </c>
      <c r="K20" s="434" t="s">
        <v>643</v>
      </c>
      <c r="L20" s="429" t="s">
        <v>644</v>
      </c>
    </row>
    <row r="21" spans="3:12" ht="15.75" thickBot="1">
      <c r="C21" s="428" t="s">
        <v>593</v>
      </c>
      <c r="D21" s="429" t="s">
        <v>592</v>
      </c>
      <c r="J21" s="435" t="s">
        <v>612</v>
      </c>
      <c r="K21" s="434" t="s">
        <v>645</v>
      </c>
      <c r="L21" s="429" t="s">
        <v>646</v>
      </c>
    </row>
    <row r="22" spans="3:12" ht="15.75" thickBot="1">
      <c r="C22" s="428" t="s">
        <v>594</v>
      </c>
      <c r="D22" s="429" t="s">
        <v>595</v>
      </c>
      <c r="J22" s="437" t="s">
        <v>647</v>
      </c>
      <c r="K22" s="434" t="s">
        <v>648</v>
      </c>
      <c r="L22" s="429" t="s">
        <v>649</v>
      </c>
    </row>
    <row r="23" spans="3:12" ht="15.75" thickBot="1">
      <c r="C23" s="428" t="s">
        <v>596</v>
      </c>
      <c r="D23" s="429" t="s">
        <v>595</v>
      </c>
      <c r="J23" s="437" t="s">
        <v>647</v>
      </c>
      <c r="K23" s="434" t="s">
        <v>650</v>
      </c>
      <c r="L23" s="429" t="s">
        <v>651</v>
      </c>
    </row>
    <row r="24" spans="3:12" ht="15.75" thickBot="1">
      <c r="C24" s="428" t="s">
        <v>597</v>
      </c>
      <c r="D24" s="429" t="s">
        <v>598</v>
      </c>
      <c r="J24" s="437" t="s">
        <v>652</v>
      </c>
      <c r="K24" s="434" t="s">
        <v>653</v>
      </c>
      <c r="L24" s="429" t="s">
        <v>654</v>
      </c>
    </row>
    <row r="25" spans="3:12" ht="15.75" thickBot="1">
      <c r="C25" s="428" t="s">
        <v>599</v>
      </c>
      <c r="D25" s="429" t="s">
        <v>598</v>
      </c>
      <c r="J25" s="437" t="s">
        <v>652</v>
      </c>
      <c r="K25" s="434" t="s">
        <v>655</v>
      </c>
      <c r="L25" s="429" t="s">
        <v>656</v>
      </c>
    </row>
    <row r="26" spans="3:12" ht="15.75" thickBot="1">
      <c r="C26" s="428" t="s">
        <v>600</v>
      </c>
      <c r="D26" s="429" t="s">
        <v>601</v>
      </c>
      <c r="J26" s="435" t="s">
        <v>612</v>
      </c>
      <c r="K26" s="434" t="s">
        <v>657</v>
      </c>
      <c r="L26" s="429" t="s">
        <v>658</v>
      </c>
    </row>
    <row r="27" spans="3:12" ht="15.75" thickBot="1">
      <c r="C27" s="428" t="s">
        <v>602</v>
      </c>
      <c r="D27" s="429" t="s">
        <v>573</v>
      </c>
      <c r="J27" s="435" t="s">
        <v>612</v>
      </c>
      <c r="K27" s="434" t="s">
        <v>659</v>
      </c>
      <c r="L27" s="429" t="s">
        <v>660</v>
      </c>
    </row>
    <row r="28" spans="3:12" ht="15.75" thickBot="1">
      <c r="C28" s="428" t="s">
        <v>603</v>
      </c>
      <c r="D28" s="429" t="s">
        <v>575</v>
      </c>
      <c r="J28" s="435" t="s">
        <v>612</v>
      </c>
      <c r="K28" s="434" t="s">
        <v>661</v>
      </c>
      <c r="L28" s="429" t="s">
        <v>662</v>
      </c>
    </row>
    <row r="29" spans="3:12" ht="15.75" thickBot="1">
      <c r="C29" s="428" t="s">
        <v>604</v>
      </c>
      <c r="D29" s="429" t="s">
        <v>586</v>
      </c>
      <c r="J29" s="435" t="s">
        <v>612</v>
      </c>
      <c r="K29" s="434" t="s">
        <v>663</v>
      </c>
      <c r="L29" s="429" t="s">
        <v>664</v>
      </c>
    </row>
    <row r="30" spans="3:12" ht="15.75" thickBot="1">
      <c r="C30" s="428" t="s">
        <v>605</v>
      </c>
      <c r="D30" s="429" t="s">
        <v>595</v>
      </c>
      <c r="J30" s="435" t="s">
        <v>612</v>
      </c>
      <c r="K30" s="434" t="s">
        <v>665</v>
      </c>
      <c r="L30" s="429" t="s">
        <v>666</v>
      </c>
    </row>
    <row r="31" spans="3:12" ht="15.75" thickBot="1">
      <c r="C31" s="432" t="s">
        <v>606</v>
      </c>
      <c r="D31" s="433" t="s">
        <v>607</v>
      </c>
      <c r="J31" s="435" t="s">
        <v>612</v>
      </c>
      <c r="K31" s="434" t="s">
        <v>667</v>
      </c>
      <c r="L31" s="429" t="s">
        <v>668</v>
      </c>
    </row>
    <row r="32" spans="3:12" ht="15.75" thickBot="1">
      <c r="J32" s="435" t="s">
        <v>612</v>
      </c>
      <c r="K32" s="434" t="s">
        <v>669</v>
      </c>
      <c r="L32" s="429" t="s">
        <v>670</v>
      </c>
    </row>
    <row r="33" spans="10:12" ht="15.75" thickBot="1">
      <c r="J33" s="436" t="s">
        <v>612</v>
      </c>
      <c r="K33" s="434" t="s">
        <v>671</v>
      </c>
      <c r="L33" s="429" t="s">
        <v>672</v>
      </c>
    </row>
    <row r="34" spans="10:12" ht="15.75" thickBot="1">
      <c r="J34" s="435" t="s">
        <v>612</v>
      </c>
      <c r="K34" s="434" t="s">
        <v>673</v>
      </c>
      <c r="L34" s="429" t="s">
        <v>674</v>
      </c>
    </row>
    <row r="35" spans="10:12" ht="15.75" thickBot="1">
      <c r="J35" s="435" t="s">
        <v>612</v>
      </c>
      <c r="K35" s="434" t="s">
        <v>675</v>
      </c>
      <c r="L35" s="429" t="s">
        <v>676</v>
      </c>
    </row>
    <row r="36" spans="10:12" ht="15.75" thickBot="1">
      <c r="J36" s="435" t="s">
        <v>612</v>
      </c>
      <c r="K36" s="434" t="s">
        <v>677</v>
      </c>
      <c r="L36" s="429" t="s">
        <v>678</v>
      </c>
    </row>
    <row r="37" spans="10:12" ht="15.75" thickBot="1">
      <c r="J37" s="435" t="s">
        <v>612</v>
      </c>
      <c r="K37" s="434" t="s">
        <v>679</v>
      </c>
      <c r="L37" s="429" t="s">
        <v>680</v>
      </c>
    </row>
    <row r="38" spans="10:12" ht="15.75" thickBot="1">
      <c r="J38" s="435" t="s">
        <v>612</v>
      </c>
      <c r="K38" s="434" t="s">
        <v>681</v>
      </c>
      <c r="L38" s="429" t="s">
        <v>682</v>
      </c>
    </row>
    <row r="39" spans="10:12" ht="15.75" thickBot="1">
      <c r="J39" s="435" t="s">
        <v>612</v>
      </c>
      <c r="K39" s="434" t="s">
        <v>683</v>
      </c>
      <c r="L39" s="429" t="s">
        <v>684</v>
      </c>
    </row>
    <row r="40" spans="10:12" ht="15.75" thickBot="1">
      <c r="J40" s="435" t="s">
        <v>612</v>
      </c>
      <c r="K40" s="434" t="s">
        <v>685</v>
      </c>
      <c r="L40" s="429" t="s">
        <v>686</v>
      </c>
    </row>
    <row r="41" spans="10:12" ht="15.75" thickBot="1">
      <c r="J41" s="435" t="s">
        <v>612</v>
      </c>
      <c r="K41" s="434" t="s">
        <v>687</v>
      </c>
      <c r="L41" s="429" t="s">
        <v>688</v>
      </c>
    </row>
    <row r="42" spans="10:12" ht="15.75" thickBot="1">
      <c r="J42" s="438" t="s">
        <v>689</v>
      </c>
      <c r="K42" s="434" t="s">
        <v>690</v>
      </c>
      <c r="L42" s="429" t="s">
        <v>691</v>
      </c>
    </row>
    <row r="43" spans="10:12" ht="15.75" thickBot="1">
      <c r="J43" s="438" t="s">
        <v>689</v>
      </c>
      <c r="K43" s="434" t="s">
        <v>692</v>
      </c>
      <c r="L43" s="429" t="s">
        <v>693</v>
      </c>
    </row>
    <row r="44" spans="10:12" ht="15.75" thickBot="1">
      <c r="J44" s="439" t="s">
        <v>694</v>
      </c>
      <c r="K44" s="434" t="s">
        <v>695</v>
      </c>
      <c r="L44" s="429" t="s">
        <v>696</v>
      </c>
    </row>
    <row r="45" spans="10:12" ht="15.75" thickBot="1">
      <c r="J45" s="440" t="s">
        <v>697</v>
      </c>
      <c r="K45" s="434" t="s">
        <v>698</v>
      </c>
      <c r="L45" s="429" t="s">
        <v>699</v>
      </c>
    </row>
    <row r="46" spans="10:12" ht="15.75" thickBot="1">
      <c r="J46" s="440" t="s">
        <v>697</v>
      </c>
      <c r="K46" s="434" t="s">
        <v>700</v>
      </c>
      <c r="L46" s="429" t="s">
        <v>701</v>
      </c>
    </row>
    <row r="47" spans="10:12" ht="15.75" thickBot="1">
      <c r="J47" s="441" t="s">
        <v>702</v>
      </c>
      <c r="K47" s="434" t="s">
        <v>703</v>
      </c>
      <c r="L47" s="429" t="s">
        <v>704</v>
      </c>
    </row>
    <row r="48" spans="10:12" ht="15.75" thickBot="1">
      <c r="J48" s="441" t="s">
        <v>702</v>
      </c>
      <c r="K48" s="434" t="s">
        <v>705</v>
      </c>
      <c r="L48" s="429" t="s">
        <v>706</v>
      </c>
    </row>
    <row r="49" spans="10:12" ht="15.75" thickBot="1">
      <c r="J49" s="442" t="s">
        <v>707</v>
      </c>
      <c r="K49" s="434" t="s">
        <v>708</v>
      </c>
      <c r="L49" s="429" t="s">
        <v>709</v>
      </c>
    </row>
    <row r="50" spans="10:12" ht="15.75" thickBot="1">
      <c r="J50" s="442" t="s">
        <v>707</v>
      </c>
      <c r="K50" s="434" t="s">
        <v>710</v>
      </c>
      <c r="L50" s="429" t="s">
        <v>711</v>
      </c>
    </row>
    <row r="51" spans="10:12">
      <c r="J51" s="444" t="s">
        <v>707</v>
      </c>
      <c r="K51" s="445" t="s">
        <v>712</v>
      </c>
      <c r="L51" s="433" t="s">
        <v>713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4A9B254-DDD8-464F-AF7A-4D112BB6FD8E}">
  <ds:schemaRefs/>
</ds:datastoreItem>
</file>

<file path=customXml/itemProps3.xml><?xml version="1.0" encoding="utf-8"?>
<ds:datastoreItem xmlns:ds="http://schemas.openxmlformats.org/officeDocument/2006/customXml" ds:itemID="{27B0BC59-0E6A-4278-957E-2A6158A5EF58}">
  <ds:schemaRefs/>
</ds:datastoreItem>
</file>

<file path=customXml/itemProps4.xml><?xml version="1.0" encoding="utf-8"?>
<ds:datastoreItem xmlns:ds="http://schemas.openxmlformats.org/officeDocument/2006/customXml" ds:itemID="{A502F854-1DC8-4930-AC9B-4F60D9DD5EEF}">
  <ds:schemaRefs/>
</ds:datastoreItem>
</file>

<file path=customXml/itemProps5.xml><?xml version="1.0" encoding="utf-8"?>
<ds:datastoreItem xmlns:ds="http://schemas.openxmlformats.org/officeDocument/2006/customXml" ds:itemID="{8428E760-B837-43D3-BFB6-FA3F00E4351C}">
  <ds:schemaRefs/>
</ds:datastoreItem>
</file>

<file path=customXml/itemProps6.xml><?xml version="1.0" encoding="utf-8"?>
<ds:datastoreItem xmlns:ds="http://schemas.openxmlformats.org/officeDocument/2006/customXml" ds:itemID="{14FA3DBF-3D10-4CEC-9C13-2B643DF1E106}">
  <ds:schemaRefs/>
</ds:datastoreItem>
</file>

<file path=customXml/itemProps7.xml><?xml version="1.0" encoding="utf-8"?>
<ds:datastoreItem xmlns:ds="http://schemas.openxmlformats.org/officeDocument/2006/customXml" ds:itemID="{5C670962-9690-435C-A5BE-6413D7595FD6}">
  <ds:schemaRefs/>
</ds:datastoreItem>
</file>

<file path=customXml/itemProps8.xml><?xml version="1.0" encoding="utf-8"?>
<ds:datastoreItem xmlns:ds="http://schemas.openxmlformats.org/officeDocument/2006/customXml" ds:itemID="{09DE11B8-3459-491D-8BA8-7D75F0234420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F8AB7AAD-CCBA-4D35-9A0D-E4DC6E01A4E1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E68C531D-A362-4FEB-8EB6-C7E4117D7A69}">
  <ds:schemaRefs/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457F4C07-1709-4595-8EC4-6C0DABF04268}">
  <ds:schemaRefs/>
</ds:datastoreItem>
</file>

<file path=customXml/itemProps16.xml><?xml version="1.0" encoding="utf-8"?>
<ds:datastoreItem xmlns:ds="http://schemas.openxmlformats.org/officeDocument/2006/customXml" ds:itemID="{C5CBC30E-2F3A-4931-BF4A-9F61DD9D84E2}">
  <ds:schemaRefs/>
</ds:datastoreItem>
</file>

<file path=customXml/itemProps17.xml><?xml version="1.0" encoding="utf-8"?>
<ds:datastoreItem xmlns:ds="http://schemas.openxmlformats.org/officeDocument/2006/customXml" ds:itemID="{CA5FF991-C66A-4AAF-AC09-3E8322DE2999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72671333-EA01-4E61-9495-0C521CFF4E42}">
  <ds:schemaRefs/>
</ds:datastoreItem>
</file>

<file path=customXml/itemProps20.xml><?xml version="1.0" encoding="utf-8"?>
<ds:datastoreItem xmlns:ds="http://schemas.openxmlformats.org/officeDocument/2006/customXml" ds:itemID="{73EAB481-866B-4C0F-8627-26832E150B4D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2020-02-26T14:15:00Z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