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4"/>
  </bookViews>
  <sheets>
    <sheet name="Entities" sheetId="12" r:id="rId1"/>
    <sheet name="Dragons" sheetId="3" r:id="rId2"/>
    <sheet name="Progression" sheetId="8" r:id="rId3"/>
    <sheet name="DATA_DRAGONS_CONTENT" sheetId="5" r:id="rId4"/>
    <sheet name="DATA_SCENES_UNITY" sheetId="9" r:id="rId5"/>
    <sheet name="Entities FPS" sheetId="6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C17" i="9" l="1"/>
  <c r="G22" i="9" l="1"/>
  <c r="G168" i="9"/>
  <c r="G376" i="9"/>
  <c r="G441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385" i="9"/>
  <c r="G418" i="9"/>
  <c r="G419" i="9"/>
  <c r="G420" i="9"/>
  <c r="G421" i="9"/>
  <c r="G449" i="9"/>
  <c r="G25" i="9"/>
  <c r="G26" i="9"/>
  <c r="G27" i="9"/>
  <c r="G483" i="9"/>
  <c r="G28" i="9"/>
  <c r="G29" i="9"/>
  <c r="G271" i="9"/>
  <c r="G585" i="9"/>
  <c r="G30" i="9"/>
  <c r="G502" i="9"/>
  <c r="G443" i="9"/>
  <c r="G422" i="9"/>
  <c r="G304" i="9"/>
  <c r="G212" i="9"/>
  <c r="G503" i="9"/>
  <c r="G31" i="9"/>
  <c r="G213" i="9"/>
  <c r="G204" i="9"/>
  <c r="G214" i="9"/>
  <c r="G32" i="9"/>
  <c r="G33" i="9"/>
  <c r="G215" i="9"/>
  <c r="G504" i="9"/>
  <c r="G484" i="9"/>
  <c r="G450" i="9"/>
  <c r="G434" i="9"/>
  <c r="G169" i="9"/>
  <c r="G321" i="9"/>
  <c r="G34" i="9"/>
  <c r="G188" i="9"/>
  <c r="G351" i="9"/>
  <c r="G357" i="9"/>
  <c r="G505" i="9"/>
  <c r="G506" i="9"/>
  <c r="G272" i="9"/>
  <c r="G371" i="9"/>
  <c r="G586" i="9"/>
  <c r="G189" i="9"/>
  <c r="G216" i="9"/>
  <c r="G447" i="9"/>
  <c r="G150" i="9"/>
  <c r="G322" i="9"/>
  <c r="G423" i="9"/>
  <c r="G507" i="9"/>
  <c r="G35" i="9"/>
  <c r="G259" i="9"/>
  <c r="G308" i="9"/>
  <c r="G451" i="9"/>
  <c r="G151" i="9"/>
  <c r="G217" i="9"/>
  <c r="G36" i="9"/>
  <c r="G508" i="9"/>
  <c r="G152" i="9"/>
  <c r="G37" i="9"/>
  <c r="G38" i="9"/>
  <c r="G218" i="9"/>
  <c r="G323" i="9"/>
  <c r="G324" i="9"/>
  <c r="G470" i="9"/>
  <c r="G170" i="9"/>
  <c r="G39" i="9"/>
  <c r="G424" i="9"/>
  <c r="G190" i="9"/>
  <c r="G153" i="9"/>
  <c r="G509" i="9"/>
  <c r="G40" i="9"/>
  <c r="G372" i="9"/>
  <c r="G452" i="9"/>
  <c r="G219" i="9"/>
  <c r="G510" i="9"/>
  <c r="G154" i="9"/>
  <c r="G220" i="9"/>
  <c r="G511" i="9"/>
  <c r="G41" i="9"/>
  <c r="G221" i="9"/>
  <c r="G377" i="9"/>
  <c r="G222" i="9"/>
  <c r="G42" i="9"/>
  <c r="G512" i="9"/>
  <c r="G260" i="9"/>
  <c r="G583" i="9"/>
  <c r="G171" i="9"/>
  <c r="G352" i="9"/>
  <c r="G43" i="9"/>
  <c r="G223" i="9"/>
  <c r="G325" i="9"/>
  <c r="G485" i="9"/>
  <c r="G386" i="9"/>
  <c r="G205" i="9"/>
  <c r="G378" i="9"/>
  <c r="G44" i="9"/>
  <c r="G326" i="9"/>
  <c r="G155" i="9"/>
  <c r="G309" i="9"/>
  <c r="G327" i="9"/>
  <c r="G45" i="9"/>
  <c r="G379" i="9"/>
  <c r="G198" i="9"/>
  <c r="G172" i="9"/>
  <c r="G46" i="9"/>
  <c r="G173" i="9"/>
  <c r="G513" i="9"/>
  <c r="G47" i="9"/>
  <c r="G514" i="9"/>
  <c r="G48" i="9"/>
  <c r="G515" i="9"/>
  <c r="G361" i="9"/>
  <c r="G453" i="9"/>
  <c r="G348" i="9"/>
  <c r="G486" i="9"/>
  <c r="G353" i="9"/>
  <c r="G516" i="9"/>
  <c r="G517" i="9"/>
  <c r="G518" i="9"/>
  <c r="G257" i="9"/>
  <c r="G174" i="9"/>
  <c r="G288" i="9"/>
  <c r="G206" i="9"/>
  <c r="G487" i="9"/>
  <c r="G289" i="9"/>
  <c r="G224" i="9"/>
  <c r="G261" i="9"/>
  <c r="G519" i="9"/>
  <c r="G156" i="9"/>
  <c r="G207" i="9"/>
  <c r="G362" i="9"/>
  <c r="G488" i="9"/>
  <c r="G273" i="9"/>
  <c r="G587" i="9"/>
  <c r="G274" i="9"/>
  <c r="G49" i="9"/>
  <c r="G157" i="9"/>
  <c r="G520" i="9"/>
  <c r="G50" i="9"/>
  <c r="G225" i="9"/>
  <c r="G158" i="9"/>
  <c r="G454" i="9"/>
  <c r="G521" i="9"/>
  <c r="G444" i="9"/>
  <c r="G522" i="9"/>
  <c r="G523" i="9"/>
  <c r="G208" i="9"/>
  <c r="G524" i="9"/>
  <c r="G373" i="9"/>
  <c r="G262" i="9"/>
  <c r="G310" i="9"/>
  <c r="G51" i="9"/>
  <c r="G226" i="9"/>
  <c r="G175" i="9"/>
  <c r="G52" i="9"/>
  <c r="G53" i="9"/>
  <c r="G176" i="9"/>
  <c r="G227" i="9"/>
  <c r="G525" i="9"/>
  <c r="G526" i="9"/>
  <c r="G270" i="9"/>
  <c r="G445" i="9"/>
  <c r="G54" i="9"/>
  <c r="G55" i="9"/>
  <c r="G56" i="9"/>
  <c r="G199" i="9"/>
  <c r="G489" i="9"/>
  <c r="G177" i="9"/>
  <c r="G200" i="9"/>
  <c r="G203" i="9"/>
  <c r="G490" i="9"/>
  <c r="G57" i="9"/>
  <c r="G354" i="9"/>
  <c r="G527" i="9"/>
  <c r="G293" i="9"/>
  <c r="G455" i="9"/>
  <c r="G58" i="9"/>
  <c r="G456" i="9"/>
  <c r="G275" i="9"/>
  <c r="G59" i="9"/>
  <c r="G435" i="9"/>
  <c r="G491" i="9"/>
  <c r="G328" i="9"/>
  <c r="G380" i="9"/>
  <c r="G528" i="9"/>
  <c r="G159" i="9"/>
  <c r="G228" i="9"/>
  <c r="G229" i="9"/>
  <c r="G60" i="9"/>
  <c r="G529" i="9"/>
  <c r="G306" i="9"/>
  <c r="G61" i="9"/>
  <c r="G178" i="9"/>
  <c r="G329" i="9"/>
  <c r="G62" i="9"/>
  <c r="G276" i="9"/>
  <c r="G230" i="9"/>
  <c r="G63" i="9"/>
  <c r="G315" i="9"/>
  <c r="G363" i="9"/>
  <c r="G457" i="9"/>
  <c r="G64" i="9"/>
  <c r="G530" i="9"/>
  <c r="G65" i="9"/>
  <c r="G263" i="9"/>
  <c r="G330" i="9"/>
  <c r="G290" i="9"/>
  <c r="G471" i="9"/>
  <c r="G179" i="9"/>
  <c r="G381" i="9"/>
  <c r="G66" i="9"/>
  <c r="G531" i="9"/>
  <c r="G67" i="9"/>
  <c r="G231" i="9"/>
  <c r="G68" i="9"/>
  <c r="G458" i="9"/>
  <c r="G69" i="9"/>
  <c r="G532" i="9"/>
  <c r="G264" i="9"/>
  <c r="G459" i="9"/>
  <c r="G70" i="9"/>
  <c r="G277" i="9"/>
  <c r="G584" i="9"/>
  <c r="G278" i="9"/>
  <c r="G364" i="9"/>
  <c r="G436" i="9"/>
  <c r="G492" i="9"/>
  <c r="G180" i="9"/>
  <c r="G382" i="9"/>
  <c r="G460" i="9"/>
  <c r="G595" i="9"/>
  <c r="G533" i="9"/>
  <c r="G432" i="9"/>
  <c r="G316" i="9"/>
  <c r="G265" i="9"/>
  <c r="G71" i="9"/>
  <c r="G461" i="9"/>
  <c r="G534" i="9"/>
  <c r="G72" i="9"/>
  <c r="G472" i="9"/>
  <c r="G73" i="9"/>
  <c r="G279" i="9"/>
  <c r="G280" i="9"/>
  <c r="G74" i="9"/>
  <c r="G302" i="9"/>
  <c r="G331" i="9"/>
  <c r="G535" i="9"/>
  <c r="G75" i="9"/>
  <c r="G76" i="9"/>
  <c r="G332" i="9"/>
  <c r="G266" i="9"/>
  <c r="G77" i="9"/>
  <c r="G181" i="9"/>
  <c r="G387" i="9"/>
  <c r="G383" i="9"/>
  <c r="G365" i="9"/>
  <c r="G232" i="9"/>
  <c r="G78" i="9"/>
  <c r="G79" i="9"/>
  <c r="G294" i="9"/>
  <c r="G536" i="9"/>
  <c r="G311" i="9"/>
  <c r="G493" i="9"/>
  <c r="G209" i="9"/>
  <c r="G305" i="9"/>
  <c r="G588" i="9"/>
  <c r="G589" i="9"/>
  <c r="G160" i="9"/>
  <c r="G233" i="9"/>
  <c r="G374" i="9"/>
  <c r="G80" i="9"/>
  <c r="G537" i="9"/>
  <c r="G81" i="9"/>
  <c r="G333" i="9"/>
  <c r="G538" i="9"/>
  <c r="G295" i="9"/>
  <c r="G82" i="9"/>
  <c r="G234" i="9"/>
  <c r="G539" i="9"/>
  <c r="G366" i="9"/>
  <c r="G384" i="9"/>
  <c r="G590" i="9"/>
  <c r="G83" i="9"/>
  <c r="G312" i="9"/>
  <c r="G317" i="9"/>
  <c r="G430" i="9"/>
  <c r="G84" i="9"/>
  <c r="G437" i="9"/>
  <c r="G85" i="9"/>
  <c r="G540" i="9"/>
  <c r="G296" i="9"/>
  <c r="G473" i="9"/>
  <c r="G86" i="9"/>
  <c r="G541" i="9"/>
  <c r="G431" i="9"/>
  <c r="G334" i="9"/>
  <c r="G442" i="9"/>
  <c r="G335" i="9"/>
  <c r="G267" i="9"/>
  <c r="G281" i="9"/>
  <c r="G182" i="9"/>
  <c r="G191" i="9"/>
  <c r="G87" i="9"/>
  <c r="G367" i="9"/>
  <c r="G183" i="9"/>
  <c r="G542" i="9"/>
  <c r="G543" i="9"/>
  <c r="G88" i="9"/>
  <c r="G544" i="9"/>
  <c r="G89" i="9"/>
  <c r="G90" i="9"/>
  <c r="G91" i="9"/>
  <c r="G545" i="9"/>
  <c r="G235" i="9"/>
  <c r="G546" i="9"/>
  <c r="G92" i="9"/>
  <c r="G494" i="9"/>
  <c r="G480" i="9"/>
  <c r="G195" i="9"/>
  <c r="G93" i="9"/>
  <c r="G495" i="9"/>
  <c r="G236" i="9"/>
  <c r="G336" i="9"/>
  <c r="G462" i="9"/>
  <c r="G547" i="9"/>
  <c r="G94" i="9"/>
  <c r="G184" i="9"/>
  <c r="G282" i="9"/>
  <c r="G95" i="9"/>
  <c r="G196" i="9"/>
  <c r="G96" i="9"/>
  <c r="G97" i="9"/>
  <c r="G161" i="9"/>
  <c r="G548" i="9"/>
  <c r="G237" i="9"/>
  <c r="G98" i="9"/>
  <c r="G463" i="9"/>
  <c r="G549" i="9"/>
  <c r="G99" i="9"/>
  <c r="G100" i="9"/>
  <c r="G550" i="9"/>
  <c r="G551" i="9"/>
  <c r="G201" i="9"/>
  <c r="G268" i="9"/>
  <c r="G101" i="9"/>
  <c r="G102" i="9"/>
  <c r="G425" i="9"/>
  <c r="G552" i="9"/>
  <c r="G103" i="9"/>
  <c r="G104" i="9"/>
  <c r="G291" i="9"/>
  <c r="G162" i="9"/>
  <c r="G163" i="9"/>
  <c r="G433" i="9"/>
  <c r="G105" i="9"/>
  <c r="G185" i="9"/>
  <c r="G106" i="9"/>
  <c r="G283" i="9"/>
  <c r="G426" i="9"/>
  <c r="G23" i="9"/>
  <c r="G284" i="9"/>
  <c r="G496" i="9"/>
  <c r="G269" i="9"/>
  <c r="G553" i="9"/>
  <c r="G337" i="9"/>
  <c r="G238" i="9"/>
  <c r="G338" i="9"/>
  <c r="G239" i="9"/>
  <c r="G107" i="9"/>
  <c r="G240" i="9"/>
  <c r="G164" i="9"/>
  <c r="G497" i="9"/>
  <c r="G474" i="9"/>
  <c r="G241" i="9"/>
  <c r="G242" i="9"/>
  <c r="G554" i="9"/>
  <c r="G318" i="9"/>
  <c r="G368" i="9"/>
  <c r="G108" i="9"/>
  <c r="G555" i="9"/>
  <c r="G109" i="9"/>
  <c r="G339" i="9"/>
  <c r="G340" i="9"/>
  <c r="G476" i="9"/>
  <c r="G243" i="9"/>
  <c r="G448" i="9"/>
  <c r="G341" i="9"/>
  <c r="G556" i="9"/>
  <c r="G440" i="9"/>
  <c r="G110" i="9"/>
  <c r="G477" i="9"/>
  <c r="G111" i="9"/>
  <c r="G186" i="9"/>
  <c r="G112" i="9"/>
  <c r="G113" i="9"/>
  <c r="G114" i="9"/>
  <c r="G115" i="9"/>
  <c r="G557" i="9"/>
  <c r="G313" i="9"/>
  <c r="G116" i="9"/>
  <c r="G558" i="9"/>
  <c r="G464" i="9"/>
  <c r="G165" i="9"/>
  <c r="G342" i="9"/>
  <c r="G358" i="9"/>
  <c r="G559" i="9"/>
  <c r="G117" i="9"/>
  <c r="G292" i="9"/>
  <c r="G343" i="9"/>
  <c r="G481" i="9"/>
  <c r="G560" i="9"/>
  <c r="G498" i="9"/>
  <c r="G118" i="9"/>
  <c r="G119" i="9"/>
  <c r="G166" i="9"/>
  <c r="G202" i="9"/>
  <c r="G561" i="9"/>
  <c r="G562" i="9"/>
  <c r="G307" i="9"/>
  <c r="G563" i="9"/>
  <c r="G120" i="9"/>
  <c r="G564" i="9"/>
  <c r="G438" i="9"/>
  <c r="G210" i="9"/>
  <c r="G121" i="9"/>
  <c r="G24" i="9"/>
  <c r="G187" i="9"/>
  <c r="G465" i="9"/>
  <c r="G565" i="9"/>
  <c r="G566" i="9"/>
  <c r="G359" i="9"/>
  <c r="G192" i="9"/>
  <c r="G567" i="9"/>
  <c r="G439" i="9"/>
  <c r="G344" i="9"/>
  <c r="G122" i="9"/>
  <c r="G297" i="9"/>
  <c r="G568" i="9"/>
  <c r="G345" i="9"/>
  <c r="G569" i="9"/>
  <c r="G123" i="9"/>
  <c r="G478" i="9"/>
  <c r="G124" i="9"/>
  <c r="G355" i="9"/>
  <c r="G125" i="9"/>
  <c r="G244" i="9"/>
  <c r="G245" i="9"/>
  <c r="G126" i="9"/>
  <c r="G193" i="9"/>
  <c r="G298" i="9"/>
  <c r="G246" i="9"/>
  <c r="G356" i="9"/>
  <c r="G346" i="9"/>
  <c r="G247" i="9"/>
  <c r="G248" i="9"/>
  <c r="G249" i="9"/>
  <c r="G299" i="9"/>
  <c r="G427" i="9"/>
  <c r="G167" i="9"/>
  <c r="G250" i="9"/>
  <c r="G251" i="9"/>
  <c r="G127" i="9"/>
  <c r="G466" i="9"/>
  <c r="G319" i="9"/>
  <c r="G479" i="9"/>
  <c r="G128" i="9"/>
  <c r="G570" i="9"/>
  <c r="G129" i="9"/>
  <c r="G499" i="9"/>
  <c r="G130" i="9"/>
  <c r="G571" i="9"/>
  <c r="G572" i="9"/>
  <c r="G285" i="9"/>
  <c r="G349" i="9"/>
  <c r="G320" i="9"/>
  <c r="G591" i="9"/>
  <c r="G573" i="9"/>
  <c r="G286" i="9"/>
  <c r="G369" i="9"/>
  <c r="G574" i="9"/>
  <c r="G252" i="9"/>
  <c r="G575" i="9"/>
  <c r="G131" i="9"/>
  <c r="G287" i="9"/>
  <c r="G132" i="9"/>
  <c r="G253" i="9"/>
  <c r="G500" i="9"/>
  <c r="G446" i="9"/>
  <c r="G133" i="9"/>
  <c r="G576" i="9"/>
  <c r="G134" i="9"/>
  <c r="G135" i="9"/>
  <c r="G577" i="9"/>
  <c r="G375" i="9"/>
  <c r="G136" i="9"/>
  <c r="G592" i="9"/>
  <c r="G137" i="9"/>
  <c r="G303" i="9"/>
  <c r="G138" i="9"/>
  <c r="G501" i="9"/>
  <c r="G370" i="9"/>
  <c r="G578" i="9"/>
  <c r="G197" i="9"/>
  <c r="G467" i="9"/>
  <c r="G593" i="9"/>
  <c r="G594" i="9"/>
  <c r="G579" i="9"/>
  <c r="G475" i="9"/>
  <c r="G139" i="9"/>
  <c r="G140" i="9"/>
  <c r="G211" i="9"/>
  <c r="G141" i="9"/>
  <c r="G142" i="9"/>
  <c r="G347" i="9"/>
  <c r="G468" i="9"/>
  <c r="G143" i="9"/>
  <c r="G300" i="9"/>
  <c r="G258" i="9"/>
  <c r="G482" i="9"/>
  <c r="G428" i="9"/>
  <c r="G254" i="9"/>
  <c r="G469" i="9"/>
  <c r="G301" i="9"/>
  <c r="G429" i="9"/>
  <c r="G144" i="9"/>
  <c r="G145" i="9"/>
  <c r="G146" i="9"/>
  <c r="G147" i="9"/>
  <c r="G580" i="9"/>
  <c r="G314" i="9"/>
  <c r="G255" i="9"/>
  <c r="G256" i="9"/>
  <c r="G581" i="9"/>
  <c r="G350" i="9"/>
  <c r="G194" i="9"/>
  <c r="G148" i="9"/>
  <c r="G596" i="9"/>
  <c r="G360" i="9"/>
  <c r="G582" i="9"/>
  <c r="G149" i="9"/>
  <c r="C6" i="9" l="1"/>
  <c r="C7" i="9"/>
  <c r="C16" i="9" s="1"/>
  <c r="C13" i="9" l="1"/>
  <c r="C14" i="9"/>
  <c r="C15" i="9"/>
  <c r="K11" i="9"/>
  <c r="K9" i="9"/>
  <c r="K8" i="9"/>
  <c r="K7" i="9"/>
  <c r="O22" i="9"/>
  <c r="K16" i="9" l="1"/>
  <c r="K15" i="9"/>
  <c r="K14" i="9"/>
  <c r="K13" i="9"/>
  <c r="K6" i="9"/>
  <c r="C9" i="9" l="1"/>
  <c r="C8" i="9"/>
  <c r="C11" i="9"/>
  <c r="E8" i="8" l="1"/>
  <c r="F9" i="8" s="1"/>
  <c r="J51" i="6" l="1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14" i="5"/>
  <c r="K14" i="5"/>
  <c r="J14" i="5"/>
  <c r="I14" i="5"/>
  <c r="M41" i="3" s="1"/>
  <c r="H14" i="5"/>
  <c r="L41" i="3" s="1"/>
  <c r="S13" i="5"/>
  <c r="R13" i="5"/>
  <c r="Q13" i="5"/>
  <c r="P13" i="5"/>
  <c r="O13" i="5"/>
  <c r="N13" i="5"/>
  <c r="M13" i="5"/>
  <c r="L13" i="5"/>
  <c r="K13" i="5"/>
  <c r="J13" i="5"/>
  <c r="I13" i="5"/>
  <c r="M40" i="3" s="1"/>
  <c r="H13" i="5"/>
  <c r="L40" i="3" s="1"/>
  <c r="S12" i="5"/>
  <c r="R12" i="5"/>
  <c r="Q12" i="5"/>
  <c r="P12" i="5"/>
  <c r="O12" i="5"/>
  <c r="N12" i="5"/>
  <c r="M12" i="5"/>
  <c r="L12" i="5"/>
  <c r="K12" i="5"/>
  <c r="J12" i="5"/>
  <c r="I12" i="5"/>
  <c r="M39" i="3" s="1"/>
  <c r="H12" i="5"/>
  <c r="L39" i="3" s="1"/>
  <c r="S11" i="5"/>
  <c r="R11" i="5"/>
  <c r="Q11" i="5"/>
  <c r="P11" i="5"/>
  <c r="O11" i="5"/>
  <c r="N11" i="5"/>
  <c r="M11" i="5"/>
  <c r="L11" i="5"/>
  <c r="K11" i="5"/>
  <c r="J11" i="5"/>
  <c r="I11" i="5"/>
  <c r="M38" i="3" s="1"/>
  <c r="H11" i="5"/>
  <c r="L38" i="3" s="1"/>
  <c r="S10" i="5"/>
  <c r="R10" i="5"/>
  <c r="Q10" i="5"/>
  <c r="P10" i="5"/>
  <c r="O10" i="5"/>
  <c r="N10" i="5"/>
  <c r="M10" i="5"/>
  <c r="L10" i="5"/>
  <c r="K10" i="5"/>
  <c r="J10" i="5"/>
  <c r="I10" i="5"/>
  <c r="M37" i="3" s="1"/>
  <c r="H10" i="5"/>
  <c r="L37" i="3" s="1"/>
  <c r="S9" i="5"/>
  <c r="R9" i="5"/>
  <c r="Q9" i="5"/>
  <c r="P9" i="5"/>
  <c r="O9" i="5"/>
  <c r="N9" i="5"/>
  <c r="M9" i="5"/>
  <c r="L9" i="5"/>
  <c r="K9" i="5"/>
  <c r="J9" i="5"/>
  <c r="I9" i="5"/>
  <c r="M36" i="3" s="1"/>
  <c r="H9" i="5"/>
  <c r="L36" i="3" s="1"/>
  <c r="S8" i="5"/>
  <c r="R8" i="5"/>
  <c r="Q8" i="5"/>
  <c r="P8" i="5"/>
  <c r="O8" i="5"/>
  <c r="N8" i="5"/>
  <c r="M8" i="5"/>
  <c r="L8" i="5"/>
  <c r="K8" i="5"/>
  <c r="J8" i="5"/>
  <c r="I8" i="5"/>
  <c r="M35" i="3" s="1"/>
  <c r="H8" i="5"/>
  <c r="L35" i="3" s="1"/>
  <c r="S7" i="5"/>
  <c r="R7" i="5"/>
  <c r="Q7" i="5"/>
  <c r="P7" i="5"/>
  <c r="O7" i="5"/>
  <c r="N7" i="5"/>
  <c r="M7" i="5"/>
  <c r="L7" i="5"/>
  <c r="K7" i="5"/>
  <c r="J7" i="5"/>
  <c r="I7" i="5"/>
  <c r="M34" i="3" s="1"/>
  <c r="H7" i="5"/>
  <c r="L34" i="3" s="1"/>
  <c r="S6" i="5"/>
  <c r="R6" i="5"/>
  <c r="Q6" i="5"/>
  <c r="P6" i="5"/>
  <c r="O6" i="5"/>
  <c r="N6" i="5"/>
  <c r="M6" i="5"/>
  <c r="L6" i="5"/>
  <c r="K6" i="5"/>
  <c r="J6" i="5"/>
  <c r="I6" i="5"/>
  <c r="M33" i="3" s="1"/>
  <c r="H6" i="5"/>
  <c r="L33" i="3" s="1"/>
  <c r="S5" i="5"/>
  <c r="R5" i="5"/>
  <c r="Q5" i="5"/>
  <c r="P5" i="5"/>
  <c r="O5" i="5"/>
  <c r="N5" i="5"/>
  <c r="M5" i="5"/>
  <c r="L5" i="5"/>
  <c r="K5" i="5"/>
  <c r="J5" i="5"/>
  <c r="I5" i="5"/>
  <c r="M32" i="3" s="1"/>
  <c r="H5" i="5"/>
  <c r="L32" i="3" s="1"/>
  <c r="G270" i="3"/>
  <c r="E270" i="3"/>
  <c r="C270" i="3"/>
  <c r="G269" i="3"/>
  <c r="E269" i="3"/>
  <c r="C269" i="3"/>
  <c r="G268" i="3"/>
  <c r="E268" i="3"/>
  <c r="C268" i="3"/>
  <c r="G267" i="3"/>
  <c r="E267" i="3"/>
  <c r="C267" i="3"/>
  <c r="G266" i="3"/>
  <c r="E266" i="3"/>
  <c r="C266" i="3"/>
  <c r="G265" i="3"/>
  <c r="E265" i="3"/>
  <c r="C265" i="3"/>
  <c r="G264" i="3"/>
  <c r="E264" i="3"/>
  <c r="C264" i="3"/>
  <c r="G263" i="3"/>
  <c r="E263" i="3"/>
  <c r="C263" i="3"/>
  <c r="G262" i="3"/>
  <c r="E262" i="3"/>
  <c r="C262" i="3"/>
  <c r="G261" i="3"/>
  <c r="E261" i="3"/>
  <c r="C261" i="3"/>
  <c r="G260" i="3"/>
  <c r="E260" i="3"/>
  <c r="C260" i="3"/>
  <c r="G259" i="3"/>
  <c r="E259" i="3"/>
  <c r="C259" i="3"/>
  <c r="G258" i="3"/>
  <c r="E258" i="3"/>
  <c r="C258" i="3"/>
  <c r="G257" i="3"/>
  <c r="E257" i="3"/>
  <c r="C257" i="3"/>
  <c r="G256" i="3"/>
  <c r="E256" i="3"/>
  <c r="C256" i="3"/>
  <c r="G255" i="3"/>
  <c r="E255" i="3"/>
  <c r="C255" i="3"/>
  <c r="G254" i="3"/>
  <c r="E254" i="3"/>
  <c r="C254" i="3"/>
  <c r="G253" i="3"/>
  <c r="E253" i="3"/>
  <c r="C253" i="3"/>
  <c r="G252" i="3"/>
  <c r="E252" i="3"/>
  <c r="C252" i="3"/>
  <c r="G251" i="3"/>
  <c r="E251" i="3"/>
  <c r="C251" i="3"/>
  <c r="G250" i="3"/>
  <c r="E250" i="3"/>
  <c r="C250" i="3"/>
  <c r="G249" i="3"/>
  <c r="E249" i="3"/>
  <c r="C249" i="3"/>
  <c r="G248" i="3"/>
  <c r="E248" i="3"/>
  <c r="C248" i="3"/>
  <c r="G247" i="3"/>
  <c r="E247" i="3"/>
  <c r="C247" i="3"/>
  <c r="G246" i="3"/>
  <c r="E246" i="3"/>
  <c r="C246" i="3"/>
  <c r="G245" i="3"/>
  <c r="E245" i="3"/>
  <c r="C245" i="3"/>
  <c r="G244" i="3"/>
  <c r="E244" i="3"/>
  <c r="C244" i="3"/>
  <c r="G243" i="3"/>
  <c r="E243" i="3"/>
  <c r="C243" i="3"/>
  <c r="G242" i="3"/>
  <c r="E242" i="3"/>
  <c r="C242" i="3"/>
  <c r="G241" i="3"/>
  <c r="E241" i="3"/>
  <c r="C241" i="3"/>
  <c r="G240" i="3"/>
  <c r="E240" i="3"/>
  <c r="C240" i="3"/>
  <c r="G239" i="3"/>
  <c r="E239" i="3"/>
  <c r="C239" i="3"/>
  <c r="G238" i="3"/>
  <c r="E238" i="3"/>
  <c r="C238" i="3"/>
  <c r="G237" i="3"/>
  <c r="E237" i="3"/>
  <c r="C237" i="3"/>
  <c r="G236" i="3"/>
  <c r="E236" i="3"/>
  <c r="C236" i="3"/>
  <c r="G235" i="3"/>
  <c r="E235" i="3"/>
  <c r="C235" i="3"/>
  <c r="G234" i="3"/>
  <c r="E234" i="3"/>
  <c r="C234" i="3"/>
  <c r="G233" i="3"/>
  <c r="E233" i="3"/>
  <c r="C233" i="3"/>
  <c r="G232" i="3"/>
  <c r="E232" i="3"/>
  <c r="C232" i="3"/>
  <c r="G231" i="3"/>
  <c r="E231" i="3"/>
  <c r="C231" i="3"/>
  <c r="G230" i="3"/>
  <c r="E230" i="3"/>
  <c r="C230" i="3"/>
  <c r="G229" i="3"/>
  <c r="E229" i="3"/>
  <c r="C229" i="3"/>
  <c r="G228" i="3"/>
  <c r="E228" i="3"/>
  <c r="C228" i="3"/>
  <c r="G227" i="3"/>
  <c r="E227" i="3"/>
  <c r="C227" i="3"/>
  <c r="G226" i="3"/>
  <c r="E226" i="3"/>
  <c r="C226" i="3"/>
  <c r="G225" i="3"/>
  <c r="E225" i="3"/>
  <c r="C225" i="3"/>
  <c r="G224" i="3"/>
  <c r="E224" i="3"/>
  <c r="C224" i="3"/>
  <c r="G223" i="3"/>
  <c r="E223" i="3"/>
  <c r="C223" i="3"/>
  <c r="G222" i="3"/>
  <c r="E222" i="3"/>
  <c r="C222" i="3"/>
  <c r="G221" i="3"/>
  <c r="E221" i="3"/>
  <c r="C221" i="3"/>
  <c r="G220" i="3"/>
  <c r="E220" i="3"/>
  <c r="C220" i="3"/>
  <c r="G219" i="3"/>
  <c r="E219" i="3"/>
  <c r="C219" i="3"/>
  <c r="G218" i="3"/>
  <c r="E218" i="3"/>
  <c r="C218" i="3"/>
  <c r="G217" i="3"/>
  <c r="E217" i="3"/>
  <c r="C217" i="3"/>
  <c r="G216" i="3"/>
  <c r="E216" i="3"/>
  <c r="C216" i="3"/>
  <c r="G215" i="3"/>
  <c r="E215" i="3"/>
  <c r="C215" i="3"/>
  <c r="G214" i="3"/>
  <c r="E214" i="3"/>
  <c r="C214" i="3"/>
  <c r="G213" i="3"/>
  <c r="E213" i="3"/>
  <c r="C213" i="3"/>
  <c r="G212" i="3"/>
  <c r="E212" i="3"/>
  <c r="C212" i="3"/>
  <c r="G211" i="3"/>
  <c r="E211" i="3"/>
  <c r="C211" i="3"/>
  <c r="G210" i="3"/>
  <c r="E210" i="3"/>
  <c r="C210" i="3"/>
  <c r="G209" i="3"/>
  <c r="E209" i="3"/>
  <c r="C209" i="3"/>
  <c r="G208" i="3"/>
  <c r="E208" i="3"/>
  <c r="C208" i="3"/>
  <c r="G207" i="3"/>
  <c r="E207" i="3"/>
  <c r="C207" i="3"/>
  <c r="G206" i="3"/>
  <c r="E206" i="3"/>
  <c r="C206" i="3"/>
  <c r="G205" i="3"/>
  <c r="E205" i="3"/>
  <c r="C205" i="3"/>
  <c r="G204" i="3"/>
  <c r="E204" i="3"/>
  <c r="C204" i="3"/>
  <c r="G203" i="3"/>
  <c r="E203" i="3"/>
  <c r="C203" i="3"/>
  <c r="G202" i="3"/>
  <c r="E202" i="3"/>
  <c r="C202" i="3"/>
  <c r="G201" i="3"/>
  <c r="E201" i="3"/>
  <c r="C201" i="3"/>
  <c r="G200" i="3"/>
  <c r="E200" i="3"/>
  <c r="C200" i="3"/>
  <c r="G199" i="3"/>
  <c r="E199" i="3"/>
  <c r="C199" i="3"/>
  <c r="G198" i="3"/>
  <c r="E198" i="3"/>
  <c r="C198" i="3"/>
  <c r="G197" i="3"/>
  <c r="E197" i="3"/>
  <c r="C197" i="3"/>
  <c r="G196" i="3"/>
  <c r="E196" i="3"/>
  <c r="C196" i="3"/>
  <c r="G195" i="3"/>
  <c r="E195" i="3"/>
  <c r="C195" i="3"/>
  <c r="G194" i="3"/>
  <c r="E194" i="3"/>
  <c r="C194" i="3"/>
  <c r="G193" i="3"/>
  <c r="E193" i="3"/>
  <c r="C193" i="3"/>
  <c r="G192" i="3"/>
  <c r="E192" i="3"/>
  <c r="C192" i="3"/>
  <c r="G191" i="3"/>
  <c r="E191" i="3"/>
  <c r="C191" i="3"/>
  <c r="G190" i="3"/>
  <c r="E190" i="3"/>
  <c r="C190" i="3"/>
  <c r="G189" i="3"/>
  <c r="E189" i="3"/>
  <c r="C189" i="3"/>
  <c r="G188" i="3"/>
  <c r="E188" i="3"/>
  <c r="C188" i="3"/>
  <c r="G187" i="3"/>
  <c r="E187" i="3"/>
  <c r="C187" i="3"/>
  <c r="G186" i="3"/>
  <c r="E186" i="3"/>
  <c r="C186" i="3"/>
  <c r="G185" i="3"/>
  <c r="E185" i="3"/>
  <c r="C185" i="3"/>
  <c r="G184" i="3"/>
  <c r="E184" i="3"/>
  <c r="C184" i="3"/>
  <c r="G183" i="3"/>
  <c r="E183" i="3"/>
  <c r="C183" i="3"/>
  <c r="G182" i="3"/>
  <c r="E182" i="3"/>
  <c r="C182" i="3"/>
  <c r="G181" i="3"/>
  <c r="E181" i="3"/>
  <c r="C181" i="3"/>
  <c r="G180" i="3"/>
  <c r="E180" i="3"/>
  <c r="C180" i="3"/>
  <c r="G179" i="3"/>
  <c r="E179" i="3"/>
  <c r="C179" i="3"/>
  <c r="G178" i="3"/>
  <c r="E178" i="3"/>
  <c r="C178" i="3"/>
  <c r="G177" i="3"/>
  <c r="E177" i="3"/>
  <c r="C177" i="3"/>
  <c r="G176" i="3"/>
  <c r="E176" i="3"/>
  <c r="C176" i="3"/>
  <c r="G175" i="3"/>
  <c r="E175" i="3"/>
  <c r="C175" i="3"/>
  <c r="G174" i="3"/>
  <c r="E174" i="3"/>
  <c r="C174" i="3"/>
  <c r="G173" i="3"/>
  <c r="E173" i="3"/>
  <c r="C173" i="3"/>
  <c r="G172" i="3"/>
  <c r="E172" i="3"/>
  <c r="C172" i="3"/>
  <c r="G171" i="3"/>
  <c r="E171" i="3"/>
  <c r="C171" i="3"/>
  <c r="G170" i="3"/>
  <c r="E170" i="3"/>
  <c r="C170" i="3"/>
  <c r="G169" i="3"/>
  <c r="E169" i="3"/>
  <c r="C169" i="3"/>
  <c r="G168" i="3"/>
  <c r="E168" i="3"/>
  <c r="C168" i="3"/>
  <c r="G167" i="3"/>
  <c r="E167" i="3"/>
  <c r="C167" i="3"/>
  <c r="G166" i="3"/>
  <c r="E166" i="3"/>
  <c r="C166" i="3"/>
  <c r="G165" i="3"/>
  <c r="E165" i="3"/>
  <c r="C165" i="3"/>
  <c r="G164" i="3"/>
  <c r="E164" i="3"/>
  <c r="C164" i="3"/>
  <c r="G163" i="3"/>
  <c r="E163" i="3"/>
  <c r="C163" i="3"/>
  <c r="G162" i="3"/>
  <c r="E162" i="3"/>
  <c r="C162" i="3"/>
  <c r="G161" i="3"/>
  <c r="E161" i="3"/>
  <c r="C161" i="3"/>
  <c r="G160" i="3"/>
  <c r="E160" i="3"/>
  <c r="C160" i="3"/>
  <c r="G159" i="3"/>
  <c r="E159" i="3"/>
  <c r="C159" i="3"/>
  <c r="G158" i="3"/>
  <c r="E158" i="3"/>
  <c r="C158" i="3"/>
  <c r="G157" i="3"/>
  <c r="E157" i="3"/>
  <c r="C157" i="3"/>
  <c r="G156" i="3"/>
  <c r="E156" i="3"/>
  <c r="C156" i="3"/>
  <c r="G155" i="3"/>
  <c r="E155" i="3"/>
  <c r="C155" i="3"/>
  <c r="G154" i="3"/>
  <c r="E154" i="3"/>
  <c r="C154" i="3"/>
  <c r="G153" i="3"/>
  <c r="E153" i="3"/>
  <c r="C153" i="3"/>
  <c r="G152" i="3"/>
  <c r="E152" i="3"/>
  <c r="C152" i="3"/>
  <c r="G151" i="3"/>
  <c r="E151" i="3"/>
  <c r="C151" i="3"/>
  <c r="G150" i="3"/>
  <c r="E150" i="3"/>
  <c r="C150" i="3"/>
  <c r="G149" i="3"/>
  <c r="E149" i="3"/>
  <c r="C149" i="3"/>
  <c r="G148" i="3"/>
  <c r="E148" i="3"/>
  <c r="C148" i="3"/>
  <c r="G147" i="3"/>
  <c r="E147" i="3"/>
  <c r="C147" i="3"/>
  <c r="G146" i="3"/>
  <c r="E146" i="3"/>
  <c r="C146" i="3"/>
  <c r="G145" i="3"/>
  <c r="E145" i="3"/>
  <c r="C145" i="3"/>
  <c r="G144" i="3"/>
  <c r="E144" i="3"/>
  <c r="C144" i="3"/>
  <c r="G143" i="3"/>
  <c r="E143" i="3"/>
  <c r="C143" i="3"/>
  <c r="G142" i="3"/>
  <c r="E142" i="3"/>
  <c r="C142" i="3"/>
  <c r="G141" i="3"/>
  <c r="E141" i="3"/>
  <c r="C141" i="3"/>
  <c r="G140" i="3"/>
  <c r="E140" i="3"/>
  <c r="C140" i="3"/>
  <c r="G139" i="3"/>
  <c r="E139" i="3"/>
  <c r="C139" i="3"/>
  <c r="G138" i="3"/>
  <c r="E138" i="3"/>
  <c r="C138" i="3"/>
  <c r="G137" i="3"/>
  <c r="E137" i="3"/>
  <c r="C137" i="3"/>
  <c r="G136" i="3"/>
  <c r="E136" i="3"/>
  <c r="C136" i="3"/>
  <c r="G135" i="3"/>
  <c r="E135" i="3"/>
  <c r="C135" i="3"/>
  <c r="G134" i="3"/>
  <c r="E134" i="3"/>
  <c r="C134" i="3"/>
  <c r="G133" i="3"/>
  <c r="E133" i="3"/>
  <c r="C133" i="3"/>
  <c r="G132" i="3"/>
  <c r="E132" i="3"/>
  <c r="C132" i="3"/>
  <c r="G131" i="3"/>
  <c r="E131" i="3"/>
  <c r="C131" i="3"/>
  <c r="G130" i="3"/>
  <c r="E130" i="3"/>
  <c r="C130" i="3"/>
  <c r="G129" i="3"/>
  <c r="E129" i="3"/>
  <c r="C129" i="3"/>
  <c r="G128" i="3"/>
  <c r="E128" i="3"/>
  <c r="C128" i="3"/>
  <c r="G127" i="3"/>
  <c r="E127" i="3"/>
  <c r="C127" i="3"/>
  <c r="G126" i="3"/>
  <c r="E126" i="3"/>
  <c r="C126" i="3"/>
  <c r="G125" i="3"/>
  <c r="E125" i="3"/>
  <c r="C125" i="3"/>
  <c r="G124" i="3"/>
  <c r="E124" i="3"/>
  <c r="C124" i="3"/>
  <c r="G123" i="3"/>
  <c r="E123" i="3"/>
  <c r="C123" i="3"/>
  <c r="G122" i="3"/>
  <c r="E122" i="3"/>
  <c r="C122" i="3"/>
  <c r="G121" i="3"/>
  <c r="E121" i="3"/>
  <c r="C121" i="3"/>
  <c r="G120" i="3"/>
  <c r="E120" i="3"/>
  <c r="C120" i="3"/>
  <c r="G119" i="3"/>
  <c r="E119" i="3"/>
  <c r="C119" i="3"/>
  <c r="G118" i="3"/>
  <c r="E118" i="3"/>
  <c r="C118" i="3"/>
  <c r="G117" i="3"/>
  <c r="E117" i="3"/>
  <c r="C117" i="3"/>
  <c r="G116" i="3"/>
  <c r="E116" i="3"/>
  <c r="C116" i="3"/>
  <c r="G115" i="3"/>
  <c r="E115" i="3"/>
  <c r="C115" i="3"/>
  <c r="G114" i="3"/>
  <c r="E114" i="3"/>
  <c r="C114" i="3"/>
  <c r="G113" i="3"/>
  <c r="E113" i="3"/>
  <c r="C113" i="3"/>
  <c r="G112" i="3"/>
  <c r="E112" i="3"/>
  <c r="C112" i="3"/>
  <c r="G111" i="3"/>
  <c r="E111" i="3"/>
  <c r="C111" i="3"/>
  <c r="G110" i="3"/>
  <c r="E110" i="3"/>
  <c r="C110" i="3"/>
  <c r="G109" i="3"/>
  <c r="E109" i="3"/>
  <c r="C109" i="3"/>
  <c r="G108" i="3"/>
  <c r="E108" i="3"/>
  <c r="C108" i="3"/>
  <c r="G107" i="3"/>
  <c r="E107" i="3"/>
  <c r="C107" i="3"/>
  <c r="G106" i="3"/>
  <c r="E106" i="3"/>
  <c r="C106" i="3"/>
  <c r="G105" i="3"/>
  <c r="E105" i="3"/>
  <c r="C105" i="3"/>
  <c r="G104" i="3"/>
  <c r="E104" i="3"/>
  <c r="C104" i="3"/>
  <c r="G103" i="3"/>
  <c r="E103" i="3"/>
  <c r="C103" i="3"/>
  <c r="G102" i="3"/>
  <c r="E102" i="3"/>
  <c r="C102" i="3"/>
  <c r="G101" i="3"/>
  <c r="E101" i="3"/>
  <c r="C101" i="3"/>
  <c r="G100" i="3"/>
  <c r="E100" i="3"/>
  <c r="C100" i="3"/>
  <c r="G99" i="3"/>
  <c r="E99" i="3"/>
  <c r="C99" i="3"/>
  <c r="G98" i="3"/>
  <c r="E98" i="3"/>
  <c r="C98" i="3"/>
  <c r="G97" i="3"/>
  <c r="E97" i="3"/>
  <c r="C97" i="3"/>
  <c r="G96" i="3"/>
  <c r="E96" i="3"/>
  <c r="C96" i="3"/>
  <c r="G95" i="3"/>
  <c r="E95" i="3"/>
  <c r="C95" i="3"/>
  <c r="G94" i="3"/>
  <c r="E94" i="3"/>
  <c r="C94" i="3"/>
  <c r="G93" i="3"/>
  <c r="E93" i="3"/>
  <c r="C93" i="3"/>
  <c r="G92" i="3"/>
  <c r="E92" i="3"/>
  <c r="C92" i="3"/>
  <c r="G91" i="3"/>
  <c r="E91" i="3"/>
  <c r="C91" i="3"/>
  <c r="G90" i="3"/>
  <c r="E90" i="3"/>
  <c r="C90" i="3"/>
  <c r="G89" i="3"/>
  <c r="E89" i="3"/>
  <c r="C89" i="3"/>
  <c r="G88" i="3"/>
  <c r="E88" i="3"/>
  <c r="C88" i="3"/>
  <c r="G87" i="3"/>
  <c r="E87" i="3"/>
  <c r="C87" i="3"/>
  <c r="G86" i="3"/>
  <c r="E86" i="3"/>
  <c r="C86" i="3"/>
  <c r="G85" i="3"/>
  <c r="E85" i="3"/>
  <c r="C85" i="3"/>
  <c r="G84" i="3"/>
  <c r="E84" i="3"/>
  <c r="C84" i="3"/>
  <c r="G83" i="3"/>
  <c r="E83" i="3"/>
  <c r="C83" i="3"/>
  <c r="G82" i="3"/>
  <c r="E82" i="3"/>
  <c r="C82" i="3"/>
  <c r="G81" i="3"/>
  <c r="E81" i="3"/>
  <c r="C81" i="3"/>
  <c r="G80" i="3"/>
  <c r="E80" i="3"/>
  <c r="C80" i="3"/>
  <c r="G79" i="3"/>
  <c r="E79" i="3"/>
  <c r="C79" i="3"/>
  <c r="G78" i="3"/>
  <c r="E78" i="3"/>
  <c r="C78" i="3"/>
  <c r="G77" i="3"/>
  <c r="E77" i="3"/>
  <c r="C77" i="3"/>
  <c r="G76" i="3"/>
  <c r="E76" i="3"/>
  <c r="C76" i="3"/>
  <c r="L75" i="3"/>
  <c r="G75" i="3"/>
  <c r="E75" i="3"/>
  <c r="C75" i="3"/>
  <c r="L74" i="3"/>
  <c r="G74" i="3"/>
  <c r="E74" i="3"/>
  <c r="C74" i="3"/>
  <c r="L73" i="3"/>
  <c r="G73" i="3"/>
  <c r="E73" i="3"/>
  <c r="C73" i="3"/>
  <c r="L72" i="3"/>
  <c r="G72" i="3"/>
  <c r="E72" i="3"/>
  <c r="C72" i="3"/>
  <c r="L71" i="3"/>
  <c r="G71" i="3"/>
  <c r="E71" i="3"/>
  <c r="C71" i="3"/>
  <c r="L70" i="3"/>
  <c r="G70" i="3"/>
  <c r="E70" i="3"/>
  <c r="C70" i="3"/>
  <c r="L69" i="3"/>
  <c r="G69" i="3"/>
  <c r="E69" i="3"/>
  <c r="C69" i="3"/>
  <c r="L68" i="3"/>
  <c r="G68" i="3"/>
  <c r="E68" i="3"/>
  <c r="C68" i="3"/>
  <c r="L67" i="3"/>
  <c r="G67" i="3"/>
  <c r="E67" i="3"/>
  <c r="C67" i="3"/>
  <c r="L66" i="3"/>
  <c r="G66" i="3"/>
  <c r="E66" i="3"/>
  <c r="C66" i="3"/>
  <c r="G65" i="3"/>
  <c r="E65" i="3"/>
  <c r="C65" i="3"/>
  <c r="G64" i="3"/>
  <c r="E64" i="3"/>
  <c r="C64" i="3"/>
  <c r="G63" i="3"/>
  <c r="E63" i="3"/>
  <c r="C63" i="3"/>
  <c r="G62" i="3"/>
  <c r="E62" i="3"/>
  <c r="C62" i="3"/>
  <c r="G61" i="3"/>
  <c r="E61" i="3"/>
  <c r="C61" i="3"/>
  <c r="G60" i="3"/>
  <c r="E60" i="3"/>
  <c r="C60" i="3"/>
  <c r="G59" i="3"/>
  <c r="E59" i="3"/>
  <c r="C59" i="3"/>
  <c r="G58" i="3"/>
  <c r="E58" i="3"/>
  <c r="C58" i="3"/>
  <c r="G57" i="3"/>
  <c r="E57" i="3"/>
  <c r="C57" i="3"/>
  <c r="G56" i="3"/>
  <c r="E56" i="3"/>
  <c r="C56" i="3"/>
  <c r="G55" i="3"/>
  <c r="E55" i="3"/>
  <c r="C55" i="3"/>
  <c r="G54" i="3"/>
  <c r="E54" i="3"/>
  <c r="C54" i="3"/>
  <c r="G53" i="3"/>
  <c r="E53" i="3"/>
  <c r="C53" i="3"/>
  <c r="G52" i="3"/>
  <c r="E52" i="3"/>
  <c r="C52" i="3"/>
  <c r="G51" i="3"/>
  <c r="E51" i="3"/>
  <c r="C51" i="3"/>
  <c r="G50" i="3"/>
  <c r="E50" i="3"/>
  <c r="C50" i="3"/>
  <c r="G49" i="3"/>
  <c r="E49" i="3"/>
  <c r="C49" i="3"/>
  <c r="G48" i="3"/>
  <c r="E48" i="3"/>
  <c r="C48" i="3"/>
  <c r="G47" i="3"/>
  <c r="E47" i="3"/>
  <c r="C47" i="3"/>
  <c r="G46" i="3"/>
  <c r="E46" i="3"/>
  <c r="C46" i="3"/>
  <c r="G45" i="3"/>
  <c r="E45" i="3"/>
  <c r="C45" i="3"/>
  <c r="G44" i="3"/>
  <c r="E44" i="3"/>
  <c r="C44" i="3"/>
  <c r="G43" i="3"/>
  <c r="E43" i="3"/>
  <c r="C43" i="3"/>
  <c r="G42" i="3"/>
  <c r="E42" i="3"/>
  <c r="C42" i="3"/>
  <c r="G41" i="3"/>
  <c r="E41" i="3"/>
  <c r="C41" i="3"/>
  <c r="G40" i="3"/>
  <c r="E40" i="3"/>
  <c r="C40" i="3"/>
  <c r="G39" i="3"/>
  <c r="E39" i="3"/>
  <c r="C39" i="3"/>
  <c r="G38" i="3"/>
  <c r="E38" i="3"/>
  <c r="C38" i="3"/>
  <c r="G37" i="3"/>
  <c r="E37" i="3"/>
  <c r="C37" i="3"/>
  <c r="G36" i="3"/>
  <c r="E36" i="3"/>
  <c r="C36" i="3"/>
  <c r="G35" i="3"/>
  <c r="E35" i="3"/>
  <c r="C35" i="3"/>
  <c r="G34" i="3"/>
  <c r="E34" i="3"/>
  <c r="C34" i="3"/>
  <c r="G33" i="3"/>
  <c r="E33" i="3"/>
  <c r="C33" i="3"/>
  <c r="G32" i="3"/>
  <c r="E32" i="3"/>
  <c r="C32" i="3"/>
  <c r="G31" i="3"/>
  <c r="E31" i="3"/>
  <c r="C31" i="3"/>
  <c r="G30" i="3"/>
  <c r="E30" i="3"/>
  <c r="C30" i="3"/>
  <c r="G29" i="3"/>
  <c r="E29" i="3"/>
  <c r="C29" i="3"/>
  <c r="G28" i="3"/>
  <c r="E28" i="3"/>
  <c r="C28" i="3"/>
  <c r="G27" i="3"/>
  <c r="E27" i="3"/>
  <c r="C27" i="3"/>
  <c r="G26" i="3"/>
  <c r="E26" i="3"/>
  <c r="C26" i="3"/>
  <c r="G25" i="3"/>
  <c r="E25" i="3"/>
  <c r="C25" i="3"/>
  <c r="G24" i="3"/>
  <c r="E24" i="3"/>
  <c r="C24" i="3"/>
  <c r="G23" i="3"/>
  <c r="E23" i="3"/>
  <c r="C23" i="3"/>
  <c r="F20" i="3"/>
  <c r="F16" i="3"/>
  <c r="F11" i="3"/>
  <c r="F10" i="3"/>
  <c r="F9" i="3"/>
  <c r="E9" i="3"/>
  <c r="F7" i="3"/>
  <c r="F6" i="3"/>
  <c r="F5" i="3"/>
  <c r="E5" i="3"/>
  <c r="M75" i="3" l="1"/>
  <c r="L54" i="3"/>
  <c r="L57" i="3"/>
  <c r="O75" i="3"/>
  <c r="N66" i="3"/>
  <c r="O66" i="3"/>
  <c r="O67" i="3"/>
  <c r="O68" i="3"/>
  <c r="O69" i="3"/>
  <c r="O71" i="3"/>
  <c r="O72" i="3"/>
  <c r="O73" i="3"/>
  <c r="O74" i="3"/>
  <c r="N67" i="3"/>
  <c r="L59" i="3"/>
  <c r="N70" i="3"/>
  <c r="M66" i="3"/>
  <c r="M69" i="3"/>
  <c r="N69" i="3"/>
  <c r="M74" i="3"/>
  <c r="U75" i="3" s="1"/>
  <c r="M73" i="3"/>
  <c r="L56" i="3"/>
  <c r="M72" i="3"/>
  <c r="N36" i="3"/>
  <c r="P36" i="3" s="1"/>
  <c r="L50" i="3"/>
  <c r="L51" i="3"/>
  <c r="L52" i="3"/>
  <c r="L53" i="3"/>
  <c r="O70" i="3"/>
  <c r="M71" i="3"/>
  <c r="L55" i="3"/>
  <c r="N55" i="3" s="1"/>
  <c r="S35" i="3"/>
  <c r="Q34" i="3"/>
  <c r="Q40" i="3"/>
  <c r="Q38" i="3"/>
  <c r="N68" i="3"/>
  <c r="R68" i="3" s="1"/>
  <c r="N71" i="3"/>
  <c r="N72" i="3"/>
  <c r="Q39" i="3"/>
  <c r="N73" i="3"/>
  <c r="N74" i="3"/>
  <c r="N75" i="3"/>
  <c r="M68" i="3"/>
  <c r="M67" i="3"/>
  <c r="M70" i="3"/>
  <c r="N34" i="3"/>
  <c r="P34" i="3" s="1"/>
  <c r="S37" i="3"/>
  <c r="Q36" i="3"/>
  <c r="L58" i="3"/>
  <c r="N58" i="3" s="1"/>
  <c r="S36" i="3"/>
  <c r="N38" i="3"/>
  <c r="P38" i="3" s="1"/>
  <c r="Q32" i="3"/>
  <c r="S38" i="3"/>
  <c r="S34" i="3"/>
  <c r="Q41" i="3"/>
  <c r="N40" i="3"/>
  <c r="P40" i="3" s="1"/>
  <c r="S39" i="3"/>
  <c r="N41" i="3"/>
  <c r="P41" i="3" s="1"/>
  <c r="S41" i="3"/>
  <c r="S40" i="3"/>
  <c r="Q33" i="3"/>
  <c r="Q35" i="3"/>
  <c r="Q37" i="3"/>
  <c r="N54" i="3"/>
  <c r="N32" i="3"/>
  <c r="P32" i="3" s="1"/>
  <c r="S33" i="3"/>
  <c r="N35" i="3"/>
  <c r="P35" i="3" s="1"/>
  <c r="N37" i="3"/>
  <c r="P37" i="3" s="1"/>
  <c r="N39" i="3"/>
  <c r="P39" i="3" s="1"/>
  <c r="N57" i="3"/>
  <c r="N33" i="3"/>
  <c r="P33" i="3" s="1"/>
  <c r="R75" i="3" l="1"/>
  <c r="R72" i="3"/>
  <c r="R70" i="3"/>
  <c r="R71" i="3"/>
  <c r="R66" i="3"/>
  <c r="R73" i="3"/>
  <c r="U69" i="3"/>
  <c r="U70" i="3"/>
  <c r="R67" i="3"/>
  <c r="R74" i="3"/>
  <c r="N56" i="3"/>
  <c r="R69" i="3"/>
  <c r="U72" i="3"/>
  <c r="U67" i="3"/>
  <c r="N51" i="3"/>
  <c r="N52" i="3"/>
  <c r="U74" i="3"/>
  <c r="U73" i="3"/>
  <c r="N53" i="3"/>
  <c r="U71" i="3"/>
  <c r="N59" i="3"/>
  <c r="U68" i="3"/>
</calcChain>
</file>

<file path=xl/sharedStrings.xml><?xml version="1.0" encoding="utf-8"?>
<sst xmlns="http://schemas.openxmlformats.org/spreadsheetml/2006/main" count="2061" uniqueCount="438">
  <si>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</si>
  <si>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</si>
  <si>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</si>
  <si>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</si>
  <si>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</si>
  <si>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</si>
  <si>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</si>
  <si>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PF_DrunkenMan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</si>
  <si>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</si>
  <si>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</si>
  <si>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</si>
  <si>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</si>
  <si>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</si>
  <si>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</si>
  <si>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</si>
  <si>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</si>
  <si>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</si>
  <si>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</si>
  <si>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</si>
  <si>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</si>
  <si>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</si>
  <si>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</si>
  <si>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</si>
  <si>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PF_BadBird</t>
  </si>
  <si>
    <t>PF_GoodJunkBottle</t>
  </si>
  <si>
    <t>PF_GoodJunkCoin</t>
  </si>
  <si>
    <t>SP_BadBird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</si>
  <si>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</si>
  <si>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</si>
  <si>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</si>
  <si>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</si>
  <si>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</si>
  <si>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</si>
  <si>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</si>
  <si>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</si>
  <si>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</si>
  <si>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</si>
  <si>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</si>
  <si>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</si>
  <si>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</si>
  <si>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</si>
  <si>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</si>
  <si>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</si>
  <si>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</si>
  <si>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</si>
  <si>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</si>
  <si>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</si>
  <si>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</si>
  <si>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</si>
  <si>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</si>
  <si>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</si>
  <si>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</si>
  <si>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</si>
  <si>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</si>
  <si>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</si>
  <si>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PF_EnemyTier0</t>
  </si>
  <si>
    <t>PF_EnemyTier4</t>
  </si>
  <si>
    <t>PF_EnemyTier3</t>
  </si>
  <si>
    <t>PF_EnemyTier2</t>
  </si>
  <si>
    <t>PF_EnemyTier1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</si>
  <si>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</si>
  <si>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</si>
  <si>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</si>
  <si>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</si>
  <si>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</si>
  <si>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</si>
  <si>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</si>
  <si>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</si>
  <si>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</si>
  <si>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</si>
  <si>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</si>
  <si>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</si>
  <si>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</si>
  <si>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</si>
  <si>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</si>
  <si>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</si>
  <si>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</si>
  <si>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</si>
  <si>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</si>
  <si>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</si>
  <si>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</si>
  <si>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</si>
  <si>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</si>
  <si>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</si>
  <si>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</si>
  <si>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</si>
  <si>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</si>
  <si>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</si>
  <si>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</si>
  <si>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</si>
  <si>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</si>
  <si>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</si>
  <si>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</si>
  <si>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</si>
  <si>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</si>
  <si>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BadBird</t>
  </si>
  <si>
    <t>GoodJunkBottle</t>
  </si>
  <si>
    <t>GoodJunkCoin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</si>
  <si>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</si>
  <si>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</si>
  <si>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</si>
  <si>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</si>
  <si>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</si>
  <si>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</si>
  <si>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</si>
  <si>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</si>
  <si>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</si>
  <si>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</si>
  <si>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</si>
  <si>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</si>
  <si>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</si>
  <si>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</si>
  <si>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</si>
  <si>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</si>
  <si>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</si>
  <si>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</si>
  <si>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</si>
  <si>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</si>
  <si>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</si>
  <si>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</si>
  <si>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</si>
  <si>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</si>
  <si>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</si>
  <si>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</si>
  <si>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</si>
  <si>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</si>
  <si>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</si>
  <si>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</si>
  <si>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</si>
  <si>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</si>
  <si>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</si>
  <si>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</si>
  <si>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</si>
  <si>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</si>
  <si>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</si>
  <si>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</si>
  <si>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</si>
  <si>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</si>
  <si>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</si>
  <si>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</si>
  <si>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</si>
  <si>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SP_GoodJunkCoin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</si>
  <si>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</si>
  <si>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</si>
  <si>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</si>
  <si>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</si>
  <si>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</si>
  <si>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</si>
  <si>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</si>
  <si>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</si>
  <si>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</si>
  <si>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</si>
  <si>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</si>
  <si>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</si>
  <si>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</si>
  <si>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</si>
  <si>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</si>
  <si>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</si>
  <si>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</si>
  <si>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</si>
  <si>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</si>
  <si>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</si>
  <si>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</si>
  <si>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</si>
  <si>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</si>
  <si>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</si>
  <si>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</si>
  <si>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</si>
  <si>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</si>
  <si>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</si>
  <si>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</si>
  <si>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</si>
  <si>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</si>
  <si>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</si>
  <si>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</si>
  <si>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</si>
  <si>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</si>
  <si>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</si>
  <si>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</si>
  <si>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</si>
  <si>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</si>
  <si>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</si>
  <si>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</si>
  <si>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</si>
  <si>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</si>
  <si>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</si>
  <si>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</si>
  <si>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</si>
  <si>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</si>
  <si>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</si>
  <si>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</si>
  <si>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</si>
  <si>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</si>
  <si>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</si>
  <si>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</si>
  <si>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</si>
  <si>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</si>
  <si>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</si>
  <si>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</si>
  <si>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</si>
  <si>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</si>
  <si>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</si>
  <si>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</si>
  <si>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</si>
  <si>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</si>
  <si>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</si>
  <si>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</si>
  <si>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</si>
  <si>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</si>
  <si>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</si>
  <si>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</si>
  <si>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</si>
  <si>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</si>
  <si>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</si>
  <si>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</si>
  <si>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</si>
  <si>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</si>
  <si>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</si>
  <si>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</si>
  <si>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</si>
  <si>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</si>
  <si>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</si>
  <si>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</si>
  <si>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</si>
  <si>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</si>
  <si>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</si>
  <si>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</si>
  <si>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</si>
  <si>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</si>
  <si>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</si>
  <si>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</si>
  <si>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</si>
  <si>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</si>
  <si>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</si>
  <si>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</si>
  <si>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</si>
  <si>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</si>
  <si>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</si>
  <si>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</si>
  <si>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</si>
  <si>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</si>
  <si>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</si>
  <si>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</si>
  <si>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</si>
  <si>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</si>
  <si>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Air/PF_EnemyTier0</t>
  </si>
  <si>
    <t>Air/PF_EnemyTier1</t>
  </si>
  <si>
    <t>Air/PF_EnemyTier2</t>
  </si>
  <si>
    <t>Air/PF_EnemyTier3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</si>
  <si>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</si>
  <si>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</si>
  <si>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</si>
  <si>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</si>
  <si>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</si>
  <si>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</si>
  <si>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</si>
  <si>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</si>
  <si>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</si>
  <si>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</si>
  <si>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</si>
  <si>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</si>
  <si>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</si>
  <si>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</si>
  <si>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</si>
  <si>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</si>
  <si>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</si>
  <si>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</si>
  <si>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</si>
  <si>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Surface/PF_Archer02_Static</t>
  </si>
  <si>
    <t>Surface/PF_BakerWoman</t>
  </si>
  <si>
    <t>Surface/PF_Cow</t>
  </si>
  <si>
    <t>Surface/PF_DrunkenMan</t>
  </si>
  <si>
    <t>Surface/PF_Horse</t>
  </si>
  <si>
    <t>Surface/PF_Sheep</t>
  </si>
  <si>
    <t>Surface/PF_Soldier01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</si>
  <si>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</si>
  <si>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</si>
  <si>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</si>
  <si>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</si>
  <si>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</si>
  <si>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</si>
  <si>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</si>
  <si>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</si>
  <si>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</si>
  <si>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</si>
  <si>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Starting Point</t>
  </si>
  <si>
    <t>Goblin City</t>
  </si>
  <si>
    <t>Forest</t>
  </si>
  <si>
    <t>Dark Forest</t>
  </si>
  <si>
    <t>Waterfall</t>
  </si>
  <si>
    <t>?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</si>
  <si>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</si>
  <si>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</si>
  <si>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</si>
  <si>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</si>
  <si>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</si>
  <si>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</si>
  <si>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</si>
  <si>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</si>
  <si>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</si>
  <si>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</si>
  <si>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</si>
  <si>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</si>
  <si>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</si>
  <si>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</si>
  <si>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</si>
  <si>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</si>
  <si>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</si>
  <si>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</si>
  <si>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</si>
  <si>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</si>
  <si>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</si>
  <si>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</si>
  <si>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</si>
  <si>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</si>
  <si>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</si>
  <si>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</si>
  <si>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</si>
  <si>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</si>
  <si>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</si>
  <si>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</si>
  <si>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</si>
  <si>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</si>
  <si>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</si>
  <si>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</si>
  <si>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</si>
  <si>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</si>
  <si>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</si>
  <si>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</si>
  <si>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</si>
  <si>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</si>
  <si>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</si>
  <si>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</si>
  <si>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</si>
  <si>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</si>
  <si>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</si>
  <si>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</si>
  <si>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</si>
  <si>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</si>
  <si>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</si>
  <si>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</si>
  <si>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</si>
  <si>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</si>
  <si>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</si>
  <si>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</si>
  <si>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</si>
  <si>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</si>
  <si>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</si>
  <si>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</si>
  <si>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</si>
  <si>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</si>
  <si>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</si>
  <si>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</si>
  <si>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</si>
  <si>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</si>
  <si>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</si>
  <si>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</si>
  <si>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</si>
  <si>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</si>
  <si>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</si>
  <si>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</si>
  <si>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</si>
  <si>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</si>
  <si>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</si>
  <si>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</si>
  <si>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</si>
  <si>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</si>
  <si>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</si>
  <si>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</si>
  <si>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</si>
  <si>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Surface/PF_BoatFisher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</si>
  <si>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</si>
  <si>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</si>
  <si>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</si>
  <si>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</si>
  <si>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</si>
  <si>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</si>
  <si>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</si>
  <si>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</si>
  <si>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</si>
  <si>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</si>
  <si>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</si>
  <si>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</si>
  <si>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</si>
  <si>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</si>
  <si>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</si>
  <si>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</si>
  <si>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</si>
  <si>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</si>
  <si>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</si>
  <si>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</si>
  <si>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</si>
  <si>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</si>
  <si>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</si>
  <si>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</si>
  <si>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</si>
  <si>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</si>
  <si>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PF_Witch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</si>
  <si>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</si>
  <si>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</si>
  <si>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</si>
  <si>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</si>
  <si>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</si>
  <si>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</si>
  <si>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</si>
  <si>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Hay 2 soldiers, podriamos tintar uno de ellos y que sea una version mas chunga?</t>
  </si>
  <si>
    <t>Tropical fishes? FishGeneric?</t>
  </si>
  <si>
    <t>EntityPrefabs not used:</t>
  </si>
  <si>
    <t>PF_HorseFlying</t>
  </si>
  <si>
    <t>PF_PROTO_Squid</t>
  </si>
  <si>
    <t>GoblinBoat</t>
  </si>
  <si>
    <t>La hanging cage no tiene entrada de content?  DEBERA TENER CONTENT, SI</t>
  </si>
  <si>
    <t>AMBIENT HAZARDS</t>
  </si>
  <si>
    <t>PF_PoisonFlower</t>
  </si>
  <si>
    <t>PF_Marmite</t>
  </si>
  <si>
    <t>OTHERS</t>
  </si>
  <si>
    <t>PF_Catapult</t>
  </si>
  <si>
    <t>PF_Scaffold</t>
  </si>
  <si>
    <t>PufferBird: cuando está hinchado, deberia ser comible a partir de otro tier mayor</t>
  </si>
  <si>
    <t>SP_Cage</t>
  </si>
  <si>
    <t>PF_Cage</t>
  </si>
  <si>
    <t>SP_Pelican</t>
  </si>
  <si>
    <t>PF_Pelican</t>
  </si>
  <si>
    <t>PROB_100</t>
  </si>
  <si>
    <t>PROB_99_75</t>
  </si>
  <si>
    <t>PROB_74_25</t>
  </si>
  <si>
    <t>PROB_24_1</t>
  </si>
  <si>
    <t>STARTINGPOINT/HUMANVILLAGE</t>
  </si>
  <si>
    <t>STARTINGPOINT/WATERFALL</t>
  </si>
  <si>
    <t>Cage/PF_Cage</t>
  </si>
  <si>
    <t>Junk/PF_GoodJunkCoin</t>
  </si>
  <si>
    <t>Air/PF_Pelican</t>
  </si>
  <si>
    <t>Junk/PF_BadBird</t>
  </si>
  <si>
    <t>Water/PF_Piranha</t>
  </si>
  <si>
    <t>Water/PF_Crocodile</t>
  </si>
  <si>
    <t>Air/PF_PROTO_Squid</t>
  </si>
  <si>
    <t>Water/PF_Fish01_Generic</t>
  </si>
  <si>
    <t>Water/PF_Shark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</si>
</sst>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170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1510784"/>
        <c:axId val="81512320"/>
      </c:barChart>
      <c:catAx>
        <c:axId val="8151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512320"/>
        <c:crosses val="autoZero"/>
        <c:auto val="1"/>
        <c:lblAlgn val="ctr"/>
        <c:lblOffset val="100"/>
        <c:noMultiLvlLbl val="0"/>
      </c:catAx>
      <c:valAx>
        <c:axId val="8151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510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8.4</c:v>
                </c:pt>
                <c:pt idx="1">
                  <c:v>11</c:v>
                </c:pt>
                <c:pt idx="2">
                  <c:v>11.5</c:v>
                </c:pt>
                <c:pt idx="3">
                  <c:v>13.7</c:v>
                </c:pt>
                <c:pt idx="4">
                  <c:v>15.4</c:v>
                </c:pt>
                <c:pt idx="5">
                  <c:v>16.8</c:v>
                </c:pt>
                <c:pt idx="6">
                  <c:v>17.8</c:v>
                </c:pt>
                <c:pt idx="7">
                  <c:v>18.899999999999999</c:v>
                </c:pt>
                <c:pt idx="8">
                  <c:v>19.600000000000001</c:v>
                </c:pt>
                <c:pt idx="9">
                  <c:v>20.2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95008"/>
        <c:axId val="83196928"/>
      </c:lineChart>
      <c:catAx>
        <c:axId val="83195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196928"/>
        <c:crosses val="autoZero"/>
        <c:auto val="1"/>
        <c:lblAlgn val="ctr"/>
        <c:lblOffset val="100"/>
        <c:noMultiLvlLbl val="0"/>
      </c:catAx>
      <c:valAx>
        <c:axId val="831969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19500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16.8</c:v>
                </c:pt>
                <c:pt idx="1">
                  <c:v>22.1</c:v>
                </c:pt>
                <c:pt idx="2">
                  <c:v>21.8</c:v>
                </c:pt>
                <c:pt idx="3">
                  <c:v>27.5</c:v>
                </c:pt>
                <c:pt idx="4">
                  <c:v>27.6</c:v>
                </c:pt>
                <c:pt idx="5">
                  <c:v>30.3</c:v>
                </c:pt>
                <c:pt idx="6">
                  <c:v>32.1</c:v>
                </c:pt>
                <c:pt idx="7">
                  <c:v>30.3</c:v>
                </c:pt>
                <c:pt idx="8">
                  <c:v>31.3</c:v>
                </c:pt>
                <c:pt idx="9">
                  <c:v>32.299999999999997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12544"/>
        <c:axId val="83906944"/>
      </c:lineChart>
      <c:catAx>
        <c:axId val="8321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906944"/>
        <c:crosses val="autoZero"/>
        <c:auto val="1"/>
        <c:lblAlgn val="ctr"/>
        <c:lblOffset val="100"/>
        <c:noMultiLvlLbl val="0"/>
      </c:catAx>
      <c:valAx>
        <c:axId val="839069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21254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DATA_SCENES_UNITY!$K$8:$K$9</c:f>
              <c:numCache>
                <c:formatCode>General</c:formatCode>
                <c:ptCount val="2"/>
                <c:pt idx="0">
                  <c:v>68</c:v>
                </c:pt>
                <c:pt idx="1">
                  <c:v>107</c:v>
                </c:pt>
              </c:numCache>
            </c:numRef>
          </c:val>
        </c:ser>
        <c:ser>
          <c:idx val="0"/>
          <c:order val="0"/>
          <c:tx>
            <c:strRef>
              <c:f>DATA_SCENES_UNITY!$K$5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DATA_SCENES_UNITY!$K$8:$K$9</c:f>
              <c:numCache>
                <c:formatCode>General</c:formatCode>
                <c:ptCount val="2"/>
                <c:pt idx="0">
                  <c:v>68</c:v>
                </c:pt>
                <c:pt idx="1">
                  <c:v>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DATA_SCENES_UNITY!$C$8:$C$9</c:f>
              <c:numCache>
                <c:formatCode>General</c:formatCode>
                <c:ptCount val="2"/>
                <c:pt idx="0">
                  <c:v>208</c:v>
                </c:pt>
                <c:pt idx="1">
                  <c:v>367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STARTING POINT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4">
            <a:lumMod val="75000"/>
          </a:schemeClr>
        </a:solidFill>
        <a:ln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447674</xdr:colOff>
      <xdr:row>0</xdr:row>
      <xdr:rowOff>152400</xdr:rowOff>
    </xdr:from>
    <xdr:to>
      <xdr:col>16</xdr:col>
      <xdr:colOff>214311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514350</xdr:colOff>
      <xdr:row>0</xdr:row>
      <xdr:rowOff>161925</xdr:rowOff>
    </xdr:from>
    <xdr:to>
      <xdr:col>7</xdr:col>
      <xdr:colOff>804862</xdr:colOff>
      <xdr:row>15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  <sheetName val="event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6">
          <cell r="M16">
            <v>65</v>
          </cell>
          <cell r="N16">
            <v>105</v>
          </cell>
          <cell r="O16">
            <v>1</v>
          </cell>
          <cell r="Q16">
            <v>7.0000000000000001E-3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  <cell r="AV16">
            <v>160</v>
          </cell>
          <cell r="AW16">
            <v>2</v>
          </cell>
          <cell r="AX16">
            <v>9.5</v>
          </cell>
        </row>
        <row r="17">
          <cell r="M17">
            <v>95</v>
          </cell>
          <cell r="N17">
            <v>145</v>
          </cell>
          <cell r="O17">
            <v>1.05</v>
          </cell>
          <cell r="Q17">
            <v>7.4999999999999997E-3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  <cell r="AV17">
            <v>220</v>
          </cell>
          <cell r="AW17">
            <v>2.1</v>
          </cell>
          <cell r="AX17">
            <v>9.5</v>
          </cell>
        </row>
        <row r="18">
          <cell r="M18">
            <v>140</v>
          </cell>
          <cell r="N18">
            <v>200</v>
          </cell>
          <cell r="O18">
            <v>1.4</v>
          </cell>
          <cell r="Q18">
            <v>8.0000000000000002E-3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  <cell r="AV18">
            <v>240</v>
          </cell>
          <cell r="AW18">
            <v>2.2000000000000002</v>
          </cell>
          <cell r="AX18">
            <v>9.5</v>
          </cell>
        </row>
        <row r="19">
          <cell r="M19">
            <v>170</v>
          </cell>
          <cell r="N19">
            <v>220</v>
          </cell>
          <cell r="O19">
            <v>1.34</v>
          </cell>
          <cell r="Q19">
            <v>8.9999999999999993E-3</v>
          </cell>
          <cell r="R19">
            <v>30</v>
          </cell>
          <cell r="W19">
            <v>2</v>
          </cell>
          <cell r="X19">
            <v>75</v>
          </cell>
          <cell r="Y19">
            <v>30</v>
          </cell>
          <cell r="Z19">
            <v>15</v>
          </cell>
          <cell r="AV19">
            <v>300</v>
          </cell>
          <cell r="AW19">
            <v>2.2999999999999998</v>
          </cell>
          <cell r="AX19">
            <v>9.5</v>
          </cell>
        </row>
        <row r="20">
          <cell r="M20">
            <v>210</v>
          </cell>
          <cell r="N20">
            <v>270</v>
          </cell>
          <cell r="O20">
            <v>1.6</v>
          </cell>
          <cell r="Q20">
            <v>1.0999999999999999E-2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  <cell r="AV20">
            <v>350</v>
          </cell>
          <cell r="AW20">
            <v>2.4</v>
          </cell>
          <cell r="AX20">
            <v>9.5</v>
          </cell>
        </row>
        <row r="21">
          <cell r="M21">
            <v>250</v>
          </cell>
          <cell r="N21">
            <v>310</v>
          </cell>
          <cell r="O21">
            <v>1.8</v>
          </cell>
          <cell r="Q21">
            <v>1.0999999999999999E-2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  <cell r="AV21">
            <v>400</v>
          </cell>
          <cell r="AW21">
            <v>2.5</v>
          </cell>
          <cell r="AX21">
            <v>9.5</v>
          </cell>
        </row>
        <row r="22">
          <cell r="M22">
            <v>290</v>
          </cell>
          <cell r="N22">
            <v>350</v>
          </cell>
          <cell r="O22">
            <v>2</v>
          </cell>
          <cell r="Q22">
            <v>1.2E-2</v>
          </cell>
          <cell r="R22">
            <v>25</v>
          </cell>
          <cell r="W22">
            <v>1.8</v>
          </cell>
          <cell r="X22">
            <v>120</v>
          </cell>
          <cell r="Y22">
            <v>36</v>
          </cell>
          <cell r="Z22">
            <v>20</v>
          </cell>
          <cell r="AV22">
            <v>440</v>
          </cell>
          <cell r="AW22">
            <v>2.6</v>
          </cell>
          <cell r="AX22">
            <v>9.5</v>
          </cell>
        </row>
        <row r="23">
          <cell r="M23">
            <v>330</v>
          </cell>
          <cell r="N23">
            <v>400</v>
          </cell>
          <cell r="O23">
            <v>2.2000000000000002</v>
          </cell>
          <cell r="Q23">
            <v>1.2999999999999999E-2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  <cell r="AV23">
            <v>575</v>
          </cell>
          <cell r="AW23">
            <v>3.2</v>
          </cell>
          <cell r="AX23">
            <v>9.5</v>
          </cell>
        </row>
        <row r="24">
          <cell r="M24">
            <v>375</v>
          </cell>
          <cell r="N24">
            <v>445</v>
          </cell>
          <cell r="O24">
            <v>2.2000000000000002</v>
          </cell>
          <cell r="Q24">
            <v>1.4E-2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  <cell r="AV24">
            <v>725</v>
          </cell>
          <cell r="AW24">
            <v>3.9</v>
          </cell>
          <cell r="AX24">
            <v>9.5</v>
          </cell>
        </row>
        <row r="25">
          <cell r="M25">
            <v>425</v>
          </cell>
          <cell r="N25">
            <v>500</v>
          </cell>
          <cell r="O25">
            <v>2.2999999999999998</v>
          </cell>
          <cell r="Q25">
            <v>1.4999999999999999E-2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  <cell r="AV25">
            <v>900</v>
          </cell>
          <cell r="AW25">
            <v>4.7</v>
          </cell>
          <cell r="AX25">
            <v>9.5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ables/table1.xml><?xml version="1.0" encoding="utf-8"?>
<table xmlns="http://schemas.openxmlformats.org/spreadsheetml/2006/main" id="1" name="Table1" displayName="Table1" ref="D11:L100" totalsRowShown="0" headerRowDxfId="8">
  <autoFilter ref="D11:L100"/>
  <sortState ref="D12:L98">
    <sortCondition descending="1" ref="K11:K98"/>
  </sortState>
  <tableColumns count="9">
    <tableColumn id="1" name="Content Sku"/>
    <tableColumn id="2" name="Spawner Prefab"/>
    <tableColumn id="3" name="Entity Prefab"/>
    <tableColumn id="4" name="Respawn Min"/>
    <tableColumn id="5" name="Respawn Max"/>
    <tableColumn id="6" name="HP Given"/>
    <tableColumn id="7" name="XP Given"/>
    <tableColumn id="8" name="Edible Tier" dataDxfId="7"/>
    <tableColumn id="9" name="Damage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1:P196" totalsRowShown="0">
  <autoFilter ref="J21:P196"/>
  <sortState ref="J22:P197">
    <sortCondition ref="J21:J197"/>
  </sortState>
  <tableColumns count="7">
    <tableColumn id="1" name="spawner_sku"/>
    <tableColumn id="2" name="entity_spawned (AVG)"/>
    <tableColumn id="5" name="respawn_time"/>
    <tableColumn id="6" name="activating_chance"/>
    <tableColumn id="8" name="XP"/>
    <tableColumn id="9" name="total xp" dataDxfId="1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45" displayName="Table245" ref="B21:H596" totalsRowShown="0" headerRowDxfId="5">
  <autoFilter ref="B21:H596"/>
  <sortState ref="B22:H596">
    <sortCondition ref="B21:B596"/>
  </sortState>
  <tableColumns count="7">
    <tableColumn id="1" name="spawner_sku" dataDxfId="4"/>
    <tableColumn id="2" name="entity_spawned (AVG)"/>
    <tableColumn id="5" name="respawn_time"/>
    <tableColumn id="6" name="activating_chance"/>
    <tableColumn id="7" name="XP" dataDxfId="3">
      <calculatedColumnFormula>Entities!#REF!*Table245[[#This Row],[entity_spawned (AVG)]]</calculatedColumnFormula>
    </tableColumn>
    <tableColumn id="8" name="total xp" dataDxfId="0">
      <calculatedColumnFormula>ROUND((Table245[[#This Row],[XP]]*Table245[[#This Row],[entity_spawned (AVG)]])*(Table245[[#This Row],[activating_chance]]/100),0)</calculatedColumnFormula>
    </tableColumn>
    <tableColumn id="3" name="Aggresiv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O100"/>
  <sheetViews>
    <sheetView topLeftCell="A16" workbookViewId="0">
      <selection activeCell="J37" sqref="J37"/>
    </sheetView>
  </sheetViews>
  <sheetFormatPr defaultRowHeight="15" x14ac:dyDescent="0.25"/>
  <cols>
    <col min="4" max="4" width="18.7109375" customWidth="1"/>
    <col min="5" max="5" width="26.28515625" customWidth="1"/>
    <col min="6" max="6" width="23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2.5703125" customWidth="1"/>
  </cols>
  <sheetData>
    <row r="2" spans="4:15" x14ac:dyDescent="0.25">
      <c r="E2" t="s">
        <v>302</v>
      </c>
      <c r="N2" s="77" t="s">
        <v>411</v>
      </c>
    </row>
    <row r="3" spans="4:15" x14ac:dyDescent="0.25">
      <c r="N3" s="77" t="s">
        <v>405</v>
      </c>
    </row>
    <row r="4" spans="4:15" x14ac:dyDescent="0.25">
      <c r="N4" s="77" t="s">
        <v>406</v>
      </c>
    </row>
    <row r="5" spans="4:15" x14ac:dyDescent="0.25">
      <c r="N5" s="77" t="s">
        <v>407</v>
      </c>
    </row>
    <row r="6" spans="4:15" x14ac:dyDescent="0.25">
      <c r="F6" s="1" t="s">
        <v>412</v>
      </c>
      <c r="H6" s="1" t="s">
        <v>415</v>
      </c>
      <c r="O6" s="77" t="s">
        <v>408</v>
      </c>
    </row>
    <row r="7" spans="4:15" x14ac:dyDescent="0.25">
      <c r="F7" t="s">
        <v>413</v>
      </c>
      <c r="H7" t="s">
        <v>416</v>
      </c>
      <c r="O7" s="77" t="s">
        <v>409</v>
      </c>
    </row>
    <row r="8" spans="4:15" x14ac:dyDescent="0.25">
      <c r="F8" t="s">
        <v>414</v>
      </c>
      <c r="H8" t="s">
        <v>417</v>
      </c>
      <c r="N8" s="77" t="s">
        <v>418</v>
      </c>
      <c r="O8" s="77"/>
    </row>
    <row r="11" spans="4:15" x14ac:dyDescent="0.25">
      <c r="D11" s="1" t="s">
        <v>305</v>
      </c>
      <c r="E11" s="1" t="s">
        <v>304</v>
      </c>
      <c r="F11" s="1" t="s">
        <v>306</v>
      </c>
      <c r="G11" s="1" t="s">
        <v>307</v>
      </c>
      <c r="H11" s="1" t="s">
        <v>308</v>
      </c>
      <c r="I11" s="1" t="s">
        <v>309</v>
      </c>
      <c r="J11" s="1" t="s">
        <v>310</v>
      </c>
      <c r="K11" s="1" t="s">
        <v>404</v>
      </c>
      <c r="L11" s="1" t="s">
        <v>200</v>
      </c>
      <c r="N11" s="77"/>
    </row>
    <row r="12" spans="4:15" x14ac:dyDescent="0.25">
      <c r="D12" t="s">
        <v>79</v>
      </c>
      <c r="E12" t="s">
        <v>12</v>
      </c>
      <c r="F12" t="s">
        <v>14</v>
      </c>
      <c r="G12">
        <v>280</v>
      </c>
      <c r="H12">
        <v>280</v>
      </c>
      <c r="I12">
        <v>20</v>
      </c>
      <c r="J12">
        <v>75</v>
      </c>
      <c r="K12" s="73">
        <v>0</v>
      </c>
      <c r="L12" s="73">
        <v>10</v>
      </c>
    </row>
    <row r="13" spans="4:15" x14ac:dyDescent="0.25">
      <c r="D13" t="s">
        <v>79</v>
      </c>
      <c r="E13" t="s">
        <v>0</v>
      </c>
      <c r="F13" t="s">
        <v>2</v>
      </c>
      <c r="G13">
        <v>280</v>
      </c>
      <c r="H13">
        <v>280</v>
      </c>
      <c r="I13">
        <v>20</v>
      </c>
      <c r="J13">
        <v>75</v>
      </c>
      <c r="K13" s="73">
        <v>0</v>
      </c>
      <c r="L13" s="73">
        <v>10</v>
      </c>
    </row>
    <row r="14" spans="4:15" x14ac:dyDescent="0.25">
      <c r="D14" t="s">
        <v>80</v>
      </c>
      <c r="E14" t="s">
        <v>13</v>
      </c>
      <c r="F14" t="s">
        <v>15</v>
      </c>
      <c r="G14">
        <v>300</v>
      </c>
      <c r="H14">
        <v>300</v>
      </c>
      <c r="I14">
        <v>20</v>
      </c>
      <c r="J14">
        <v>75</v>
      </c>
      <c r="K14" s="73">
        <v>0</v>
      </c>
      <c r="L14" s="73">
        <v>15</v>
      </c>
    </row>
    <row r="15" spans="4:15" x14ac:dyDescent="0.25">
      <c r="D15" t="s">
        <v>80</v>
      </c>
      <c r="E15" t="s">
        <v>1</v>
      </c>
      <c r="F15" t="s">
        <v>3</v>
      </c>
      <c r="G15">
        <v>300</v>
      </c>
      <c r="H15">
        <v>300</v>
      </c>
      <c r="I15">
        <v>20</v>
      </c>
      <c r="J15">
        <v>75</v>
      </c>
      <c r="K15" s="73">
        <v>0</v>
      </c>
      <c r="L15" s="73">
        <v>15</v>
      </c>
    </row>
    <row r="16" spans="4:15" x14ac:dyDescent="0.25">
      <c r="D16" t="s">
        <v>95</v>
      </c>
      <c r="E16" t="s">
        <v>26</v>
      </c>
      <c r="F16" t="s">
        <v>23</v>
      </c>
      <c r="G16">
        <v>200</v>
      </c>
      <c r="H16">
        <v>200</v>
      </c>
      <c r="I16">
        <v>-10</v>
      </c>
      <c r="J16">
        <v>25</v>
      </c>
      <c r="K16" s="73">
        <v>0</v>
      </c>
      <c r="L16" s="73" t="s">
        <v>10</v>
      </c>
    </row>
    <row r="17" spans="4:12" x14ac:dyDescent="0.25">
      <c r="D17" t="s">
        <v>81</v>
      </c>
      <c r="E17" t="s">
        <v>4</v>
      </c>
      <c r="F17" t="s">
        <v>5</v>
      </c>
      <c r="G17">
        <v>200</v>
      </c>
      <c r="H17">
        <v>200</v>
      </c>
      <c r="I17">
        <v>20</v>
      </c>
      <c r="J17">
        <v>50</v>
      </c>
      <c r="K17" s="73">
        <v>0</v>
      </c>
      <c r="L17" s="73">
        <v>3</v>
      </c>
    </row>
    <row r="18" spans="4:12" x14ac:dyDescent="0.25">
      <c r="D18" t="s">
        <v>102</v>
      </c>
      <c r="E18" t="s">
        <v>44</v>
      </c>
      <c r="F18" t="s">
        <v>38</v>
      </c>
      <c r="G18">
        <v>260</v>
      </c>
      <c r="H18">
        <v>260</v>
      </c>
      <c r="I18">
        <v>5</v>
      </c>
      <c r="J18">
        <v>25</v>
      </c>
      <c r="K18" s="73">
        <v>1</v>
      </c>
      <c r="L18" s="73">
        <v>8</v>
      </c>
    </row>
    <row r="19" spans="4:12" x14ac:dyDescent="0.25">
      <c r="D19" t="s">
        <v>103</v>
      </c>
      <c r="E19" t="s">
        <v>45</v>
      </c>
      <c r="F19" t="s">
        <v>39</v>
      </c>
      <c r="G19">
        <v>280</v>
      </c>
      <c r="H19">
        <v>280</v>
      </c>
      <c r="I19">
        <v>2</v>
      </c>
      <c r="J19">
        <v>50</v>
      </c>
      <c r="K19" s="73">
        <v>0</v>
      </c>
      <c r="L19" s="73" t="s">
        <v>10</v>
      </c>
    </row>
    <row r="20" spans="4:12" x14ac:dyDescent="0.25">
      <c r="D20" t="s">
        <v>103</v>
      </c>
      <c r="E20" t="s">
        <v>46</v>
      </c>
      <c r="F20" t="s">
        <v>40</v>
      </c>
      <c r="G20">
        <v>5000</v>
      </c>
      <c r="H20">
        <v>5000</v>
      </c>
      <c r="I20">
        <v>2</v>
      </c>
      <c r="J20">
        <v>50</v>
      </c>
      <c r="K20" s="73">
        <v>0</v>
      </c>
      <c r="L20" s="73" t="s">
        <v>10</v>
      </c>
    </row>
    <row r="21" spans="4:12" x14ac:dyDescent="0.25">
      <c r="D21" t="s">
        <v>82</v>
      </c>
      <c r="E21" t="s">
        <v>67</v>
      </c>
      <c r="F21" t="s">
        <v>65</v>
      </c>
      <c r="G21">
        <v>130</v>
      </c>
      <c r="H21">
        <v>130</v>
      </c>
      <c r="I21">
        <v>15</v>
      </c>
      <c r="J21">
        <v>75</v>
      </c>
      <c r="K21" s="73">
        <v>0</v>
      </c>
      <c r="L21" s="73" t="s">
        <v>10</v>
      </c>
    </row>
    <row r="22" spans="4:12" x14ac:dyDescent="0.25">
      <c r="D22" t="s">
        <v>82</v>
      </c>
      <c r="E22" t="s">
        <v>68</v>
      </c>
      <c r="F22" t="s">
        <v>66</v>
      </c>
      <c r="G22">
        <v>130</v>
      </c>
      <c r="H22">
        <v>130</v>
      </c>
      <c r="I22">
        <v>15</v>
      </c>
      <c r="J22">
        <v>75</v>
      </c>
      <c r="K22" s="73">
        <v>0</v>
      </c>
      <c r="L22" s="73" t="s">
        <v>10</v>
      </c>
    </row>
    <row r="23" spans="4:12" x14ac:dyDescent="0.25">
      <c r="D23" t="s">
        <v>98</v>
      </c>
      <c r="E23" t="s">
        <v>29</v>
      </c>
      <c r="F23" t="s">
        <v>27</v>
      </c>
      <c r="G23">
        <v>220</v>
      </c>
      <c r="H23">
        <v>220</v>
      </c>
      <c r="I23">
        <v>10</v>
      </c>
      <c r="J23">
        <v>25</v>
      </c>
      <c r="K23" s="73">
        <v>0</v>
      </c>
      <c r="L23" s="73">
        <v>8</v>
      </c>
    </row>
    <row r="24" spans="4:12" x14ac:dyDescent="0.25">
      <c r="D24" t="s">
        <v>10</v>
      </c>
      <c r="E24" t="s">
        <v>419</v>
      </c>
      <c r="F24" t="s">
        <v>420</v>
      </c>
      <c r="G24">
        <v>450</v>
      </c>
      <c r="H24">
        <v>450</v>
      </c>
      <c r="I24" t="s">
        <v>10</v>
      </c>
      <c r="K24" s="73"/>
      <c r="L24" s="73"/>
    </row>
    <row r="25" spans="4:12" x14ac:dyDescent="0.25">
      <c r="D25" t="s">
        <v>114</v>
      </c>
      <c r="E25" t="s">
        <v>108</v>
      </c>
      <c r="F25" t="s">
        <v>104</v>
      </c>
      <c r="G25">
        <v>180</v>
      </c>
      <c r="H25">
        <v>180</v>
      </c>
      <c r="I25">
        <v>2</v>
      </c>
      <c r="J25">
        <v>25</v>
      </c>
      <c r="K25" s="73">
        <v>0</v>
      </c>
      <c r="L25" s="73" t="s">
        <v>10</v>
      </c>
    </row>
    <row r="26" spans="4:12" x14ac:dyDescent="0.25">
      <c r="D26" t="s">
        <v>115</v>
      </c>
      <c r="E26" t="s">
        <v>109</v>
      </c>
      <c r="F26" t="s">
        <v>105</v>
      </c>
      <c r="G26">
        <v>180</v>
      </c>
      <c r="H26">
        <v>180</v>
      </c>
      <c r="I26">
        <v>2</v>
      </c>
      <c r="J26">
        <v>25</v>
      </c>
      <c r="K26" s="73">
        <v>0</v>
      </c>
      <c r="L26" s="73" t="s">
        <v>10</v>
      </c>
    </row>
    <row r="27" spans="4:12" x14ac:dyDescent="0.25">
      <c r="D27" t="s">
        <v>116</v>
      </c>
      <c r="E27" t="s">
        <v>110</v>
      </c>
      <c r="F27" t="s">
        <v>106</v>
      </c>
      <c r="G27">
        <v>180</v>
      </c>
      <c r="H27">
        <v>180</v>
      </c>
      <c r="I27">
        <v>2</v>
      </c>
      <c r="J27">
        <v>25</v>
      </c>
      <c r="K27" s="73">
        <v>0</v>
      </c>
      <c r="L27" s="73" t="s">
        <v>10</v>
      </c>
    </row>
    <row r="28" spans="4:12" x14ac:dyDescent="0.25">
      <c r="D28" t="s">
        <v>117</v>
      </c>
      <c r="E28" t="s">
        <v>111</v>
      </c>
      <c r="F28" t="s">
        <v>107</v>
      </c>
      <c r="G28">
        <v>180</v>
      </c>
      <c r="H28">
        <v>180</v>
      </c>
      <c r="I28">
        <v>2</v>
      </c>
      <c r="J28">
        <v>75</v>
      </c>
      <c r="K28" s="73">
        <v>0</v>
      </c>
      <c r="L28" s="73" t="s">
        <v>10</v>
      </c>
    </row>
    <row r="29" spans="4:12" x14ac:dyDescent="0.25">
      <c r="D29" t="s">
        <v>114</v>
      </c>
      <c r="E29" t="s">
        <v>292</v>
      </c>
      <c r="F29" t="s">
        <v>104</v>
      </c>
      <c r="G29">
        <v>180</v>
      </c>
      <c r="H29">
        <v>180</v>
      </c>
      <c r="I29">
        <v>2</v>
      </c>
      <c r="J29">
        <v>25</v>
      </c>
      <c r="K29" s="73">
        <v>0</v>
      </c>
      <c r="L29" s="73" t="s">
        <v>10</v>
      </c>
    </row>
    <row r="30" spans="4:12" x14ac:dyDescent="0.25">
      <c r="D30" t="s">
        <v>114</v>
      </c>
      <c r="E30" t="s">
        <v>293</v>
      </c>
      <c r="F30" t="s">
        <v>104</v>
      </c>
      <c r="G30">
        <v>180</v>
      </c>
      <c r="H30">
        <v>180</v>
      </c>
      <c r="I30">
        <v>2</v>
      </c>
      <c r="J30">
        <v>25</v>
      </c>
      <c r="K30" s="73">
        <v>0</v>
      </c>
      <c r="L30" s="73" t="s">
        <v>10</v>
      </c>
    </row>
    <row r="31" spans="4:12" x14ac:dyDescent="0.25">
      <c r="D31" t="s">
        <v>83</v>
      </c>
      <c r="E31" t="s">
        <v>17</v>
      </c>
      <c r="F31" t="s">
        <v>6</v>
      </c>
      <c r="G31">
        <v>210</v>
      </c>
      <c r="H31">
        <v>210</v>
      </c>
      <c r="I31">
        <v>15</v>
      </c>
      <c r="J31">
        <v>50</v>
      </c>
      <c r="K31" s="73">
        <v>1</v>
      </c>
      <c r="L31" s="73" t="s">
        <v>10</v>
      </c>
    </row>
    <row r="32" spans="4:12" x14ac:dyDescent="0.25">
      <c r="D32" t="s">
        <v>83</v>
      </c>
      <c r="E32" t="s">
        <v>294</v>
      </c>
      <c r="F32" t="s">
        <v>298</v>
      </c>
      <c r="G32">
        <v>210</v>
      </c>
      <c r="H32">
        <v>210</v>
      </c>
      <c r="I32">
        <v>15</v>
      </c>
      <c r="J32">
        <v>50</v>
      </c>
      <c r="K32" s="73">
        <v>1</v>
      </c>
      <c r="L32" s="73" t="s">
        <v>10</v>
      </c>
    </row>
    <row r="33" spans="4:12" x14ac:dyDescent="0.25">
      <c r="D33" t="s">
        <v>136</v>
      </c>
      <c r="E33" t="s">
        <v>74</v>
      </c>
      <c r="F33" t="s">
        <v>69</v>
      </c>
      <c r="G33">
        <v>240</v>
      </c>
      <c r="H33">
        <v>240</v>
      </c>
      <c r="I33">
        <v>30</v>
      </c>
      <c r="J33">
        <v>75</v>
      </c>
      <c r="K33" s="73">
        <v>1</v>
      </c>
      <c r="L33" s="73">
        <v>15</v>
      </c>
    </row>
    <row r="34" spans="4:12" x14ac:dyDescent="0.25">
      <c r="D34" t="s">
        <v>136</v>
      </c>
      <c r="E34" t="s">
        <v>75</v>
      </c>
      <c r="F34" t="s">
        <v>70</v>
      </c>
      <c r="G34">
        <v>240</v>
      </c>
      <c r="H34">
        <v>240</v>
      </c>
      <c r="I34">
        <v>30</v>
      </c>
      <c r="J34">
        <v>75</v>
      </c>
      <c r="K34" s="73">
        <v>1</v>
      </c>
      <c r="L34" s="73" t="s">
        <v>10</v>
      </c>
    </row>
    <row r="35" spans="4:12" x14ac:dyDescent="0.25">
      <c r="D35" t="s">
        <v>118</v>
      </c>
      <c r="E35" t="s">
        <v>113</v>
      </c>
      <c r="F35" t="s">
        <v>112</v>
      </c>
      <c r="G35">
        <v>200</v>
      </c>
      <c r="H35">
        <v>200</v>
      </c>
      <c r="I35">
        <v>3</v>
      </c>
      <c r="J35">
        <v>50</v>
      </c>
      <c r="K35" s="73">
        <v>0</v>
      </c>
      <c r="L35" s="73" t="s">
        <v>10</v>
      </c>
    </row>
    <row r="36" spans="4:12" x14ac:dyDescent="0.25">
      <c r="D36" t="s">
        <v>84</v>
      </c>
      <c r="E36" t="s">
        <v>11</v>
      </c>
      <c r="F36" t="s">
        <v>7</v>
      </c>
      <c r="G36">
        <v>240</v>
      </c>
      <c r="H36">
        <v>240</v>
      </c>
      <c r="I36">
        <v>15</v>
      </c>
      <c r="J36">
        <v>25</v>
      </c>
      <c r="K36" s="73">
        <v>0</v>
      </c>
      <c r="L36" s="73" t="s">
        <v>10</v>
      </c>
    </row>
    <row r="37" spans="4:12" x14ac:dyDescent="0.25">
      <c r="D37" t="s">
        <v>119</v>
      </c>
      <c r="E37" t="s">
        <v>60</v>
      </c>
      <c r="F37" t="s">
        <v>55</v>
      </c>
      <c r="G37">
        <v>220</v>
      </c>
      <c r="H37">
        <v>220</v>
      </c>
      <c r="I37">
        <v>20</v>
      </c>
      <c r="J37">
        <v>25</v>
      </c>
      <c r="K37" s="73">
        <v>0</v>
      </c>
      <c r="L37" s="73">
        <v>10</v>
      </c>
    </row>
    <row r="38" spans="4:12" x14ac:dyDescent="0.25">
      <c r="D38" t="s">
        <v>120</v>
      </c>
      <c r="E38" t="s">
        <v>61</v>
      </c>
      <c r="F38" t="s">
        <v>59</v>
      </c>
      <c r="G38">
        <v>240</v>
      </c>
      <c r="H38">
        <v>240</v>
      </c>
      <c r="I38">
        <v>40</v>
      </c>
      <c r="J38">
        <v>25</v>
      </c>
      <c r="K38" s="73">
        <v>1</v>
      </c>
      <c r="L38" s="73">
        <v>20</v>
      </c>
    </row>
    <row r="39" spans="4:12" x14ac:dyDescent="0.25">
      <c r="D39" t="s">
        <v>121</v>
      </c>
      <c r="E39" t="s">
        <v>62</v>
      </c>
      <c r="F39" t="s">
        <v>58</v>
      </c>
      <c r="G39">
        <v>260</v>
      </c>
      <c r="H39">
        <v>260</v>
      </c>
      <c r="I39">
        <v>80</v>
      </c>
      <c r="J39">
        <v>75</v>
      </c>
      <c r="K39" s="73">
        <v>2</v>
      </c>
      <c r="L39" s="73">
        <v>40</v>
      </c>
    </row>
    <row r="40" spans="4:12" x14ac:dyDescent="0.25">
      <c r="D40" t="s">
        <v>122</v>
      </c>
      <c r="E40" t="s">
        <v>63</v>
      </c>
      <c r="F40" t="s">
        <v>57</v>
      </c>
      <c r="G40">
        <v>280</v>
      </c>
      <c r="H40">
        <v>280</v>
      </c>
      <c r="I40">
        <v>100</v>
      </c>
      <c r="J40">
        <v>75</v>
      </c>
      <c r="K40" s="73">
        <v>3</v>
      </c>
      <c r="L40" s="73">
        <v>50</v>
      </c>
    </row>
    <row r="41" spans="4:12" x14ac:dyDescent="0.25">
      <c r="D41" t="s">
        <v>123</v>
      </c>
      <c r="E41" t="s">
        <v>64</v>
      </c>
      <c r="F41" t="s">
        <v>56</v>
      </c>
      <c r="G41">
        <v>300</v>
      </c>
      <c r="H41">
        <v>300</v>
      </c>
      <c r="I41">
        <v>120</v>
      </c>
      <c r="J41">
        <v>75</v>
      </c>
      <c r="K41" s="73">
        <v>4</v>
      </c>
      <c r="L41" s="73">
        <v>60</v>
      </c>
    </row>
    <row r="42" spans="4:12" x14ac:dyDescent="0.25">
      <c r="D42" t="s">
        <v>137</v>
      </c>
      <c r="E42" t="s">
        <v>76</v>
      </c>
      <c r="F42" t="s">
        <v>71</v>
      </c>
      <c r="G42">
        <v>100</v>
      </c>
      <c r="H42">
        <v>100</v>
      </c>
      <c r="I42">
        <v>2</v>
      </c>
      <c r="J42">
        <v>25</v>
      </c>
      <c r="K42" s="73">
        <v>0</v>
      </c>
      <c r="L42" s="73" t="s">
        <v>10</v>
      </c>
    </row>
    <row r="43" spans="4:12" x14ac:dyDescent="0.25">
      <c r="D43" t="s">
        <v>138</v>
      </c>
      <c r="E43" t="s">
        <v>77</v>
      </c>
      <c r="F43" t="s">
        <v>72</v>
      </c>
      <c r="G43">
        <v>100</v>
      </c>
      <c r="H43">
        <v>100</v>
      </c>
      <c r="I43">
        <v>2</v>
      </c>
      <c r="J43">
        <v>75</v>
      </c>
      <c r="K43" s="73">
        <v>0</v>
      </c>
      <c r="L43" s="73" t="s">
        <v>10</v>
      </c>
    </row>
    <row r="44" spans="4:12" x14ac:dyDescent="0.25">
      <c r="D44" t="s">
        <v>139</v>
      </c>
      <c r="E44" t="s">
        <v>78</v>
      </c>
      <c r="F44" t="s">
        <v>73</v>
      </c>
      <c r="G44">
        <v>100</v>
      </c>
      <c r="H44">
        <v>100</v>
      </c>
      <c r="I44">
        <v>2</v>
      </c>
      <c r="J44">
        <v>75</v>
      </c>
      <c r="K44" s="73">
        <v>0</v>
      </c>
      <c r="L44" s="73" t="s">
        <v>10</v>
      </c>
    </row>
    <row r="45" spans="4:12" x14ac:dyDescent="0.25">
      <c r="D45" t="s">
        <v>124</v>
      </c>
      <c r="E45" t="s">
        <v>54</v>
      </c>
      <c r="F45" t="s">
        <v>32</v>
      </c>
      <c r="G45">
        <v>5000</v>
      </c>
      <c r="H45">
        <v>5000</v>
      </c>
      <c r="I45">
        <v>70</v>
      </c>
      <c r="J45">
        <v>25</v>
      </c>
      <c r="K45" s="73">
        <v>0</v>
      </c>
      <c r="L45" s="73" t="s">
        <v>10</v>
      </c>
    </row>
    <row r="46" spans="4:12" x14ac:dyDescent="0.25">
      <c r="D46" t="s">
        <v>94</v>
      </c>
      <c r="E46" t="s">
        <v>22</v>
      </c>
      <c r="F46" t="s">
        <v>21</v>
      </c>
      <c r="G46">
        <v>260</v>
      </c>
      <c r="H46">
        <v>260</v>
      </c>
      <c r="I46">
        <v>20</v>
      </c>
      <c r="J46">
        <v>25</v>
      </c>
      <c r="K46" s="73">
        <v>1</v>
      </c>
      <c r="L46" s="73" t="s">
        <v>10</v>
      </c>
    </row>
    <row r="47" spans="4:12" x14ac:dyDescent="0.25">
      <c r="D47" t="s">
        <v>125</v>
      </c>
      <c r="E47" t="s">
        <v>47</v>
      </c>
      <c r="F47" t="s">
        <v>41</v>
      </c>
      <c r="G47">
        <v>250</v>
      </c>
      <c r="H47">
        <v>250</v>
      </c>
      <c r="I47">
        <v>3</v>
      </c>
      <c r="J47">
        <v>75</v>
      </c>
      <c r="K47" s="73">
        <v>3</v>
      </c>
      <c r="L47" s="73">
        <v>7</v>
      </c>
    </row>
    <row r="48" spans="4:12" x14ac:dyDescent="0.25">
      <c r="D48" t="s">
        <v>125</v>
      </c>
      <c r="E48" t="s">
        <v>295</v>
      </c>
      <c r="F48" t="s">
        <v>299</v>
      </c>
      <c r="G48">
        <v>250</v>
      </c>
      <c r="H48">
        <v>250</v>
      </c>
      <c r="I48">
        <v>3</v>
      </c>
      <c r="J48">
        <v>75</v>
      </c>
      <c r="K48" s="73">
        <v>3</v>
      </c>
      <c r="L48" s="73">
        <v>7</v>
      </c>
    </row>
    <row r="49" spans="4:12" x14ac:dyDescent="0.25">
      <c r="D49" t="s">
        <v>126</v>
      </c>
      <c r="E49" t="s">
        <v>48</v>
      </c>
      <c r="F49" t="s">
        <v>42</v>
      </c>
      <c r="G49">
        <v>300</v>
      </c>
      <c r="H49">
        <v>300</v>
      </c>
      <c r="I49">
        <v>4</v>
      </c>
      <c r="J49">
        <v>75</v>
      </c>
      <c r="K49" s="73">
        <v>4</v>
      </c>
      <c r="L49" s="73">
        <v>11</v>
      </c>
    </row>
    <row r="50" spans="4:12" x14ac:dyDescent="0.25">
      <c r="D50" t="s">
        <v>126</v>
      </c>
      <c r="E50" t="s">
        <v>296</v>
      </c>
      <c r="F50" t="s">
        <v>300</v>
      </c>
      <c r="G50">
        <v>300</v>
      </c>
      <c r="H50">
        <v>300</v>
      </c>
      <c r="I50">
        <v>4</v>
      </c>
      <c r="J50">
        <v>75</v>
      </c>
      <c r="K50" s="73">
        <v>4</v>
      </c>
      <c r="L50" s="73">
        <v>11</v>
      </c>
    </row>
    <row r="51" spans="4:12" x14ac:dyDescent="0.25">
      <c r="D51" t="s">
        <v>127</v>
      </c>
      <c r="E51" t="s">
        <v>49</v>
      </c>
      <c r="F51" t="s">
        <v>43</v>
      </c>
      <c r="G51">
        <v>340</v>
      </c>
      <c r="H51">
        <v>340</v>
      </c>
      <c r="I51">
        <v>5</v>
      </c>
      <c r="J51">
        <v>75</v>
      </c>
      <c r="K51" s="73">
        <v>5</v>
      </c>
      <c r="L51" s="73">
        <v>21</v>
      </c>
    </row>
    <row r="52" spans="4:12" x14ac:dyDescent="0.25">
      <c r="D52" t="s">
        <v>127</v>
      </c>
      <c r="E52" t="s">
        <v>297</v>
      </c>
      <c r="F52" t="s">
        <v>301</v>
      </c>
      <c r="G52">
        <v>340</v>
      </c>
      <c r="H52">
        <v>340</v>
      </c>
      <c r="I52">
        <v>5</v>
      </c>
      <c r="J52">
        <v>75</v>
      </c>
      <c r="K52" s="73">
        <v>5</v>
      </c>
      <c r="L52" s="73">
        <v>21</v>
      </c>
    </row>
    <row r="53" spans="4:12" x14ac:dyDescent="0.25">
      <c r="D53" t="s">
        <v>410</v>
      </c>
      <c r="E53" t="s">
        <v>303</v>
      </c>
      <c r="F53" t="s">
        <v>312</v>
      </c>
      <c r="G53">
        <v>0</v>
      </c>
      <c r="H53">
        <v>0</v>
      </c>
      <c r="I53">
        <v>10</v>
      </c>
      <c r="J53">
        <v>25</v>
      </c>
      <c r="K53" s="73">
        <v>1</v>
      </c>
      <c r="L53" s="73" t="s">
        <v>10</v>
      </c>
    </row>
    <row r="54" spans="4:12" x14ac:dyDescent="0.25">
      <c r="D54" t="s">
        <v>96</v>
      </c>
      <c r="E54" t="s">
        <v>140</v>
      </c>
      <c r="F54" t="s">
        <v>24</v>
      </c>
      <c r="G54">
        <v>500</v>
      </c>
      <c r="H54">
        <v>500</v>
      </c>
      <c r="I54">
        <v>0</v>
      </c>
      <c r="J54">
        <v>25</v>
      </c>
      <c r="K54" s="73">
        <v>0</v>
      </c>
      <c r="L54" s="73" t="s">
        <v>10</v>
      </c>
    </row>
    <row r="55" spans="4:12" x14ac:dyDescent="0.25">
      <c r="D55" t="s">
        <v>97</v>
      </c>
      <c r="E55" t="s">
        <v>141</v>
      </c>
      <c r="F55" t="s">
        <v>25</v>
      </c>
      <c r="G55">
        <v>500</v>
      </c>
      <c r="H55">
        <v>500</v>
      </c>
      <c r="I55">
        <v>0</v>
      </c>
      <c r="J55">
        <v>50</v>
      </c>
      <c r="K55" s="73">
        <v>0</v>
      </c>
      <c r="L55" s="73" t="s">
        <v>10</v>
      </c>
    </row>
    <row r="56" spans="4:12" x14ac:dyDescent="0.25">
      <c r="D56" t="s">
        <v>10</v>
      </c>
      <c r="E56" t="s">
        <v>156</v>
      </c>
      <c r="F56" t="s">
        <v>31</v>
      </c>
      <c r="G56">
        <v>450</v>
      </c>
      <c r="H56">
        <v>450</v>
      </c>
      <c r="I56" t="s">
        <v>10</v>
      </c>
      <c r="K56" s="73"/>
      <c r="L56" s="73"/>
    </row>
    <row r="57" spans="4:12" x14ac:dyDescent="0.25">
      <c r="D57" t="s">
        <v>128</v>
      </c>
      <c r="E57" t="s">
        <v>53</v>
      </c>
      <c r="F57" t="s">
        <v>33</v>
      </c>
      <c r="G57">
        <v>180</v>
      </c>
      <c r="H57">
        <v>180</v>
      </c>
      <c r="I57">
        <v>20</v>
      </c>
      <c r="J57">
        <v>50</v>
      </c>
      <c r="K57" s="73">
        <v>0</v>
      </c>
      <c r="L57" s="73">
        <v>25</v>
      </c>
    </row>
    <row r="58" spans="4:12" x14ac:dyDescent="0.25">
      <c r="D58" t="s">
        <v>85</v>
      </c>
      <c r="E58" t="s">
        <v>18</v>
      </c>
      <c r="F58" t="s">
        <v>8</v>
      </c>
      <c r="G58">
        <v>220</v>
      </c>
      <c r="H58">
        <v>220</v>
      </c>
      <c r="I58">
        <v>25</v>
      </c>
      <c r="J58">
        <v>75</v>
      </c>
      <c r="K58" s="73">
        <v>1</v>
      </c>
      <c r="L58" s="73" t="s">
        <v>10</v>
      </c>
    </row>
    <row r="59" spans="4:12" x14ac:dyDescent="0.25">
      <c r="D59" t="s">
        <v>85</v>
      </c>
      <c r="E59" t="s">
        <v>20</v>
      </c>
      <c r="F59" t="s">
        <v>19</v>
      </c>
      <c r="G59">
        <v>220</v>
      </c>
      <c r="H59">
        <v>220</v>
      </c>
      <c r="I59">
        <v>25</v>
      </c>
      <c r="J59">
        <v>75</v>
      </c>
      <c r="K59" s="73">
        <v>1</v>
      </c>
      <c r="L59" s="73" t="s">
        <v>10</v>
      </c>
    </row>
    <row r="60" spans="4:12" x14ac:dyDescent="0.25">
      <c r="D60" t="s">
        <v>99</v>
      </c>
      <c r="E60" t="s">
        <v>30</v>
      </c>
      <c r="F60" t="s">
        <v>28</v>
      </c>
      <c r="G60">
        <v>200</v>
      </c>
      <c r="H60">
        <v>200</v>
      </c>
      <c r="I60">
        <v>20</v>
      </c>
      <c r="J60">
        <v>55</v>
      </c>
      <c r="K60" s="73">
        <v>0</v>
      </c>
      <c r="L60" s="73">
        <v>40</v>
      </c>
    </row>
    <row r="61" spans="4:12" x14ac:dyDescent="0.25">
      <c r="D61" t="s">
        <v>129</v>
      </c>
      <c r="E61" t="s">
        <v>142</v>
      </c>
      <c r="F61" t="s">
        <v>34</v>
      </c>
      <c r="G61">
        <v>170</v>
      </c>
      <c r="H61">
        <v>170</v>
      </c>
      <c r="I61">
        <v>20</v>
      </c>
      <c r="J61">
        <v>83</v>
      </c>
      <c r="K61" s="73">
        <v>2</v>
      </c>
      <c r="L61" s="73">
        <v>5</v>
      </c>
    </row>
    <row r="62" spans="4:12" x14ac:dyDescent="0.25">
      <c r="D62" t="s">
        <v>86</v>
      </c>
      <c r="E62" t="s">
        <v>16</v>
      </c>
      <c r="F62" t="s">
        <v>9</v>
      </c>
      <c r="G62">
        <v>280</v>
      </c>
      <c r="H62">
        <v>280</v>
      </c>
      <c r="I62">
        <v>20</v>
      </c>
      <c r="J62">
        <v>55</v>
      </c>
      <c r="K62" s="73">
        <v>0</v>
      </c>
      <c r="L62" s="73">
        <v>14</v>
      </c>
    </row>
    <row r="63" spans="4:12" x14ac:dyDescent="0.25">
      <c r="D63" t="s">
        <v>130</v>
      </c>
      <c r="E63" t="s">
        <v>50</v>
      </c>
      <c r="F63" t="s">
        <v>35</v>
      </c>
      <c r="G63">
        <v>2500</v>
      </c>
      <c r="H63">
        <v>2500</v>
      </c>
      <c r="I63">
        <v>0</v>
      </c>
      <c r="J63">
        <v>28</v>
      </c>
      <c r="K63" s="73">
        <v>5</v>
      </c>
      <c r="L63" s="73">
        <v>440</v>
      </c>
    </row>
    <row r="64" spans="4:12" x14ac:dyDescent="0.25">
      <c r="D64" t="s">
        <v>130</v>
      </c>
      <c r="E64" t="s">
        <v>51</v>
      </c>
      <c r="F64" t="s">
        <v>36</v>
      </c>
      <c r="G64">
        <v>2500</v>
      </c>
      <c r="H64">
        <v>2500</v>
      </c>
      <c r="I64">
        <v>0</v>
      </c>
      <c r="J64">
        <v>28</v>
      </c>
      <c r="K64" s="73">
        <v>5</v>
      </c>
      <c r="L64" s="73">
        <v>440</v>
      </c>
    </row>
    <row r="65" spans="4:12" x14ac:dyDescent="0.25">
      <c r="D65" t="s">
        <v>131</v>
      </c>
      <c r="E65" t="s">
        <v>52</v>
      </c>
      <c r="F65" t="s">
        <v>37</v>
      </c>
      <c r="G65">
        <v>2000</v>
      </c>
      <c r="H65">
        <v>2000</v>
      </c>
      <c r="I65">
        <v>0</v>
      </c>
      <c r="J65">
        <v>83</v>
      </c>
      <c r="K65" s="73">
        <v>5</v>
      </c>
      <c r="L65" s="73">
        <v>150</v>
      </c>
    </row>
    <row r="66" spans="4:12" x14ac:dyDescent="0.25">
      <c r="D66" t="s">
        <v>131</v>
      </c>
      <c r="E66" t="s">
        <v>313</v>
      </c>
      <c r="F66" t="s">
        <v>314</v>
      </c>
      <c r="G66">
        <v>2000</v>
      </c>
      <c r="H66">
        <v>2000</v>
      </c>
      <c r="I66">
        <v>0</v>
      </c>
      <c r="J66">
        <v>83</v>
      </c>
      <c r="K66" s="73">
        <v>5</v>
      </c>
      <c r="L66" s="73">
        <v>150</v>
      </c>
    </row>
    <row r="67" spans="4:12" x14ac:dyDescent="0.25">
      <c r="D67" t="s">
        <v>315</v>
      </c>
      <c r="E67" t="s">
        <v>316</v>
      </c>
      <c r="F67" t="s">
        <v>317</v>
      </c>
      <c r="G67">
        <v>1500</v>
      </c>
      <c r="H67">
        <v>1500</v>
      </c>
      <c r="I67">
        <v>25</v>
      </c>
      <c r="J67">
        <v>55</v>
      </c>
      <c r="K67" s="73">
        <v>4</v>
      </c>
      <c r="L67" s="73">
        <v>35</v>
      </c>
    </row>
    <row r="68" spans="4:12" x14ac:dyDescent="0.25">
      <c r="D68" t="s">
        <v>315</v>
      </c>
      <c r="E68" t="s">
        <v>318</v>
      </c>
      <c r="F68" t="s">
        <v>319</v>
      </c>
      <c r="G68">
        <v>1500</v>
      </c>
      <c r="H68">
        <v>1500</v>
      </c>
      <c r="I68">
        <v>25</v>
      </c>
      <c r="J68">
        <v>55</v>
      </c>
      <c r="K68" s="73">
        <v>4</v>
      </c>
      <c r="L68" s="73">
        <v>35</v>
      </c>
    </row>
    <row r="69" spans="4:12" x14ac:dyDescent="0.25">
      <c r="D69" t="s">
        <v>133</v>
      </c>
      <c r="E69" t="s">
        <v>320</v>
      </c>
      <c r="F69" t="s">
        <v>321</v>
      </c>
      <c r="G69">
        <v>200</v>
      </c>
      <c r="H69">
        <v>200</v>
      </c>
      <c r="I69">
        <v>10</v>
      </c>
      <c r="J69">
        <v>55</v>
      </c>
      <c r="K69" s="73">
        <v>1</v>
      </c>
      <c r="L69" s="73" t="s">
        <v>10</v>
      </c>
    </row>
    <row r="70" spans="4:12" x14ac:dyDescent="0.25">
      <c r="D70" t="s">
        <v>132</v>
      </c>
      <c r="E70" t="s">
        <v>322</v>
      </c>
      <c r="F70" t="s">
        <v>323</v>
      </c>
      <c r="G70">
        <v>140</v>
      </c>
      <c r="H70">
        <v>140</v>
      </c>
      <c r="I70">
        <v>6</v>
      </c>
      <c r="J70">
        <v>28</v>
      </c>
      <c r="K70" s="73">
        <v>0</v>
      </c>
      <c r="L70" s="73" t="s">
        <v>10</v>
      </c>
    </row>
    <row r="71" spans="4:12" x14ac:dyDescent="0.25">
      <c r="D71" t="s">
        <v>114</v>
      </c>
      <c r="E71" t="s">
        <v>421</v>
      </c>
      <c r="F71" t="s">
        <v>422</v>
      </c>
      <c r="G71">
        <v>0</v>
      </c>
      <c r="H71">
        <v>0</v>
      </c>
      <c r="I71">
        <v>2</v>
      </c>
      <c r="J71">
        <v>25</v>
      </c>
      <c r="K71" s="73">
        <v>0</v>
      </c>
      <c r="L71" s="73" t="s">
        <v>10</v>
      </c>
    </row>
    <row r="72" spans="4:12" x14ac:dyDescent="0.25">
      <c r="D72" t="s">
        <v>324</v>
      </c>
      <c r="E72" t="s">
        <v>325</v>
      </c>
      <c r="F72" t="s">
        <v>326</v>
      </c>
      <c r="G72">
        <v>170</v>
      </c>
      <c r="H72">
        <v>170</v>
      </c>
      <c r="I72">
        <v>5</v>
      </c>
      <c r="J72">
        <v>28</v>
      </c>
      <c r="K72" s="73">
        <v>1</v>
      </c>
      <c r="L72" s="73">
        <v>2</v>
      </c>
    </row>
    <row r="73" spans="4:12" x14ac:dyDescent="0.25">
      <c r="D73" t="s">
        <v>327</v>
      </c>
      <c r="E73" t="s">
        <v>328</v>
      </c>
      <c r="F73" t="s">
        <v>329</v>
      </c>
      <c r="G73">
        <v>220</v>
      </c>
      <c r="H73">
        <v>220</v>
      </c>
      <c r="I73">
        <v>15</v>
      </c>
      <c r="J73">
        <v>83</v>
      </c>
      <c r="K73" s="73">
        <v>1</v>
      </c>
      <c r="L73" s="73">
        <v>8</v>
      </c>
    </row>
    <row r="74" spans="4:12" x14ac:dyDescent="0.25">
      <c r="D74" t="s">
        <v>330</v>
      </c>
      <c r="E74" t="s">
        <v>331</v>
      </c>
      <c r="F74" t="s">
        <v>332</v>
      </c>
      <c r="G74">
        <v>120</v>
      </c>
      <c r="H74">
        <v>120</v>
      </c>
      <c r="I74">
        <v>2</v>
      </c>
      <c r="J74">
        <v>55</v>
      </c>
      <c r="K74" s="73">
        <v>0</v>
      </c>
      <c r="L74" s="73" t="s">
        <v>10</v>
      </c>
    </row>
    <row r="75" spans="4:12" x14ac:dyDescent="0.25">
      <c r="D75" t="s">
        <v>87</v>
      </c>
      <c r="E75" t="s">
        <v>333</v>
      </c>
      <c r="F75" t="s">
        <v>334</v>
      </c>
      <c r="G75">
        <v>260</v>
      </c>
      <c r="H75">
        <v>260</v>
      </c>
      <c r="I75">
        <v>15</v>
      </c>
      <c r="J75">
        <v>55</v>
      </c>
      <c r="K75" s="73">
        <v>0</v>
      </c>
      <c r="L75" s="73" t="s">
        <v>10</v>
      </c>
    </row>
    <row r="76" spans="4:12" x14ac:dyDescent="0.25">
      <c r="D76" t="s">
        <v>87</v>
      </c>
      <c r="E76" t="s">
        <v>335</v>
      </c>
      <c r="F76" t="s">
        <v>336</v>
      </c>
      <c r="G76">
        <v>260</v>
      </c>
      <c r="H76">
        <v>260</v>
      </c>
      <c r="I76">
        <v>15</v>
      </c>
      <c r="J76">
        <v>55</v>
      </c>
      <c r="K76" s="73">
        <v>0</v>
      </c>
      <c r="L76" s="73" t="s">
        <v>10</v>
      </c>
    </row>
    <row r="77" spans="4:12" x14ac:dyDescent="0.25">
      <c r="D77" t="s">
        <v>82</v>
      </c>
      <c r="E77" t="s">
        <v>381</v>
      </c>
      <c r="F77" t="s">
        <v>382</v>
      </c>
      <c r="G77">
        <v>130</v>
      </c>
      <c r="H77">
        <v>130</v>
      </c>
      <c r="I77">
        <v>15</v>
      </c>
      <c r="J77">
        <v>75</v>
      </c>
      <c r="K77" s="73">
        <v>0</v>
      </c>
      <c r="L77" s="73" t="s">
        <v>10</v>
      </c>
    </row>
    <row r="78" spans="4:12" x14ac:dyDescent="0.25">
      <c r="D78" t="s">
        <v>337</v>
      </c>
      <c r="E78" t="s">
        <v>338</v>
      </c>
      <c r="F78" t="s">
        <v>339</v>
      </c>
      <c r="G78">
        <v>350</v>
      </c>
      <c r="H78">
        <v>350</v>
      </c>
      <c r="I78">
        <v>30</v>
      </c>
      <c r="J78">
        <v>55</v>
      </c>
      <c r="K78" s="73">
        <v>1</v>
      </c>
      <c r="L78" s="73">
        <v>15</v>
      </c>
    </row>
    <row r="79" spans="4:12" x14ac:dyDescent="0.25">
      <c r="D79" t="s">
        <v>88</v>
      </c>
      <c r="E79" t="s">
        <v>340</v>
      </c>
      <c r="F79" t="s">
        <v>341</v>
      </c>
      <c r="G79">
        <v>200</v>
      </c>
      <c r="H79">
        <v>200</v>
      </c>
      <c r="I79">
        <v>7</v>
      </c>
      <c r="J79">
        <v>83</v>
      </c>
      <c r="K79" s="73">
        <v>0</v>
      </c>
      <c r="L79" s="73" t="s">
        <v>10</v>
      </c>
    </row>
    <row r="80" spans="4:12" x14ac:dyDescent="0.25">
      <c r="D80" t="s">
        <v>88</v>
      </c>
      <c r="E80" t="s">
        <v>342</v>
      </c>
      <c r="F80" t="s">
        <v>343</v>
      </c>
      <c r="G80">
        <v>200</v>
      </c>
      <c r="H80">
        <v>200</v>
      </c>
      <c r="I80">
        <v>7</v>
      </c>
      <c r="J80">
        <v>83</v>
      </c>
      <c r="K80" s="73">
        <v>0</v>
      </c>
      <c r="L80" s="73" t="s">
        <v>10</v>
      </c>
    </row>
    <row r="81" spans="4:12" x14ac:dyDescent="0.25">
      <c r="D81" t="s">
        <v>344</v>
      </c>
      <c r="E81" t="s">
        <v>345</v>
      </c>
      <c r="F81" t="s">
        <v>346</v>
      </c>
      <c r="G81">
        <v>300</v>
      </c>
      <c r="H81">
        <v>300</v>
      </c>
      <c r="I81">
        <v>30</v>
      </c>
      <c r="J81">
        <v>55</v>
      </c>
      <c r="K81" s="73">
        <v>2</v>
      </c>
      <c r="L81" s="73" t="s">
        <v>10</v>
      </c>
    </row>
    <row r="82" spans="4:12" x14ac:dyDescent="0.25">
      <c r="D82" t="s">
        <v>89</v>
      </c>
      <c r="E82" t="s">
        <v>347</v>
      </c>
      <c r="F82" t="s">
        <v>348</v>
      </c>
      <c r="G82">
        <v>310</v>
      </c>
      <c r="H82">
        <v>310</v>
      </c>
      <c r="I82">
        <v>50</v>
      </c>
      <c r="J82">
        <v>105</v>
      </c>
      <c r="K82" s="73">
        <v>1</v>
      </c>
      <c r="L82" s="73">
        <v>40</v>
      </c>
    </row>
    <row r="83" spans="4:12" x14ac:dyDescent="0.25">
      <c r="D83" t="s">
        <v>89</v>
      </c>
      <c r="E83" t="s">
        <v>349</v>
      </c>
      <c r="F83" t="s">
        <v>350</v>
      </c>
      <c r="G83">
        <v>310</v>
      </c>
      <c r="H83">
        <v>310</v>
      </c>
      <c r="I83">
        <v>50</v>
      </c>
      <c r="J83">
        <v>105</v>
      </c>
      <c r="K83" s="73">
        <v>1</v>
      </c>
      <c r="L83" s="73">
        <v>40</v>
      </c>
    </row>
    <row r="84" spans="4:12" x14ac:dyDescent="0.25">
      <c r="D84" t="s">
        <v>89</v>
      </c>
      <c r="E84" t="s">
        <v>351</v>
      </c>
      <c r="F84" t="s">
        <v>352</v>
      </c>
      <c r="G84">
        <v>310</v>
      </c>
      <c r="H84">
        <v>310</v>
      </c>
      <c r="I84">
        <v>50</v>
      </c>
      <c r="J84">
        <v>105</v>
      </c>
      <c r="K84" s="73">
        <v>1</v>
      </c>
      <c r="L84" s="73">
        <v>40</v>
      </c>
    </row>
    <row r="85" spans="4:12" x14ac:dyDescent="0.25">
      <c r="D85" t="s">
        <v>100</v>
      </c>
      <c r="E85" t="s">
        <v>353</v>
      </c>
      <c r="F85" t="s">
        <v>354</v>
      </c>
      <c r="G85">
        <v>180</v>
      </c>
      <c r="H85">
        <v>180</v>
      </c>
      <c r="I85">
        <v>10</v>
      </c>
      <c r="J85">
        <v>105</v>
      </c>
      <c r="K85" s="73">
        <v>0</v>
      </c>
      <c r="L85" s="73">
        <v>5</v>
      </c>
    </row>
    <row r="86" spans="4:12" x14ac:dyDescent="0.25">
      <c r="D86" t="s">
        <v>355</v>
      </c>
      <c r="E86" t="s">
        <v>356</v>
      </c>
      <c r="F86" t="s">
        <v>357</v>
      </c>
      <c r="G86">
        <v>170</v>
      </c>
      <c r="H86">
        <v>170</v>
      </c>
      <c r="I86">
        <v>20</v>
      </c>
      <c r="J86">
        <v>143</v>
      </c>
      <c r="K86" s="73">
        <v>1</v>
      </c>
      <c r="L86" s="73">
        <v>10</v>
      </c>
    </row>
    <row r="87" spans="4:12" x14ac:dyDescent="0.25">
      <c r="D87" t="s">
        <v>90</v>
      </c>
      <c r="E87" t="s">
        <v>358</v>
      </c>
      <c r="F87" t="s">
        <v>359</v>
      </c>
      <c r="G87">
        <v>170</v>
      </c>
      <c r="H87">
        <v>170</v>
      </c>
      <c r="I87">
        <v>20</v>
      </c>
      <c r="J87">
        <v>48</v>
      </c>
      <c r="K87" s="73">
        <v>1</v>
      </c>
      <c r="L87" s="73">
        <v>25</v>
      </c>
    </row>
    <row r="88" spans="4:12" x14ac:dyDescent="0.25">
      <c r="D88" t="s">
        <v>91</v>
      </c>
      <c r="E88" t="s">
        <v>360</v>
      </c>
      <c r="F88" t="s">
        <v>361</v>
      </c>
      <c r="G88">
        <v>150</v>
      </c>
      <c r="H88">
        <v>150</v>
      </c>
      <c r="I88">
        <v>4</v>
      </c>
      <c r="J88">
        <v>195</v>
      </c>
      <c r="K88" s="73">
        <v>0</v>
      </c>
      <c r="L88" s="73" t="s">
        <v>10</v>
      </c>
    </row>
    <row r="89" spans="4:12" x14ac:dyDescent="0.25">
      <c r="D89" t="s">
        <v>91</v>
      </c>
      <c r="E89" t="s">
        <v>362</v>
      </c>
      <c r="F89" t="s">
        <v>363</v>
      </c>
      <c r="G89">
        <v>150</v>
      </c>
      <c r="H89">
        <v>150</v>
      </c>
      <c r="I89">
        <v>4</v>
      </c>
      <c r="J89">
        <v>195</v>
      </c>
      <c r="K89" s="73">
        <v>0</v>
      </c>
      <c r="L89" s="73" t="s">
        <v>10</v>
      </c>
    </row>
    <row r="90" spans="4:12" x14ac:dyDescent="0.25">
      <c r="D90" t="s">
        <v>134</v>
      </c>
      <c r="E90" t="s">
        <v>365</v>
      </c>
      <c r="F90" t="s">
        <v>364</v>
      </c>
      <c r="G90">
        <v>180</v>
      </c>
      <c r="H90">
        <v>180</v>
      </c>
      <c r="I90">
        <v>3</v>
      </c>
      <c r="J90">
        <v>195</v>
      </c>
      <c r="K90" s="73">
        <v>0</v>
      </c>
      <c r="L90" s="73" t="s">
        <v>10</v>
      </c>
    </row>
    <row r="91" spans="4:12" x14ac:dyDescent="0.25">
      <c r="D91" t="s">
        <v>383</v>
      </c>
      <c r="E91" t="s">
        <v>384</v>
      </c>
      <c r="F91" t="s">
        <v>385</v>
      </c>
      <c r="G91">
        <v>420</v>
      </c>
      <c r="H91">
        <v>420</v>
      </c>
      <c r="I91">
        <v>80</v>
      </c>
      <c r="J91">
        <v>130</v>
      </c>
      <c r="K91" s="73">
        <v>1</v>
      </c>
      <c r="L91" s="73">
        <v>60</v>
      </c>
    </row>
    <row r="92" spans="4:12" x14ac:dyDescent="0.25">
      <c r="D92" t="s">
        <v>137</v>
      </c>
      <c r="E92" t="s">
        <v>386</v>
      </c>
      <c r="F92" t="s">
        <v>387</v>
      </c>
      <c r="G92">
        <v>140</v>
      </c>
      <c r="H92">
        <v>140</v>
      </c>
      <c r="I92">
        <v>2</v>
      </c>
      <c r="J92">
        <v>25</v>
      </c>
      <c r="K92" s="73">
        <v>0</v>
      </c>
      <c r="L92" s="73" t="s">
        <v>10</v>
      </c>
    </row>
    <row r="93" spans="4:12" x14ac:dyDescent="0.25">
      <c r="D93" t="s">
        <v>92</v>
      </c>
      <c r="E93" t="s">
        <v>388</v>
      </c>
      <c r="F93" t="s">
        <v>389</v>
      </c>
      <c r="G93">
        <v>220</v>
      </c>
      <c r="H93">
        <v>220</v>
      </c>
      <c r="I93">
        <v>15</v>
      </c>
      <c r="J93">
        <v>263</v>
      </c>
      <c r="K93" s="73">
        <v>0</v>
      </c>
      <c r="L93" s="73" t="s">
        <v>10</v>
      </c>
    </row>
    <row r="94" spans="4:12" x14ac:dyDescent="0.25">
      <c r="D94" t="s">
        <v>92</v>
      </c>
      <c r="E94" t="s">
        <v>390</v>
      </c>
      <c r="F94" t="s">
        <v>391</v>
      </c>
      <c r="G94">
        <v>220</v>
      </c>
      <c r="H94">
        <v>220</v>
      </c>
      <c r="I94">
        <v>15</v>
      </c>
      <c r="J94">
        <v>263</v>
      </c>
      <c r="K94" s="73">
        <v>0</v>
      </c>
      <c r="L94" s="73" t="s">
        <v>10</v>
      </c>
    </row>
    <row r="95" spans="4:12" x14ac:dyDescent="0.25">
      <c r="D95" t="s">
        <v>93</v>
      </c>
      <c r="E95" t="s">
        <v>392</v>
      </c>
      <c r="F95" t="s">
        <v>393</v>
      </c>
      <c r="G95">
        <v>220</v>
      </c>
      <c r="H95">
        <v>220</v>
      </c>
      <c r="I95">
        <v>15</v>
      </c>
      <c r="J95">
        <v>263</v>
      </c>
      <c r="K95" s="73">
        <v>0</v>
      </c>
      <c r="L95" s="73" t="s">
        <v>10</v>
      </c>
    </row>
    <row r="96" spans="4:12" x14ac:dyDescent="0.25">
      <c r="D96" t="s">
        <v>93</v>
      </c>
      <c r="E96" t="s">
        <v>394</v>
      </c>
      <c r="F96" t="s">
        <v>395</v>
      </c>
      <c r="G96">
        <v>220</v>
      </c>
      <c r="H96">
        <v>220</v>
      </c>
      <c r="I96">
        <v>15</v>
      </c>
      <c r="J96">
        <v>263</v>
      </c>
      <c r="K96" s="73">
        <v>0</v>
      </c>
      <c r="L96" s="73" t="s">
        <v>10</v>
      </c>
    </row>
    <row r="97" spans="4:12" x14ac:dyDescent="0.25">
      <c r="D97" t="s">
        <v>135</v>
      </c>
      <c r="E97" t="s">
        <v>396</v>
      </c>
      <c r="F97" t="s">
        <v>397</v>
      </c>
      <c r="G97">
        <v>300</v>
      </c>
      <c r="H97">
        <v>300</v>
      </c>
      <c r="I97">
        <v>20</v>
      </c>
      <c r="J97">
        <v>175</v>
      </c>
      <c r="K97" s="73">
        <v>1</v>
      </c>
      <c r="L97" s="73">
        <v>40</v>
      </c>
    </row>
    <row r="98" spans="4:12" x14ac:dyDescent="0.25">
      <c r="D98" t="s">
        <v>101</v>
      </c>
      <c r="E98" t="s">
        <v>398</v>
      </c>
      <c r="F98" t="s">
        <v>399</v>
      </c>
      <c r="G98">
        <v>200</v>
      </c>
      <c r="H98">
        <v>200</v>
      </c>
      <c r="I98">
        <v>8</v>
      </c>
      <c r="J98">
        <v>75</v>
      </c>
      <c r="K98" s="73">
        <v>0</v>
      </c>
      <c r="L98" s="73" t="s">
        <v>10</v>
      </c>
    </row>
    <row r="99" spans="4:12" x14ac:dyDescent="0.25">
      <c r="D99" t="s">
        <v>101</v>
      </c>
      <c r="E99" t="s">
        <v>400</v>
      </c>
      <c r="F99" t="s">
        <v>401</v>
      </c>
      <c r="G99">
        <v>200</v>
      </c>
      <c r="H99">
        <v>200</v>
      </c>
      <c r="I99">
        <v>8</v>
      </c>
      <c r="J99">
        <v>75</v>
      </c>
      <c r="K99" s="73">
        <v>0</v>
      </c>
      <c r="L99" s="73" t="s">
        <v>10</v>
      </c>
    </row>
    <row r="100" spans="4:12" x14ac:dyDescent="0.25">
      <c r="D100" t="s">
        <v>101</v>
      </c>
      <c r="E100" t="s">
        <v>402</v>
      </c>
      <c r="F100" t="s">
        <v>403</v>
      </c>
      <c r="G100">
        <v>200</v>
      </c>
      <c r="H100">
        <v>200</v>
      </c>
      <c r="I100">
        <v>8</v>
      </c>
      <c r="J100">
        <v>75</v>
      </c>
      <c r="K100" s="73">
        <v>0</v>
      </c>
      <c r="L100" s="73" t="s"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workbookViewId="0">
      <selection activeCell="U27" sqref="U27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173</v>
      </c>
      <c r="K2" s="33" t="s">
        <v>171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93</v>
      </c>
      <c r="F5" s="23">
        <f>MOD(E5,60)</f>
        <v>33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164</v>
      </c>
      <c r="E7" s="23"/>
      <c r="F7" s="21" t="str">
        <f>IF(F5&gt;9,CONCATENATE(F6,":",F5),CONCATENATE(F6,":0",F5))</f>
        <v>1:33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93</v>
      </c>
      <c r="F9" s="23">
        <f>MOD(E9,60)</f>
        <v>33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165</v>
      </c>
      <c r="E11" s="23"/>
      <c r="F11" s="21" t="str">
        <f>IF(F9&gt;9,CONCATENATE(F10,":",F9),CONCATENATE(F10,":0",F9))</f>
        <v>1:33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166</v>
      </c>
      <c r="C14" s="43">
        <v>0</v>
      </c>
      <c r="E14" t="s">
        <v>157</v>
      </c>
      <c r="F14" s="43">
        <v>425</v>
      </c>
      <c r="I14" s="28"/>
    </row>
    <row r="15" spans="2:11" x14ac:dyDescent="0.25">
      <c r="B15" t="s">
        <v>157</v>
      </c>
      <c r="C15" s="45">
        <v>140</v>
      </c>
      <c r="E15" t="s">
        <v>198</v>
      </c>
      <c r="F15" s="44">
        <v>0.05</v>
      </c>
      <c r="I15" s="28"/>
    </row>
    <row r="16" spans="2:11" x14ac:dyDescent="0.25">
      <c r="B16" t="s">
        <v>158</v>
      </c>
      <c r="C16" s="45">
        <v>1.4</v>
      </c>
      <c r="E16" t="s">
        <v>199</v>
      </c>
      <c r="F16">
        <f>ROUND(F14*F15,2)</f>
        <v>21.25</v>
      </c>
      <c r="I16" s="28"/>
    </row>
    <row r="17" spans="2:19" x14ac:dyDescent="0.25">
      <c r="B17" t="s">
        <v>159</v>
      </c>
      <c r="C17" s="45">
        <v>8.0000000000000002E-3</v>
      </c>
      <c r="I17" s="28"/>
    </row>
    <row r="18" spans="2:19" x14ac:dyDescent="0.25">
      <c r="B18" t="s">
        <v>167</v>
      </c>
      <c r="C18" s="45">
        <v>30</v>
      </c>
      <c r="E18" t="s">
        <v>200</v>
      </c>
      <c r="F18" s="43">
        <v>10</v>
      </c>
      <c r="I18" s="28"/>
    </row>
    <row r="19" spans="2:19" x14ac:dyDescent="0.25">
      <c r="B19" t="s">
        <v>168</v>
      </c>
      <c r="C19" s="44">
        <v>0.5</v>
      </c>
      <c r="E19" t="s">
        <v>201</v>
      </c>
      <c r="F19" s="44">
        <v>0.4</v>
      </c>
      <c r="I19" s="28"/>
    </row>
    <row r="20" spans="2:19" x14ac:dyDescent="0.25">
      <c r="E20" t="s">
        <v>202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169</v>
      </c>
      <c r="E22" s="1" t="s">
        <v>143</v>
      </c>
      <c r="G22" s="20" t="s">
        <v>157</v>
      </c>
      <c r="I22" s="28"/>
    </row>
    <row r="23" spans="2:19" x14ac:dyDescent="0.25">
      <c r="B23" t="s">
        <v>161</v>
      </c>
      <c r="C23">
        <f>C14</f>
        <v>0</v>
      </c>
      <c r="E23">
        <f>C17*C23</f>
        <v>0</v>
      </c>
      <c r="G23">
        <f>C15</f>
        <v>140</v>
      </c>
      <c r="I23" s="28"/>
    </row>
    <row r="24" spans="2:19" x14ac:dyDescent="0.25">
      <c r="B24" s="1" t="s">
        <v>160</v>
      </c>
      <c r="C24">
        <f>C23+1</f>
        <v>1</v>
      </c>
      <c r="E24">
        <f>IF(C24&gt;$C$18,$C$16+(C24*$C$17),(($C$16)*$C$19)+(C24*$C$17))</f>
        <v>0.70799999999999996</v>
      </c>
      <c r="G24">
        <f>G23-E24</f>
        <v>139.292</v>
      </c>
      <c r="I24" s="28"/>
    </row>
    <row r="25" spans="2:19" x14ac:dyDescent="0.25">
      <c r="B25" s="1" t="s">
        <v>162</v>
      </c>
      <c r="C25">
        <f>C24+1</f>
        <v>2</v>
      </c>
      <c r="E25">
        <f t="shared" ref="E25:E88" si="0">IF(C25&gt;$C$18,$C$16+(C25*$C$17),(($C$16)*$C$19)+(C25*$C$17))</f>
        <v>0.71599999999999997</v>
      </c>
      <c r="G25">
        <f>G24-E25</f>
        <v>138.57599999999999</v>
      </c>
      <c r="I25" s="28"/>
    </row>
    <row r="26" spans="2:19" x14ac:dyDescent="0.25">
      <c r="B26" s="1" t="s">
        <v>163</v>
      </c>
      <c r="C26">
        <f t="shared" ref="C26:C73" si="1">C25+1</f>
        <v>3</v>
      </c>
      <c r="E26">
        <f t="shared" si="0"/>
        <v>0.72399999999999998</v>
      </c>
      <c r="G26">
        <f t="shared" ref="G26:G89" si="2">G25-E26</f>
        <v>137.852</v>
      </c>
      <c r="I26" s="28"/>
    </row>
    <row r="27" spans="2:19" x14ac:dyDescent="0.25">
      <c r="C27">
        <f t="shared" si="1"/>
        <v>4</v>
      </c>
      <c r="E27">
        <f t="shared" si="0"/>
        <v>0.73199999999999998</v>
      </c>
      <c r="G27">
        <f t="shared" si="2"/>
        <v>137.12</v>
      </c>
      <c r="I27" s="28"/>
    </row>
    <row r="28" spans="2:19" x14ac:dyDescent="0.25">
      <c r="C28">
        <f t="shared" si="1"/>
        <v>5</v>
      </c>
      <c r="E28">
        <f t="shared" si="0"/>
        <v>0.74</v>
      </c>
      <c r="G28">
        <f t="shared" si="2"/>
        <v>136.38</v>
      </c>
      <c r="I28" s="28"/>
    </row>
    <row r="29" spans="2:19" x14ac:dyDescent="0.25">
      <c r="C29">
        <f t="shared" si="1"/>
        <v>6</v>
      </c>
      <c r="E29">
        <f t="shared" si="0"/>
        <v>0.748</v>
      </c>
      <c r="G29">
        <f t="shared" si="2"/>
        <v>135.63200000000001</v>
      </c>
      <c r="I29" s="28"/>
    </row>
    <row r="30" spans="2:19" x14ac:dyDescent="0.25">
      <c r="C30">
        <f t="shared" si="1"/>
        <v>7</v>
      </c>
      <c r="E30">
        <f t="shared" si="0"/>
        <v>0.75600000000000001</v>
      </c>
      <c r="G30">
        <f t="shared" si="2"/>
        <v>134.876</v>
      </c>
      <c r="I30" s="28"/>
    </row>
    <row r="31" spans="2:19" x14ac:dyDescent="0.25">
      <c r="C31">
        <f t="shared" si="1"/>
        <v>8</v>
      </c>
      <c r="E31">
        <f t="shared" si="0"/>
        <v>0.76400000000000001</v>
      </c>
      <c r="G31">
        <f t="shared" si="2"/>
        <v>134.11199999999999</v>
      </c>
      <c r="I31" s="28"/>
      <c r="L31" s="2" t="s">
        <v>154</v>
      </c>
      <c r="M31" s="2" t="s">
        <v>155</v>
      </c>
      <c r="N31" t="s">
        <v>170</v>
      </c>
      <c r="O31" t="s">
        <v>177</v>
      </c>
      <c r="P31" t="s">
        <v>178</v>
      </c>
      <c r="Q31" t="s">
        <v>172</v>
      </c>
      <c r="S31" s="1" t="s">
        <v>181</v>
      </c>
    </row>
    <row r="32" spans="2:19" x14ac:dyDescent="0.25">
      <c r="C32">
        <f t="shared" si="1"/>
        <v>9</v>
      </c>
      <c r="E32">
        <f t="shared" si="0"/>
        <v>0.77200000000000002</v>
      </c>
      <c r="G32">
        <f t="shared" si="2"/>
        <v>133.34</v>
      </c>
      <c r="I32" s="28"/>
      <c r="K32" s="3" t="s">
        <v>144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0.77999999999999992</v>
      </c>
      <c r="G33">
        <f t="shared" si="2"/>
        <v>132.56</v>
      </c>
      <c r="I33" s="28"/>
      <c r="K33" s="5" t="s">
        <v>145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0.78799999999999992</v>
      </c>
      <c r="G34">
        <f t="shared" si="2"/>
        <v>131.77199999999999</v>
      </c>
      <c r="I34" s="28"/>
      <c r="K34" s="6" t="s">
        <v>147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0.79599999999999993</v>
      </c>
      <c r="G35">
        <f t="shared" si="2"/>
        <v>130.976</v>
      </c>
      <c r="I35" s="28"/>
      <c r="K35" s="6" t="s">
        <v>146</v>
      </c>
      <c r="L35" s="12">
        <f>DATA_DRAGONS_CONTENT!H8</f>
        <v>170</v>
      </c>
      <c r="M35" s="12">
        <f>DATA_DRAGONS_CONTENT!I8</f>
        <v>220</v>
      </c>
      <c r="N35">
        <f t="shared" si="3"/>
        <v>50</v>
      </c>
      <c r="O35">
        <v>10</v>
      </c>
      <c r="P35">
        <f t="shared" si="4"/>
        <v>5</v>
      </c>
      <c r="Q35">
        <f t="shared" si="5"/>
        <v>195</v>
      </c>
      <c r="S35" s="36">
        <f t="shared" si="6"/>
        <v>-30</v>
      </c>
    </row>
    <row r="36" spans="3:19" x14ac:dyDescent="0.25">
      <c r="C36">
        <f t="shared" si="1"/>
        <v>13</v>
      </c>
      <c r="E36">
        <f t="shared" si="0"/>
        <v>0.80399999999999994</v>
      </c>
      <c r="G36">
        <f t="shared" si="2"/>
        <v>130.172</v>
      </c>
      <c r="I36" s="28"/>
      <c r="K36" s="7" t="s">
        <v>149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-10</v>
      </c>
    </row>
    <row r="37" spans="3:19" x14ac:dyDescent="0.25">
      <c r="C37">
        <f t="shared" si="1"/>
        <v>14</v>
      </c>
      <c r="E37">
        <f t="shared" si="0"/>
        <v>0.81199999999999994</v>
      </c>
      <c r="G37">
        <f t="shared" si="2"/>
        <v>129.35999999999999</v>
      </c>
      <c r="I37" s="28"/>
      <c r="K37" s="7" t="s">
        <v>148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0.82</v>
      </c>
      <c r="G38">
        <f t="shared" si="2"/>
        <v>128.54</v>
      </c>
      <c r="I38" s="28"/>
      <c r="K38" s="8" t="s">
        <v>150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0.82799999999999996</v>
      </c>
      <c r="G39">
        <f t="shared" si="2"/>
        <v>127.71199999999999</v>
      </c>
      <c r="I39" s="28"/>
      <c r="K39" s="9" t="s">
        <v>152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0.83599999999999997</v>
      </c>
      <c r="G40">
        <f t="shared" si="2"/>
        <v>126.87599999999999</v>
      </c>
      <c r="I40" s="28"/>
      <c r="K40" s="9" t="s">
        <v>151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0.84399999999999997</v>
      </c>
      <c r="G41">
        <f t="shared" si="2"/>
        <v>126.032</v>
      </c>
      <c r="I41" s="28"/>
      <c r="K41" s="4" t="s">
        <v>153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0.85199999999999998</v>
      </c>
      <c r="G42">
        <f t="shared" si="2"/>
        <v>125.17999999999999</v>
      </c>
      <c r="I42" s="28"/>
    </row>
    <row r="43" spans="3:19" x14ac:dyDescent="0.25">
      <c r="C43">
        <f t="shared" si="1"/>
        <v>20</v>
      </c>
      <c r="E43">
        <f t="shared" si="0"/>
        <v>0.86</v>
      </c>
      <c r="G43">
        <f t="shared" si="2"/>
        <v>124.32</v>
      </c>
      <c r="I43" s="28"/>
    </row>
    <row r="44" spans="3:19" ht="15.75" thickBot="1" x14ac:dyDescent="0.3">
      <c r="C44">
        <f t="shared" si="1"/>
        <v>21</v>
      </c>
      <c r="E44">
        <f t="shared" si="0"/>
        <v>0.86799999999999999</v>
      </c>
      <c r="G44">
        <f t="shared" si="2"/>
        <v>123.452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0.87599999999999989</v>
      </c>
      <c r="G45">
        <f t="shared" si="2"/>
        <v>122.57599999999999</v>
      </c>
      <c r="I45" s="28"/>
      <c r="K45" s="33" t="s">
        <v>174</v>
      </c>
    </row>
    <row r="46" spans="3:19" ht="15.75" thickTop="1" x14ac:dyDescent="0.25">
      <c r="C46">
        <f t="shared" si="1"/>
        <v>23</v>
      </c>
      <c r="E46">
        <f t="shared" si="0"/>
        <v>0.8839999999999999</v>
      </c>
      <c r="G46">
        <f t="shared" si="2"/>
        <v>121.69199999999999</v>
      </c>
      <c r="I46" s="28"/>
    </row>
    <row r="47" spans="3:19" x14ac:dyDescent="0.25">
      <c r="C47">
        <f t="shared" si="1"/>
        <v>24</v>
      </c>
      <c r="E47">
        <f t="shared" si="0"/>
        <v>0.8919999999999999</v>
      </c>
      <c r="G47">
        <f t="shared" si="2"/>
        <v>120.8</v>
      </c>
      <c r="I47" s="28"/>
    </row>
    <row r="48" spans="3:19" x14ac:dyDescent="0.25">
      <c r="C48">
        <f t="shared" si="1"/>
        <v>25</v>
      </c>
      <c r="E48">
        <f t="shared" si="0"/>
        <v>0.89999999999999991</v>
      </c>
      <c r="G48">
        <f t="shared" si="2"/>
        <v>119.89999999999999</v>
      </c>
      <c r="I48" s="28"/>
      <c r="K48" s="34"/>
    </row>
    <row r="49" spans="3:14" x14ac:dyDescent="0.25">
      <c r="C49">
        <f t="shared" si="1"/>
        <v>26</v>
      </c>
      <c r="E49">
        <f t="shared" si="0"/>
        <v>0.90799999999999992</v>
      </c>
      <c r="G49">
        <f t="shared" si="2"/>
        <v>118.99199999999999</v>
      </c>
      <c r="I49" s="28"/>
      <c r="L49" s="2" t="s">
        <v>180</v>
      </c>
      <c r="N49" s="1" t="s">
        <v>181</v>
      </c>
    </row>
    <row r="50" spans="3:14" x14ac:dyDescent="0.25">
      <c r="C50">
        <f t="shared" si="1"/>
        <v>27</v>
      </c>
      <c r="E50">
        <f t="shared" si="0"/>
        <v>0.91599999999999993</v>
      </c>
      <c r="G50">
        <f t="shared" si="2"/>
        <v>118.07599999999999</v>
      </c>
      <c r="I50" s="28"/>
      <c r="K50" s="3" t="s">
        <v>144</v>
      </c>
      <c r="L50" s="10">
        <f>ROUND((DATA_DRAGONS_CONTENT!J5/DATA_DRAGONS_CONTENT!L5)/DATA_DRAGONS_CONTENT!K5,1)</f>
        <v>8.4</v>
      </c>
      <c r="N50" s="35">
        <v>0</v>
      </c>
    </row>
    <row r="51" spans="3:14" x14ac:dyDescent="0.25">
      <c r="C51">
        <f t="shared" si="1"/>
        <v>28</v>
      </c>
      <c r="E51">
        <f t="shared" si="0"/>
        <v>0.92399999999999993</v>
      </c>
      <c r="G51">
        <f t="shared" si="2"/>
        <v>117.15199999999999</v>
      </c>
      <c r="I51" s="28"/>
      <c r="K51" s="5" t="s">
        <v>145</v>
      </c>
      <c r="L51" s="11">
        <f>ROUND((DATA_DRAGONS_CONTENT!J6/DATA_DRAGONS_CONTENT!L6)/DATA_DRAGONS_CONTENT!K6,1)</f>
        <v>11</v>
      </c>
      <c r="N51" s="36">
        <f>L51-L50</f>
        <v>2.5999999999999996</v>
      </c>
    </row>
    <row r="52" spans="3:14" x14ac:dyDescent="0.25">
      <c r="C52">
        <f t="shared" si="1"/>
        <v>29</v>
      </c>
      <c r="E52">
        <f t="shared" si="0"/>
        <v>0.93199999999999994</v>
      </c>
      <c r="G52">
        <f t="shared" si="2"/>
        <v>116.21999999999998</v>
      </c>
      <c r="I52" s="28"/>
      <c r="K52" s="6" t="s">
        <v>147</v>
      </c>
      <c r="L52" s="12">
        <f>ROUND((DATA_DRAGONS_CONTENT!J7/DATA_DRAGONS_CONTENT!L7)/DATA_DRAGONS_CONTENT!K7,1)</f>
        <v>11.5</v>
      </c>
      <c r="N52" s="36">
        <f t="shared" ref="N52:N59" si="7">L52-L51</f>
        <v>0.5</v>
      </c>
    </row>
    <row r="53" spans="3:14" x14ac:dyDescent="0.25">
      <c r="C53">
        <f t="shared" si="1"/>
        <v>30</v>
      </c>
      <c r="E53">
        <f t="shared" si="0"/>
        <v>0.94</v>
      </c>
      <c r="G53">
        <f t="shared" si="2"/>
        <v>115.27999999999999</v>
      </c>
      <c r="I53" s="28"/>
      <c r="K53" s="6" t="s">
        <v>146</v>
      </c>
      <c r="L53" s="12">
        <f>ROUND((DATA_DRAGONS_CONTENT!J8/DATA_DRAGONS_CONTENT!L8)/DATA_DRAGONS_CONTENT!K8,1)</f>
        <v>13.7</v>
      </c>
      <c r="N53" s="36">
        <f t="shared" si="7"/>
        <v>2.1999999999999993</v>
      </c>
    </row>
    <row r="54" spans="3:14" x14ac:dyDescent="0.25">
      <c r="C54">
        <f t="shared" si="1"/>
        <v>31</v>
      </c>
      <c r="E54">
        <f t="shared" si="0"/>
        <v>1.6479999999999999</v>
      </c>
      <c r="G54">
        <f t="shared" si="2"/>
        <v>113.63199999999999</v>
      </c>
      <c r="I54" s="28"/>
      <c r="K54" s="7" t="s">
        <v>149</v>
      </c>
      <c r="L54" s="13">
        <f>ROUND((DATA_DRAGONS_CONTENT!J9/DATA_DRAGONS_CONTENT!L9)/DATA_DRAGONS_CONTENT!K9,1)</f>
        <v>15.4</v>
      </c>
      <c r="N54" s="36">
        <f t="shared" si="7"/>
        <v>1.7000000000000011</v>
      </c>
    </row>
    <row r="55" spans="3:14" x14ac:dyDescent="0.25">
      <c r="C55">
        <f t="shared" si="1"/>
        <v>32</v>
      </c>
      <c r="E55">
        <f t="shared" si="0"/>
        <v>1.6559999999999999</v>
      </c>
      <c r="G55">
        <f t="shared" si="2"/>
        <v>111.97599999999998</v>
      </c>
      <c r="I55" s="28"/>
      <c r="K55" s="7" t="s">
        <v>148</v>
      </c>
      <c r="L55" s="13">
        <f>ROUND((DATA_DRAGONS_CONTENT!J10/DATA_DRAGONS_CONTENT!L10)/DATA_DRAGONS_CONTENT!K10,1)</f>
        <v>16.8</v>
      </c>
      <c r="N55" s="36">
        <f t="shared" si="7"/>
        <v>1.4000000000000004</v>
      </c>
    </row>
    <row r="56" spans="3:14" x14ac:dyDescent="0.25">
      <c r="C56">
        <f t="shared" si="1"/>
        <v>33</v>
      </c>
      <c r="E56">
        <f t="shared" si="0"/>
        <v>1.6639999999999999</v>
      </c>
      <c r="G56">
        <f t="shared" si="2"/>
        <v>110.31199999999998</v>
      </c>
      <c r="I56" s="28"/>
      <c r="K56" s="8" t="s">
        <v>150</v>
      </c>
      <c r="L56" s="14">
        <f>ROUND((DATA_DRAGONS_CONTENT!J11/DATA_DRAGONS_CONTENT!L11)/DATA_DRAGONS_CONTENT!K11,1)</f>
        <v>17.8</v>
      </c>
      <c r="N56" s="36">
        <f t="shared" si="7"/>
        <v>1</v>
      </c>
    </row>
    <row r="57" spans="3:14" x14ac:dyDescent="0.25">
      <c r="C57">
        <f t="shared" si="1"/>
        <v>34</v>
      </c>
      <c r="E57">
        <f t="shared" si="0"/>
        <v>1.6719999999999999</v>
      </c>
      <c r="G57">
        <f t="shared" si="2"/>
        <v>108.63999999999999</v>
      </c>
      <c r="I57" s="28"/>
      <c r="K57" s="9" t="s">
        <v>152</v>
      </c>
      <c r="L57" s="15">
        <f>ROUND((DATA_DRAGONS_CONTENT!J12/DATA_DRAGONS_CONTENT!L12)/DATA_DRAGONS_CONTENT!K12,1)</f>
        <v>18.899999999999999</v>
      </c>
      <c r="N57" s="36">
        <f t="shared" si="7"/>
        <v>1.0999999999999979</v>
      </c>
    </row>
    <row r="58" spans="3:14" x14ac:dyDescent="0.25">
      <c r="C58">
        <f t="shared" si="1"/>
        <v>35</v>
      </c>
      <c r="E58">
        <f t="shared" si="0"/>
        <v>1.68</v>
      </c>
      <c r="G58">
        <f t="shared" si="2"/>
        <v>106.95999999999998</v>
      </c>
      <c r="I58" s="28"/>
      <c r="K58" s="9" t="s">
        <v>151</v>
      </c>
      <c r="L58" s="15">
        <f>ROUND((DATA_DRAGONS_CONTENT!J13/DATA_DRAGONS_CONTENT!L13)/DATA_DRAGONS_CONTENT!K13,1)</f>
        <v>19.600000000000001</v>
      </c>
      <c r="N58" s="36">
        <f t="shared" si="7"/>
        <v>0.70000000000000284</v>
      </c>
    </row>
    <row r="59" spans="3:14" x14ac:dyDescent="0.25">
      <c r="C59">
        <f t="shared" si="1"/>
        <v>36</v>
      </c>
      <c r="E59">
        <f t="shared" si="0"/>
        <v>1.6879999999999999</v>
      </c>
      <c r="G59">
        <f t="shared" si="2"/>
        <v>105.27199999999998</v>
      </c>
      <c r="I59" s="28"/>
      <c r="K59" s="4" t="s">
        <v>153</v>
      </c>
      <c r="L59" s="16">
        <f>ROUND((DATA_DRAGONS_CONTENT!J14/DATA_DRAGONS_CONTENT!L14)/DATA_DRAGONS_CONTENT!K14,1)</f>
        <v>20.2</v>
      </c>
      <c r="N59" s="18">
        <f t="shared" si="7"/>
        <v>0.59999999999999787</v>
      </c>
    </row>
    <row r="60" spans="3:14" x14ac:dyDescent="0.25">
      <c r="C60">
        <f t="shared" si="1"/>
        <v>37</v>
      </c>
      <c r="E60">
        <f t="shared" si="0"/>
        <v>1.696</v>
      </c>
      <c r="G60">
        <f t="shared" si="2"/>
        <v>103.57599999999998</v>
      </c>
      <c r="I60" s="28"/>
    </row>
    <row r="61" spans="3:14" ht="15.75" thickBot="1" x14ac:dyDescent="0.3">
      <c r="C61">
        <f t="shared" si="1"/>
        <v>38</v>
      </c>
      <c r="E61">
        <f t="shared" si="0"/>
        <v>1.704</v>
      </c>
      <c r="G61">
        <f t="shared" si="2"/>
        <v>101.87199999999999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1.712</v>
      </c>
      <c r="G62">
        <f t="shared" si="2"/>
        <v>100.15999999999998</v>
      </c>
      <c r="I62" s="28"/>
      <c r="K62" s="33" t="s">
        <v>182</v>
      </c>
    </row>
    <row r="63" spans="3:14" ht="15.75" thickTop="1" x14ac:dyDescent="0.25">
      <c r="C63">
        <f t="shared" si="1"/>
        <v>40</v>
      </c>
      <c r="E63">
        <f t="shared" si="0"/>
        <v>1.72</v>
      </c>
      <c r="G63">
        <f t="shared" si="2"/>
        <v>98.439999999999984</v>
      </c>
      <c r="I63" s="28"/>
    </row>
    <row r="64" spans="3:14" x14ac:dyDescent="0.25">
      <c r="C64">
        <f t="shared" si="1"/>
        <v>41</v>
      </c>
      <c r="E64">
        <f t="shared" si="0"/>
        <v>1.728</v>
      </c>
      <c r="G64">
        <f t="shared" si="2"/>
        <v>96.711999999999989</v>
      </c>
      <c r="I64" s="28"/>
    </row>
    <row r="65" spans="3:21" x14ac:dyDescent="0.25">
      <c r="C65">
        <f t="shared" si="1"/>
        <v>42</v>
      </c>
      <c r="E65">
        <f t="shared" si="0"/>
        <v>1.736</v>
      </c>
      <c r="G65">
        <f t="shared" si="2"/>
        <v>94.975999999999985</v>
      </c>
      <c r="I65" s="28"/>
      <c r="L65" s="2" t="s">
        <v>187</v>
      </c>
      <c r="M65" s="2" t="s">
        <v>188</v>
      </c>
      <c r="N65" s="2" t="s">
        <v>204</v>
      </c>
      <c r="O65" s="2" t="s">
        <v>190</v>
      </c>
      <c r="R65" s="17" t="s">
        <v>203</v>
      </c>
      <c r="U65" s="1" t="s">
        <v>189</v>
      </c>
    </row>
    <row r="66" spans="3:21" x14ac:dyDescent="0.25">
      <c r="C66">
        <f t="shared" si="1"/>
        <v>43</v>
      </c>
      <c r="E66">
        <f t="shared" si="0"/>
        <v>1.744</v>
      </c>
      <c r="G66">
        <f t="shared" si="2"/>
        <v>93.231999999999985</v>
      </c>
      <c r="I66" s="28"/>
      <c r="K66" s="3" t="s">
        <v>144</v>
      </c>
      <c r="L66" s="10">
        <f>DATA_DRAGONS_CONTENT!M5</f>
        <v>2</v>
      </c>
      <c r="M66" s="10">
        <f>ROUND(((DATA_DRAGONS_CONTENT!J5*Dragons!L66)/DATA_DRAGONS_CONTENT!L5)/DATA_DRAGONS_CONTENT!K5,1)</f>
        <v>16.8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1.7519999999999998</v>
      </c>
      <c r="G67">
        <f t="shared" si="2"/>
        <v>91.47999999999999</v>
      </c>
      <c r="I67" s="28"/>
      <c r="K67" s="5" t="s">
        <v>145</v>
      </c>
      <c r="L67" s="11">
        <f>DATA_DRAGONS_CONTENT!M6</f>
        <v>2</v>
      </c>
      <c r="M67" s="11">
        <f>ROUND(((DATA_DRAGONS_CONTENT!J6*Dragons!L67)/DATA_DRAGONS_CONTENT!L6)/DATA_DRAGONS_CONTENT!K6,1)</f>
        <v>22.1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5.3000000000000007</v>
      </c>
    </row>
    <row r="68" spans="3:21" x14ac:dyDescent="0.25">
      <c r="C68">
        <f t="shared" si="1"/>
        <v>45</v>
      </c>
      <c r="E68">
        <f t="shared" si="0"/>
        <v>1.7599999999999998</v>
      </c>
      <c r="G68">
        <f t="shared" si="2"/>
        <v>89.719999999999985</v>
      </c>
      <c r="I68" s="28"/>
      <c r="K68" s="6" t="s">
        <v>147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-0.30000000000000071</v>
      </c>
    </row>
    <row r="69" spans="3:21" x14ac:dyDescent="0.25">
      <c r="C69">
        <f t="shared" si="1"/>
        <v>46</v>
      </c>
      <c r="E69">
        <f t="shared" si="0"/>
        <v>1.7679999999999998</v>
      </c>
      <c r="G69">
        <f t="shared" si="2"/>
        <v>87.951999999999984</v>
      </c>
      <c r="I69" s="28"/>
      <c r="K69" s="6" t="s">
        <v>146</v>
      </c>
      <c r="L69" s="12">
        <f>DATA_DRAGONS_CONTENT!M8</f>
        <v>2</v>
      </c>
      <c r="M69" s="12">
        <f>ROUND(((DATA_DRAGONS_CONTENT!J8*Dragons!L69)/DATA_DRAGONS_CONTENT!L8)/DATA_DRAGONS_CONTENT!K8,1)</f>
        <v>27.5</v>
      </c>
      <c r="N69" s="12">
        <f>ROUND(DATA_DRAGONS_CONTENT!N8/DATA_DRAGONS_CONTENT!O8,1)</f>
        <v>2.5</v>
      </c>
      <c r="O69" s="12">
        <f>ROUND(DATA_DRAGONS_CONTENT!N8/DATA_DRAGONS_CONTENT!P8,1)</f>
        <v>5</v>
      </c>
      <c r="R69" s="36">
        <f t="shared" si="8"/>
        <v>0.5</v>
      </c>
      <c r="U69" s="36">
        <f t="shared" si="9"/>
        <v>5.6999999999999993</v>
      </c>
    </row>
    <row r="70" spans="3:21" x14ac:dyDescent="0.25">
      <c r="C70">
        <f t="shared" si="1"/>
        <v>47</v>
      </c>
      <c r="E70">
        <f t="shared" si="0"/>
        <v>1.7759999999999998</v>
      </c>
      <c r="G70">
        <f t="shared" si="2"/>
        <v>86.175999999999988</v>
      </c>
      <c r="I70" s="28"/>
      <c r="K70" s="7" t="s">
        <v>149</v>
      </c>
      <c r="L70" s="13">
        <f>DATA_DRAGONS_CONTENT!M9</f>
        <v>1.8</v>
      </c>
      <c r="M70" s="13">
        <f>ROUND(((DATA_DRAGONS_CONTENT!J9*Dragons!L70)/DATA_DRAGONS_CONTENT!L9)/DATA_DRAGONS_CONTENT!K9,1)</f>
        <v>27.6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0.10000000000000142</v>
      </c>
    </row>
    <row r="71" spans="3:21" x14ac:dyDescent="0.25">
      <c r="C71">
        <f t="shared" si="1"/>
        <v>48</v>
      </c>
      <c r="E71">
        <f t="shared" si="0"/>
        <v>1.7839999999999998</v>
      </c>
      <c r="G71">
        <f t="shared" si="2"/>
        <v>84.391999999999982</v>
      </c>
      <c r="I71" s="28"/>
      <c r="K71" s="7" t="s">
        <v>148</v>
      </c>
      <c r="L71" s="13">
        <f>DATA_DRAGONS_CONTENT!M10</f>
        <v>1.8</v>
      </c>
      <c r="M71" s="13">
        <f>ROUND(((DATA_DRAGONS_CONTENT!J10*Dragons!L71)/DATA_DRAGONS_CONTENT!L10)/DATA_DRAGONS_CONTENT!K10,1)</f>
        <v>30.3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2.6999999999999993</v>
      </c>
    </row>
    <row r="72" spans="3:21" x14ac:dyDescent="0.25">
      <c r="C72">
        <f t="shared" si="1"/>
        <v>49</v>
      </c>
      <c r="E72">
        <f t="shared" si="0"/>
        <v>1.7919999999999998</v>
      </c>
      <c r="G72">
        <f t="shared" si="2"/>
        <v>82.59999999999998</v>
      </c>
      <c r="I72" s="28"/>
      <c r="K72" s="8" t="s">
        <v>150</v>
      </c>
      <c r="L72" s="14">
        <f>DATA_DRAGONS_CONTENT!M11</f>
        <v>1.8</v>
      </c>
      <c r="M72" s="14">
        <f>ROUND(((DATA_DRAGONS_CONTENT!J11*Dragons!L72)/DATA_DRAGONS_CONTENT!L11)/DATA_DRAGONS_CONTENT!K11,1)</f>
        <v>32.1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1.8000000000000007</v>
      </c>
    </row>
    <row r="73" spans="3:21" x14ac:dyDescent="0.25">
      <c r="C73">
        <f t="shared" si="1"/>
        <v>50</v>
      </c>
      <c r="E73">
        <f t="shared" si="0"/>
        <v>1.7999999999999998</v>
      </c>
      <c r="G73">
        <f t="shared" si="2"/>
        <v>80.799999999999983</v>
      </c>
      <c r="I73" s="28"/>
      <c r="K73" s="9" t="s">
        <v>152</v>
      </c>
      <c r="L73" s="15">
        <f>DATA_DRAGONS_CONTENT!M12</f>
        <v>1.6</v>
      </c>
      <c r="M73" s="15">
        <f>ROUND(((DATA_DRAGONS_CONTENT!J12*Dragons!L73)/DATA_DRAGONS_CONTENT!L12)/DATA_DRAGONS_CONTENT!K12,1)</f>
        <v>30.3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-1.8000000000000007</v>
      </c>
    </row>
    <row r="74" spans="3:21" x14ac:dyDescent="0.25">
      <c r="C74">
        <f>C73+1</f>
        <v>51</v>
      </c>
      <c r="E74">
        <f t="shared" si="0"/>
        <v>1.8079999999999998</v>
      </c>
      <c r="G74">
        <f t="shared" si="2"/>
        <v>78.99199999999999</v>
      </c>
      <c r="I74" s="28"/>
      <c r="K74" s="9" t="s">
        <v>151</v>
      </c>
      <c r="L74" s="15">
        <f>DATA_DRAGONS_CONTENT!M13</f>
        <v>1.6</v>
      </c>
      <c r="M74" s="15">
        <f>ROUND(((DATA_DRAGONS_CONTENT!J13*Dragons!L74)/DATA_DRAGONS_CONTENT!L13)/DATA_DRAGONS_CONTENT!K13,1)</f>
        <v>31.3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1</v>
      </c>
    </row>
    <row r="75" spans="3:21" x14ac:dyDescent="0.25">
      <c r="C75">
        <f>C74+1</f>
        <v>52</v>
      </c>
      <c r="E75">
        <f t="shared" si="0"/>
        <v>1.8159999999999998</v>
      </c>
      <c r="G75">
        <f t="shared" si="2"/>
        <v>77.175999999999988</v>
      </c>
      <c r="I75" s="28"/>
      <c r="K75" s="4" t="s">
        <v>153</v>
      </c>
      <c r="L75" s="16">
        <f>DATA_DRAGONS_CONTENT!M14</f>
        <v>1.6</v>
      </c>
      <c r="M75" s="16">
        <f>ROUND(((DATA_DRAGONS_CONTENT!J14*Dragons!L75)/DATA_DRAGONS_CONTENT!L14)/DATA_DRAGONS_CONTENT!K14,1)</f>
        <v>32.299999999999997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0.99999999999999645</v>
      </c>
    </row>
    <row r="76" spans="3:21" x14ac:dyDescent="0.25">
      <c r="C76">
        <f t="shared" ref="C76:C101" si="10">C75+1</f>
        <v>53</v>
      </c>
      <c r="E76">
        <f t="shared" si="0"/>
        <v>1.8239999999999998</v>
      </c>
      <c r="G76">
        <f t="shared" si="2"/>
        <v>75.35199999999999</v>
      </c>
      <c r="I76" s="28"/>
    </row>
    <row r="77" spans="3:21" x14ac:dyDescent="0.25">
      <c r="C77">
        <f t="shared" si="10"/>
        <v>54</v>
      </c>
      <c r="E77">
        <f t="shared" si="0"/>
        <v>1.8319999999999999</v>
      </c>
      <c r="G77">
        <f t="shared" si="2"/>
        <v>73.52</v>
      </c>
      <c r="I77" s="28"/>
    </row>
    <row r="78" spans="3:21" x14ac:dyDescent="0.25">
      <c r="C78">
        <f t="shared" si="10"/>
        <v>55</v>
      </c>
      <c r="E78">
        <f t="shared" si="0"/>
        <v>1.8399999999999999</v>
      </c>
      <c r="G78">
        <f t="shared" si="2"/>
        <v>71.679999999999993</v>
      </c>
      <c r="I78" s="28"/>
    </row>
    <row r="79" spans="3:21" x14ac:dyDescent="0.25">
      <c r="C79">
        <f t="shared" si="10"/>
        <v>56</v>
      </c>
      <c r="E79">
        <f t="shared" si="0"/>
        <v>1.8479999999999999</v>
      </c>
      <c r="G79">
        <f t="shared" si="2"/>
        <v>69.831999999999994</v>
      </c>
      <c r="I79" s="28"/>
    </row>
    <row r="80" spans="3:21" x14ac:dyDescent="0.25">
      <c r="C80">
        <f t="shared" si="10"/>
        <v>57</v>
      </c>
      <c r="E80">
        <f t="shared" si="0"/>
        <v>1.8559999999999999</v>
      </c>
      <c r="G80">
        <f t="shared" si="2"/>
        <v>67.975999999999999</v>
      </c>
      <c r="I80" s="28"/>
    </row>
    <row r="81" spans="3:9" x14ac:dyDescent="0.25">
      <c r="C81">
        <f t="shared" si="10"/>
        <v>58</v>
      </c>
      <c r="E81">
        <f t="shared" si="0"/>
        <v>1.8639999999999999</v>
      </c>
      <c r="G81">
        <f t="shared" si="2"/>
        <v>66.111999999999995</v>
      </c>
      <c r="I81" s="28"/>
    </row>
    <row r="82" spans="3:9" x14ac:dyDescent="0.25">
      <c r="C82">
        <f t="shared" si="10"/>
        <v>59</v>
      </c>
      <c r="E82">
        <f t="shared" si="0"/>
        <v>1.8719999999999999</v>
      </c>
      <c r="G82">
        <f t="shared" si="2"/>
        <v>64.239999999999995</v>
      </c>
      <c r="I82" s="28"/>
    </row>
    <row r="83" spans="3:9" x14ac:dyDescent="0.25">
      <c r="C83">
        <f t="shared" si="10"/>
        <v>60</v>
      </c>
      <c r="E83">
        <f t="shared" si="0"/>
        <v>1.88</v>
      </c>
      <c r="G83">
        <f t="shared" si="2"/>
        <v>62.359999999999992</v>
      </c>
      <c r="I83" s="28"/>
    </row>
    <row r="84" spans="3:9" x14ac:dyDescent="0.25">
      <c r="C84">
        <f t="shared" si="10"/>
        <v>61</v>
      </c>
      <c r="E84">
        <f t="shared" si="0"/>
        <v>1.8879999999999999</v>
      </c>
      <c r="G84">
        <f t="shared" si="2"/>
        <v>60.471999999999994</v>
      </c>
      <c r="I84" s="28"/>
    </row>
    <row r="85" spans="3:9" x14ac:dyDescent="0.25">
      <c r="C85">
        <f t="shared" si="10"/>
        <v>62</v>
      </c>
      <c r="E85">
        <f t="shared" si="0"/>
        <v>1.8959999999999999</v>
      </c>
      <c r="G85">
        <f t="shared" si="2"/>
        <v>58.575999999999993</v>
      </c>
      <c r="I85" s="28"/>
    </row>
    <row r="86" spans="3:9" x14ac:dyDescent="0.25">
      <c r="C86">
        <f t="shared" si="10"/>
        <v>63</v>
      </c>
      <c r="E86">
        <f t="shared" si="0"/>
        <v>1.9039999999999999</v>
      </c>
      <c r="G86">
        <f t="shared" si="2"/>
        <v>56.671999999999997</v>
      </c>
      <c r="I86" s="28"/>
    </row>
    <row r="87" spans="3:9" x14ac:dyDescent="0.25">
      <c r="C87">
        <f t="shared" si="10"/>
        <v>64</v>
      </c>
      <c r="E87">
        <f t="shared" si="0"/>
        <v>1.9119999999999999</v>
      </c>
      <c r="G87">
        <f t="shared" si="2"/>
        <v>54.76</v>
      </c>
      <c r="I87" s="28"/>
    </row>
    <row r="88" spans="3:9" x14ac:dyDescent="0.25">
      <c r="C88">
        <f t="shared" si="10"/>
        <v>65</v>
      </c>
      <c r="E88">
        <f t="shared" si="0"/>
        <v>1.92</v>
      </c>
      <c r="G88">
        <f t="shared" si="2"/>
        <v>52.839999999999996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1.9279999999999999</v>
      </c>
      <c r="G89">
        <f t="shared" si="2"/>
        <v>50.911999999999999</v>
      </c>
      <c r="I89" s="28"/>
    </row>
    <row r="90" spans="3:9" x14ac:dyDescent="0.25">
      <c r="C90">
        <f t="shared" si="10"/>
        <v>67</v>
      </c>
      <c r="E90">
        <f t="shared" si="11"/>
        <v>1.9359999999999999</v>
      </c>
      <c r="G90">
        <f t="shared" ref="G90:G153" si="12">G89-E90</f>
        <v>48.975999999999999</v>
      </c>
      <c r="I90" s="28"/>
    </row>
    <row r="91" spans="3:9" x14ac:dyDescent="0.25">
      <c r="C91">
        <f t="shared" si="10"/>
        <v>68</v>
      </c>
      <c r="E91">
        <f t="shared" si="11"/>
        <v>1.944</v>
      </c>
      <c r="G91">
        <f t="shared" si="12"/>
        <v>47.031999999999996</v>
      </c>
      <c r="I91" s="28"/>
    </row>
    <row r="92" spans="3:9" x14ac:dyDescent="0.25">
      <c r="C92">
        <f t="shared" si="10"/>
        <v>69</v>
      </c>
      <c r="E92">
        <f t="shared" si="11"/>
        <v>1.952</v>
      </c>
      <c r="G92">
        <f t="shared" si="12"/>
        <v>45.08</v>
      </c>
      <c r="I92" s="28"/>
    </row>
    <row r="93" spans="3:9" x14ac:dyDescent="0.25">
      <c r="C93">
        <f t="shared" si="10"/>
        <v>70</v>
      </c>
      <c r="E93">
        <f t="shared" si="11"/>
        <v>1.96</v>
      </c>
      <c r="G93">
        <f t="shared" si="12"/>
        <v>43.12</v>
      </c>
      <c r="I93" s="28"/>
    </row>
    <row r="94" spans="3:9" x14ac:dyDescent="0.25">
      <c r="C94">
        <f t="shared" si="10"/>
        <v>71</v>
      </c>
      <c r="E94">
        <f t="shared" si="11"/>
        <v>1.968</v>
      </c>
      <c r="G94">
        <f t="shared" si="12"/>
        <v>41.152000000000001</v>
      </c>
      <c r="I94" s="28"/>
    </row>
    <row r="95" spans="3:9" x14ac:dyDescent="0.25">
      <c r="C95">
        <f t="shared" si="10"/>
        <v>72</v>
      </c>
      <c r="E95">
        <f t="shared" si="11"/>
        <v>1.976</v>
      </c>
      <c r="G95">
        <f t="shared" si="12"/>
        <v>39.176000000000002</v>
      </c>
      <c r="I95" s="28"/>
    </row>
    <row r="96" spans="3:9" x14ac:dyDescent="0.25">
      <c r="C96">
        <f t="shared" si="10"/>
        <v>73</v>
      </c>
      <c r="E96">
        <f t="shared" si="11"/>
        <v>1.984</v>
      </c>
      <c r="G96">
        <f t="shared" si="12"/>
        <v>37.192</v>
      </c>
      <c r="I96" s="28"/>
    </row>
    <row r="97" spans="3:9" x14ac:dyDescent="0.25">
      <c r="C97">
        <f t="shared" si="10"/>
        <v>74</v>
      </c>
      <c r="E97">
        <f t="shared" si="11"/>
        <v>1.992</v>
      </c>
      <c r="G97">
        <f t="shared" si="12"/>
        <v>35.200000000000003</v>
      </c>
      <c r="I97" s="28"/>
    </row>
    <row r="98" spans="3:9" x14ac:dyDescent="0.25">
      <c r="C98">
        <f t="shared" si="10"/>
        <v>75</v>
      </c>
      <c r="E98">
        <f t="shared" si="11"/>
        <v>2</v>
      </c>
      <c r="G98">
        <f t="shared" si="12"/>
        <v>33.200000000000003</v>
      </c>
      <c r="I98" s="28"/>
    </row>
    <row r="99" spans="3:9" x14ac:dyDescent="0.25">
      <c r="C99">
        <f t="shared" si="10"/>
        <v>76</v>
      </c>
      <c r="E99">
        <f t="shared" si="11"/>
        <v>2.008</v>
      </c>
      <c r="G99">
        <f t="shared" si="12"/>
        <v>31.192000000000004</v>
      </c>
      <c r="I99" s="28"/>
    </row>
    <row r="100" spans="3:9" x14ac:dyDescent="0.25">
      <c r="C100">
        <f t="shared" si="10"/>
        <v>77</v>
      </c>
      <c r="E100">
        <f t="shared" si="11"/>
        <v>2.016</v>
      </c>
      <c r="G100">
        <f t="shared" si="12"/>
        <v>29.176000000000002</v>
      </c>
      <c r="I100" s="28"/>
    </row>
    <row r="101" spans="3:9" x14ac:dyDescent="0.25">
      <c r="C101">
        <f t="shared" si="10"/>
        <v>78</v>
      </c>
      <c r="E101">
        <f t="shared" si="11"/>
        <v>2.024</v>
      </c>
      <c r="G101">
        <f t="shared" si="12"/>
        <v>27.152000000000001</v>
      </c>
      <c r="I101" s="28"/>
    </row>
    <row r="102" spans="3:9" x14ac:dyDescent="0.25">
      <c r="C102">
        <f>C101+1</f>
        <v>79</v>
      </c>
      <c r="E102">
        <f t="shared" si="11"/>
        <v>2.032</v>
      </c>
      <c r="G102">
        <f t="shared" si="12"/>
        <v>25.12</v>
      </c>
      <c r="I102" s="28"/>
    </row>
    <row r="103" spans="3:9" x14ac:dyDescent="0.25">
      <c r="C103">
        <f>C102+1</f>
        <v>80</v>
      </c>
      <c r="E103">
        <f t="shared" si="11"/>
        <v>2.04</v>
      </c>
      <c r="G103">
        <f t="shared" si="12"/>
        <v>23.080000000000002</v>
      </c>
      <c r="I103" s="28"/>
    </row>
    <row r="104" spans="3:9" x14ac:dyDescent="0.25">
      <c r="C104">
        <f t="shared" ref="C104:C134" si="13">C103+1</f>
        <v>81</v>
      </c>
      <c r="E104">
        <f t="shared" si="11"/>
        <v>2.048</v>
      </c>
      <c r="G104">
        <f t="shared" si="12"/>
        <v>21.032000000000004</v>
      </c>
      <c r="I104" s="28"/>
    </row>
    <row r="105" spans="3:9" x14ac:dyDescent="0.25">
      <c r="C105">
        <f t="shared" si="13"/>
        <v>82</v>
      </c>
      <c r="E105">
        <f t="shared" si="11"/>
        <v>2.056</v>
      </c>
      <c r="G105">
        <f t="shared" si="12"/>
        <v>18.976000000000003</v>
      </c>
      <c r="I105" s="28"/>
    </row>
    <row r="106" spans="3:9" x14ac:dyDescent="0.25">
      <c r="C106">
        <f t="shared" si="13"/>
        <v>83</v>
      </c>
      <c r="E106">
        <f t="shared" si="11"/>
        <v>2.0640000000000001</v>
      </c>
      <c r="G106">
        <f t="shared" si="12"/>
        <v>16.912000000000003</v>
      </c>
      <c r="I106" s="28"/>
    </row>
    <row r="107" spans="3:9" x14ac:dyDescent="0.25">
      <c r="C107">
        <f t="shared" si="13"/>
        <v>84</v>
      </c>
      <c r="E107">
        <f t="shared" si="11"/>
        <v>2.0720000000000001</v>
      </c>
      <c r="G107">
        <f t="shared" si="12"/>
        <v>14.840000000000003</v>
      </c>
      <c r="I107" s="28"/>
    </row>
    <row r="108" spans="3:9" x14ac:dyDescent="0.25">
      <c r="C108">
        <f t="shared" si="13"/>
        <v>85</v>
      </c>
      <c r="E108">
        <f t="shared" si="11"/>
        <v>2.08</v>
      </c>
      <c r="G108">
        <f t="shared" si="12"/>
        <v>12.760000000000003</v>
      </c>
      <c r="I108" s="28"/>
    </row>
    <row r="109" spans="3:9" x14ac:dyDescent="0.25">
      <c r="C109">
        <f t="shared" si="13"/>
        <v>86</v>
      </c>
      <c r="E109">
        <f t="shared" si="11"/>
        <v>2.0880000000000001</v>
      </c>
      <c r="G109">
        <f t="shared" si="12"/>
        <v>10.672000000000004</v>
      </c>
      <c r="I109" s="28"/>
    </row>
    <row r="110" spans="3:9" x14ac:dyDescent="0.25">
      <c r="C110">
        <f t="shared" si="13"/>
        <v>87</v>
      </c>
      <c r="E110">
        <f t="shared" si="11"/>
        <v>2.0960000000000001</v>
      </c>
      <c r="G110">
        <f t="shared" si="12"/>
        <v>8.5760000000000041</v>
      </c>
      <c r="I110" s="28"/>
    </row>
    <row r="111" spans="3:9" x14ac:dyDescent="0.25">
      <c r="C111">
        <f t="shared" si="13"/>
        <v>88</v>
      </c>
      <c r="E111">
        <f t="shared" si="11"/>
        <v>2.1040000000000001</v>
      </c>
      <c r="G111">
        <f t="shared" si="12"/>
        <v>6.472000000000004</v>
      </c>
      <c r="I111" s="28"/>
    </row>
    <row r="112" spans="3:9" x14ac:dyDescent="0.25">
      <c r="C112">
        <f t="shared" si="13"/>
        <v>89</v>
      </c>
      <c r="E112">
        <f t="shared" si="11"/>
        <v>2.1120000000000001</v>
      </c>
      <c r="G112">
        <f t="shared" si="12"/>
        <v>4.3600000000000039</v>
      </c>
      <c r="I112" s="28"/>
    </row>
    <row r="113" spans="3:9" x14ac:dyDescent="0.25">
      <c r="C113">
        <f t="shared" si="13"/>
        <v>90</v>
      </c>
      <c r="E113">
        <f t="shared" si="11"/>
        <v>2.12</v>
      </c>
      <c r="G113">
        <f t="shared" si="12"/>
        <v>2.2400000000000038</v>
      </c>
      <c r="I113" s="28"/>
    </row>
    <row r="114" spans="3:9" x14ac:dyDescent="0.25">
      <c r="C114">
        <f t="shared" si="13"/>
        <v>91</v>
      </c>
      <c r="E114">
        <f t="shared" si="11"/>
        <v>2.1280000000000001</v>
      </c>
      <c r="G114">
        <f t="shared" si="12"/>
        <v>0.11200000000000365</v>
      </c>
      <c r="I114" s="28"/>
    </row>
    <row r="115" spans="3:9" x14ac:dyDescent="0.25">
      <c r="C115">
        <f t="shared" si="13"/>
        <v>92</v>
      </c>
      <c r="E115">
        <f t="shared" si="11"/>
        <v>2.1360000000000001</v>
      </c>
      <c r="G115">
        <f t="shared" si="12"/>
        <v>-2.0239999999999965</v>
      </c>
      <c r="I115" s="28"/>
    </row>
    <row r="116" spans="3:9" x14ac:dyDescent="0.25">
      <c r="C116">
        <f t="shared" si="13"/>
        <v>93</v>
      </c>
      <c r="E116">
        <f t="shared" si="11"/>
        <v>2.1440000000000001</v>
      </c>
      <c r="G116">
        <f t="shared" si="12"/>
        <v>-4.1679999999999966</v>
      </c>
      <c r="I116" s="28"/>
    </row>
    <row r="117" spans="3:9" x14ac:dyDescent="0.25">
      <c r="C117">
        <f t="shared" si="13"/>
        <v>94</v>
      </c>
      <c r="E117">
        <f t="shared" si="11"/>
        <v>2.1520000000000001</v>
      </c>
      <c r="G117">
        <f t="shared" si="12"/>
        <v>-6.3199999999999967</v>
      </c>
      <c r="I117" s="28"/>
    </row>
    <row r="118" spans="3:9" x14ac:dyDescent="0.25">
      <c r="C118">
        <f t="shared" si="13"/>
        <v>95</v>
      </c>
      <c r="E118">
        <f t="shared" si="11"/>
        <v>2.16</v>
      </c>
      <c r="G118">
        <f t="shared" si="12"/>
        <v>-8.4799999999999969</v>
      </c>
      <c r="I118" s="28"/>
    </row>
    <row r="119" spans="3:9" x14ac:dyDescent="0.25">
      <c r="C119">
        <f t="shared" si="13"/>
        <v>96</v>
      </c>
      <c r="E119">
        <f t="shared" si="11"/>
        <v>2.1680000000000001</v>
      </c>
      <c r="G119">
        <f t="shared" si="12"/>
        <v>-10.647999999999996</v>
      </c>
      <c r="I119" s="28"/>
    </row>
    <row r="120" spans="3:9" x14ac:dyDescent="0.25">
      <c r="C120">
        <f t="shared" si="13"/>
        <v>97</v>
      </c>
      <c r="E120">
        <f t="shared" si="11"/>
        <v>2.1760000000000002</v>
      </c>
      <c r="G120">
        <f t="shared" si="12"/>
        <v>-12.823999999999996</v>
      </c>
      <c r="I120" s="28"/>
    </row>
    <row r="121" spans="3:9" x14ac:dyDescent="0.25">
      <c r="C121">
        <f t="shared" si="13"/>
        <v>98</v>
      </c>
      <c r="E121">
        <f t="shared" si="11"/>
        <v>2.1840000000000002</v>
      </c>
      <c r="G121">
        <f t="shared" si="12"/>
        <v>-15.007999999999996</v>
      </c>
      <c r="I121" s="28"/>
    </row>
    <row r="122" spans="3:9" x14ac:dyDescent="0.25">
      <c r="C122">
        <f t="shared" si="13"/>
        <v>99</v>
      </c>
      <c r="E122">
        <f t="shared" si="11"/>
        <v>2.1920000000000002</v>
      </c>
      <c r="G122">
        <f t="shared" si="12"/>
        <v>-17.199999999999996</v>
      </c>
      <c r="I122" s="28"/>
    </row>
    <row r="123" spans="3:9" x14ac:dyDescent="0.25">
      <c r="C123">
        <f t="shared" si="13"/>
        <v>100</v>
      </c>
      <c r="E123">
        <f t="shared" si="11"/>
        <v>2.2000000000000002</v>
      </c>
      <c r="G123">
        <f t="shared" si="12"/>
        <v>-19.399999999999995</v>
      </c>
      <c r="I123" s="28"/>
    </row>
    <row r="124" spans="3:9" x14ac:dyDescent="0.25">
      <c r="C124">
        <f t="shared" si="13"/>
        <v>101</v>
      </c>
      <c r="E124">
        <f t="shared" si="11"/>
        <v>2.2080000000000002</v>
      </c>
      <c r="G124">
        <f t="shared" si="12"/>
        <v>-21.607999999999997</v>
      </c>
      <c r="I124" s="28"/>
    </row>
    <row r="125" spans="3:9" x14ac:dyDescent="0.25">
      <c r="C125">
        <f t="shared" si="13"/>
        <v>102</v>
      </c>
      <c r="E125">
        <f t="shared" si="11"/>
        <v>2.2160000000000002</v>
      </c>
      <c r="G125">
        <f t="shared" si="12"/>
        <v>-23.823999999999998</v>
      </c>
      <c r="I125" s="28"/>
    </row>
    <row r="126" spans="3:9" x14ac:dyDescent="0.25">
      <c r="C126">
        <f t="shared" si="13"/>
        <v>103</v>
      </c>
      <c r="E126">
        <f t="shared" si="11"/>
        <v>2.2240000000000002</v>
      </c>
      <c r="G126">
        <f t="shared" si="12"/>
        <v>-26.047999999999998</v>
      </c>
      <c r="I126" s="28"/>
    </row>
    <row r="127" spans="3:9" x14ac:dyDescent="0.25">
      <c r="C127">
        <f t="shared" si="13"/>
        <v>104</v>
      </c>
      <c r="E127">
        <f t="shared" si="11"/>
        <v>2.2320000000000002</v>
      </c>
      <c r="G127">
        <f t="shared" si="12"/>
        <v>-28.279999999999998</v>
      </c>
      <c r="I127" s="28"/>
    </row>
    <row r="128" spans="3:9" x14ac:dyDescent="0.25">
      <c r="C128">
        <f t="shared" si="13"/>
        <v>105</v>
      </c>
      <c r="E128">
        <f t="shared" si="11"/>
        <v>2.2399999999999998</v>
      </c>
      <c r="G128">
        <f t="shared" si="12"/>
        <v>-30.519999999999996</v>
      </c>
      <c r="I128" s="28"/>
    </row>
    <row r="129" spans="3:9" x14ac:dyDescent="0.25">
      <c r="C129">
        <f t="shared" si="13"/>
        <v>106</v>
      </c>
      <c r="E129">
        <f t="shared" si="11"/>
        <v>2.2479999999999998</v>
      </c>
      <c r="G129">
        <f t="shared" si="12"/>
        <v>-32.767999999999994</v>
      </c>
      <c r="I129" s="28"/>
    </row>
    <row r="130" spans="3:9" x14ac:dyDescent="0.25">
      <c r="C130">
        <f t="shared" si="13"/>
        <v>107</v>
      </c>
      <c r="E130">
        <f t="shared" si="11"/>
        <v>2.2559999999999998</v>
      </c>
      <c r="G130">
        <f t="shared" si="12"/>
        <v>-35.023999999999994</v>
      </c>
      <c r="I130" s="28"/>
    </row>
    <row r="131" spans="3:9" x14ac:dyDescent="0.25">
      <c r="C131">
        <f t="shared" si="13"/>
        <v>108</v>
      </c>
      <c r="E131">
        <f t="shared" si="11"/>
        <v>2.2639999999999998</v>
      </c>
      <c r="G131">
        <f t="shared" si="12"/>
        <v>-37.287999999999997</v>
      </c>
      <c r="I131" s="28"/>
    </row>
    <row r="132" spans="3:9" x14ac:dyDescent="0.25">
      <c r="C132">
        <f t="shared" si="13"/>
        <v>109</v>
      </c>
      <c r="E132">
        <f t="shared" si="11"/>
        <v>2.2719999999999998</v>
      </c>
      <c r="G132">
        <f t="shared" si="12"/>
        <v>-39.559999999999995</v>
      </c>
      <c r="I132" s="28"/>
    </row>
    <row r="133" spans="3:9" x14ac:dyDescent="0.25">
      <c r="C133">
        <f t="shared" si="13"/>
        <v>110</v>
      </c>
      <c r="E133">
        <f t="shared" si="11"/>
        <v>2.2799999999999998</v>
      </c>
      <c r="G133">
        <f t="shared" si="12"/>
        <v>-41.839999999999996</v>
      </c>
      <c r="I133" s="28"/>
    </row>
    <row r="134" spans="3:9" x14ac:dyDescent="0.25">
      <c r="C134">
        <f t="shared" si="13"/>
        <v>111</v>
      </c>
      <c r="E134">
        <f t="shared" si="11"/>
        <v>2.2879999999999998</v>
      </c>
      <c r="G134">
        <f t="shared" si="12"/>
        <v>-44.127999999999993</v>
      </c>
      <c r="I134" s="28"/>
    </row>
    <row r="135" spans="3:9" x14ac:dyDescent="0.25">
      <c r="C135">
        <f>C134+1</f>
        <v>112</v>
      </c>
      <c r="E135">
        <f t="shared" si="11"/>
        <v>2.2959999999999998</v>
      </c>
      <c r="G135">
        <f t="shared" si="12"/>
        <v>-46.423999999999992</v>
      </c>
      <c r="I135" s="28"/>
    </row>
    <row r="136" spans="3:9" x14ac:dyDescent="0.25">
      <c r="C136">
        <f>C135+1</f>
        <v>113</v>
      </c>
      <c r="E136">
        <f t="shared" si="11"/>
        <v>2.3039999999999998</v>
      </c>
      <c r="G136">
        <f t="shared" si="12"/>
        <v>-48.727999999999994</v>
      </c>
      <c r="I136" s="28"/>
    </row>
    <row r="137" spans="3:9" x14ac:dyDescent="0.25">
      <c r="C137">
        <f t="shared" ref="C137:C172" si="14">C136+1</f>
        <v>114</v>
      </c>
      <c r="E137">
        <f t="shared" si="11"/>
        <v>2.3119999999999998</v>
      </c>
      <c r="G137">
        <f t="shared" si="12"/>
        <v>-51.039999999999992</v>
      </c>
      <c r="I137" s="28"/>
    </row>
    <row r="138" spans="3:9" x14ac:dyDescent="0.25">
      <c r="C138">
        <f t="shared" si="14"/>
        <v>115</v>
      </c>
      <c r="E138">
        <f t="shared" si="11"/>
        <v>2.3199999999999998</v>
      </c>
      <c r="G138">
        <f t="shared" si="12"/>
        <v>-53.359999999999992</v>
      </c>
      <c r="I138" s="28"/>
    </row>
    <row r="139" spans="3:9" x14ac:dyDescent="0.25">
      <c r="C139">
        <f t="shared" si="14"/>
        <v>116</v>
      </c>
      <c r="E139">
        <f t="shared" si="11"/>
        <v>2.3279999999999998</v>
      </c>
      <c r="G139">
        <f t="shared" si="12"/>
        <v>-55.687999999999995</v>
      </c>
      <c r="I139" s="28"/>
    </row>
    <row r="140" spans="3:9" x14ac:dyDescent="0.25">
      <c r="C140">
        <f t="shared" si="14"/>
        <v>117</v>
      </c>
      <c r="E140">
        <f t="shared" si="11"/>
        <v>2.3359999999999999</v>
      </c>
      <c r="G140">
        <f t="shared" si="12"/>
        <v>-58.023999999999994</v>
      </c>
      <c r="I140" s="28"/>
    </row>
    <row r="141" spans="3:9" x14ac:dyDescent="0.25">
      <c r="C141">
        <f t="shared" si="14"/>
        <v>118</v>
      </c>
      <c r="E141">
        <f t="shared" si="11"/>
        <v>2.3439999999999999</v>
      </c>
      <c r="G141">
        <f t="shared" si="12"/>
        <v>-60.367999999999995</v>
      </c>
      <c r="I141" s="28"/>
    </row>
    <row r="142" spans="3:9" x14ac:dyDescent="0.25">
      <c r="C142">
        <f t="shared" si="14"/>
        <v>119</v>
      </c>
      <c r="E142">
        <f t="shared" si="11"/>
        <v>2.3519999999999999</v>
      </c>
      <c r="G142">
        <f t="shared" si="12"/>
        <v>-62.719999999999992</v>
      </c>
      <c r="I142" s="28"/>
    </row>
    <row r="143" spans="3:9" x14ac:dyDescent="0.25">
      <c r="C143">
        <f t="shared" si="14"/>
        <v>120</v>
      </c>
      <c r="E143">
        <f t="shared" si="11"/>
        <v>2.36</v>
      </c>
      <c r="G143">
        <f t="shared" si="12"/>
        <v>-65.08</v>
      </c>
      <c r="I143" s="28"/>
    </row>
    <row r="144" spans="3:9" x14ac:dyDescent="0.25">
      <c r="C144">
        <f t="shared" si="14"/>
        <v>121</v>
      </c>
      <c r="E144">
        <f t="shared" si="11"/>
        <v>2.3679999999999999</v>
      </c>
      <c r="G144">
        <f t="shared" si="12"/>
        <v>-67.447999999999993</v>
      </c>
      <c r="I144" s="28"/>
    </row>
    <row r="145" spans="3:9" x14ac:dyDescent="0.25">
      <c r="C145">
        <f t="shared" si="14"/>
        <v>122</v>
      </c>
      <c r="E145">
        <f t="shared" si="11"/>
        <v>2.3759999999999999</v>
      </c>
      <c r="G145">
        <f t="shared" si="12"/>
        <v>-69.823999999999998</v>
      </c>
      <c r="I145" s="28"/>
    </row>
    <row r="146" spans="3:9" x14ac:dyDescent="0.25">
      <c r="C146">
        <f t="shared" si="14"/>
        <v>123</v>
      </c>
      <c r="E146">
        <f t="shared" si="11"/>
        <v>2.3839999999999999</v>
      </c>
      <c r="G146">
        <f t="shared" si="12"/>
        <v>-72.207999999999998</v>
      </c>
      <c r="I146" s="28"/>
    </row>
    <row r="147" spans="3:9" x14ac:dyDescent="0.25">
      <c r="C147">
        <f t="shared" si="14"/>
        <v>124</v>
      </c>
      <c r="E147">
        <f t="shared" si="11"/>
        <v>2.3919999999999999</v>
      </c>
      <c r="G147">
        <f t="shared" si="12"/>
        <v>-74.599999999999994</v>
      </c>
      <c r="I147" s="28"/>
    </row>
    <row r="148" spans="3:9" x14ac:dyDescent="0.25">
      <c r="C148">
        <f t="shared" si="14"/>
        <v>125</v>
      </c>
      <c r="E148">
        <f t="shared" si="11"/>
        <v>2.4</v>
      </c>
      <c r="G148">
        <f t="shared" si="12"/>
        <v>-77</v>
      </c>
      <c r="I148" s="28"/>
    </row>
    <row r="149" spans="3:9" x14ac:dyDescent="0.25">
      <c r="C149">
        <f t="shared" si="14"/>
        <v>126</v>
      </c>
      <c r="E149">
        <f t="shared" si="11"/>
        <v>2.4079999999999999</v>
      </c>
      <c r="G149">
        <f t="shared" si="12"/>
        <v>-79.408000000000001</v>
      </c>
      <c r="I149" s="28"/>
    </row>
    <row r="150" spans="3:9" x14ac:dyDescent="0.25">
      <c r="C150">
        <f t="shared" si="14"/>
        <v>127</v>
      </c>
      <c r="E150">
        <f t="shared" si="11"/>
        <v>2.4159999999999999</v>
      </c>
      <c r="G150">
        <f t="shared" si="12"/>
        <v>-81.823999999999998</v>
      </c>
      <c r="I150" s="28"/>
    </row>
    <row r="151" spans="3:9" x14ac:dyDescent="0.25">
      <c r="C151">
        <f t="shared" si="14"/>
        <v>128</v>
      </c>
      <c r="E151">
        <f t="shared" si="11"/>
        <v>2.4239999999999999</v>
      </c>
      <c r="G151">
        <f t="shared" si="12"/>
        <v>-84.248000000000005</v>
      </c>
      <c r="I151" s="28"/>
    </row>
    <row r="152" spans="3:9" x14ac:dyDescent="0.25">
      <c r="C152">
        <f t="shared" si="14"/>
        <v>129</v>
      </c>
      <c r="E152">
        <f t="shared" si="11"/>
        <v>2.4319999999999999</v>
      </c>
      <c r="G152">
        <f t="shared" si="12"/>
        <v>-86.68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2.44</v>
      </c>
      <c r="G153">
        <f t="shared" si="12"/>
        <v>-89.12</v>
      </c>
      <c r="I153" s="28"/>
    </row>
    <row r="154" spans="3:9" x14ac:dyDescent="0.25">
      <c r="C154">
        <f t="shared" si="14"/>
        <v>131</v>
      </c>
      <c r="E154">
        <f t="shared" si="15"/>
        <v>2.448</v>
      </c>
      <c r="G154">
        <f t="shared" ref="G154:G217" si="16">G153-E154</f>
        <v>-91.567999999999998</v>
      </c>
      <c r="I154" s="28"/>
    </row>
    <row r="155" spans="3:9" x14ac:dyDescent="0.25">
      <c r="C155">
        <f t="shared" si="14"/>
        <v>132</v>
      </c>
      <c r="E155">
        <f t="shared" si="15"/>
        <v>2.456</v>
      </c>
      <c r="G155">
        <f t="shared" si="16"/>
        <v>-94.024000000000001</v>
      </c>
      <c r="I155" s="28"/>
    </row>
    <row r="156" spans="3:9" x14ac:dyDescent="0.25">
      <c r="C156">
        <f t="shared" si="14"/>
        <v>133</v>
      </c>
      <c r="E156">
        <f t="shared" si="15"/>
        <v>2.464</v>
      </c>
      <c r="G156">
        <f t="shared" si="16"/>
        <v>-96.488</v>
      </c>
      <c r="I156" s="28"/>
    </row>
    <row r="157" spans="3:9" x14ac:dyDescent="0.25">
      <c r="C157">
        <f t="shared" si="14"/>
        <v>134</v>
      </c>
      <c r="E157">
        <f t="shared" si="15"/>
        <v>2.472</v>
      </c>
      <c r="G157">
        <f t="shared" si="16"/>
        <v>-98.96</v>
      </c>
      <c r="I157" s="28"/>
    </row>
    <row r="158" spans="3:9" x14ac:dyDescent="0.25">
      <c r="C158">
        <f t="shared" si="14"/>
        <v>135</v>
      </c>
      <c r="E158">
        <f t="shared" si="15"/>
        <v>2.48</v>
      </c>
      <c r="G158">
        <f t="shared" si="16"/>
        <v>-101.44</v>
      </c>
      <c r="I158" s="28"/>
    </row>
    <row r="159" spans="3:9" x14ac:dyDescent="0.25">
      <c r="C159">
        <f t="shared" si="14"/>
        <v>136</v>
      </c>
      <c r="E159">
        <f t="shared" si="15"/>
        <v>2.488</v>
      </c>
      <c r="G159">
        <f t="shared" si="16"/>
        <v>-103.928</v>
      </c>
      <c r="I159" s="28"/>
    </row>
    <row r="160" spans="3:9" x14ac:dyDescent="0.25">
      <c r="C160">
        <f t="shared" si="14"/>
        <v>137</v>
      </c>
      <c r="E160">
        <f t="shared" si="15"/>
        <v>2.496</v>
      </c>
      <c r="G160">
        <f t="shared" si="16"/>
        <v>-106.42399999999999</v>
      </c>
      <c r="I160" s="28"/>
    </row>
    <row r="161" spans="3:9" x14ac:dyDescent="0.25">
      <c r="C161">
        <f t="shared" si="14"/>
        <v>138</v>
      </c>
      <c r="E161">
        <f t="shared" si="15"/>
        <v>2.504</v>
      </c>
      <c r="G161">
        <f t="shared" si="16"/>
        <v>-108.928</v>
      </c>
      <c r="I161" s="28"/>
    </row>
    <row r="162" spans="3:9" x14ac:dyDescent="0.25">
      <c r="C162">
        <f t="shared" si="14"/>
        <v>139</v>
      </c>
      <c r="E162">
        <f t="shared" si="15"/>
        <v>2.512</v>
      </c>
      <c r="G162">
        <f t="shared" si="16"/>
        <v>-111.44</v>
      </c>
      <c r="I162" s="28"/>
    </row>
    <row r="163" spans="3:9" x14ac:dyDescent="0.25">
      <c r="C163">
        <f t="shared" si="14"/>
        <v>140</v>
      </c>
      <c r="E163">
        <f t="shared" si="15"/>
        <v>2.52</v>
      </c>
      <c r="G163">
        <f t="shared" si="16"/>
        <v>-113.96</v>
      </c>
      <c r="I163" s="28"/>
    </row>
    <row r="164" spans="3:9" x14ac:dyDescent="0.25">
      <c r="C164">
        <f t="shared" si="14"/>
        <v>141</v>
      </c>
      <c r="E164">
        <f t="shared" si="15"/>
        <v>2.528</v>
      </c>
      <c r="G164">
        <f t="shared" si="16"/>
        <v>-116.488</v>
      </c>
      <c r="I164" s="28"/>
    </row>
    <row r="165" spans="3:9" x14ac:dyDescent="0.25">
      <c r="C165">
        <f t="shared" si="14"/>
        <v>142</v>
      </c>
      <c r="E165">
        <f t="shared" si="15"/>
        <v>2.536</v>
      </c>
      <c r="G165">
        <f t="shared" si="16"/>
        <v>-119.024</v>
      </c>
      <c r="I165" s="28"/>
    </row>
    <row r="166" spans="3:9" x14ac:dyDescent="0.25">
      <c r="C166">
        <f t="shared" si="14"/>
        <v>143</v>
      </c>
      <c r="E166">
        <f t="shared" si="15"/>
        <v>2.544</v>
      </c>
      <c r="G166">
        <f t="shared" si="16"/>
        <v>-121.568</v>
      </c>
      <c r="I166" s="28"/>
    </row>
    <row r="167" spans="3:9" x14ac:dyDescent="0.25">
      <c r="C167">
        <f t="shared" si="14"/>
        <v>144</v>
      </c>
      <c r="E167">
        <f t="shared" si="15"/>
        <v>2.552</v>
      </c>
      <c r="G167">
        <f t="shared" si="16"/>
        <v>-124.12</v>
      </c>
      <c r="I167" s="28"/>
    </row>
    <row r="168" spans="3:9" x14ac:dyDescent="0.25">
      <c r="C168">
        <f t="shared" si="14"/>
        <v>145</v>
      </c>
      <c r="E168">
        <f t="shared" si="15"/>
        <v>2.5599999999999996</v>
      </c>
      <c r="G168">
        <f t="shared" si="16"/>
        <v>-126.68</v>
      </c>
      <c r="I168" s="28"/>
    </row>
    <row r="169" spans="3:9" x14ac:dyDescent="0.25">
      <c r="C169">
        <f t="shared" si="14"/>
        <v>146</v>
      </c>
      <c r="E169">
        <f t="shared" si="15"/>
        <v>2.5679999999999996</v>
      </c>
      <c r="G169">
        <f t="shared" si="16"/>
        <v>-129.24800000000002</v>
      </c>
      <c r="I169" s="28"/>
    </row>
    <row r="170" spans="3:9" x14ac:dyDescent="0.25">
      <c r="C170">
        <f t="shared" si="14"/>
        <v>147</v>
      </c>
      <c r="E170">
        <f t="shared" si="15"/>
        <v>2.5759999999999996</v>
      </c>
      <c r="G170">
        <f t="shared" si="16"/>
        <v>-131.82400000000001</v>
      </c>
      <c r="I170" s="28"/>
    </row>
    <row r="171" spans="3:9" x14ac:dyDescent="0.25">
      <c r="C171">
        <f t="shared" si="14"/>
        <v>148</v>
      </c>
      <c r="E171">
        <f t="shared" si="15"/>
        <v>2.5839999999999996</v>
      </c>
      <c r="G171">
        <f t="shared" si="16"/>
        <v>-134.40800000000002</v>
      </c>
      <c r="I171" s="28"/>
    </row>
    <row r="172" spans="3:9" x14ac:dyDescent="0.25">
      <c r="C172">
        <f t="shared" si="14"/>
        <v>149</v>
      </c>
      <c r="E172">
        <f t="shared" si="15"/>
        <v>2.5919999999999996</v>
      </c>
      <c r="G172">
        <f t="shared" si="16"/>
        <v>-137.00000000000003</v>
      </c>
      <c r="I172" s="28"/>
    </row>
    <row r="173" spans="3:9" x14ac:dyDescent="0.25">
      <c r="C173">
        <f>C143+1</f>
        <v>121</v>
      </c>
      <c r="E173">
        <f t="shared" si="15"/>
        <v>2.3679999999999999</v>
      </c>
      <c r="G173">
        <f t="shared" si="16"/>
        <v>-139.36800000000002</v>
      </c>
      <c r="I173" s="28"/>
    </row>
    <row r="174" spans="3:9" x14ac:dyDescent="0.25">
      <c r="C174">
        <f>C173+1</f>
        <v>122</v>
      </c>
      <c r="E174">
        <f t="shared" si="15"/>
        <v>2.3759999999999999</v>
      </c>
      <c r="G174">
        <f t="shared" si="16"/>
        <v>-141.74400000000003</v>
      </c>
      <c r="I174" s="28"/>
    </row>
    <row r="175" spans="3:9" x14ac:dyDescent="0.25">
      <c r="C175">
        <f t="shared" ref="C175:C195" si="17">C174+1</f>
        <v>123</v>
      </c>
      <c r="E175">
        <f t="shared" si="15"/>
        <v>2.3839999999999999</v>
      </c>
      <c r="G175">
        <f t="shared" si="16"/>
        <v>-144.12800000000001</v>
      </c>
      <c r="I175" s="28"/>
    </row>
    <row r="176" spans="3:9" x14ac:dyDescent="0.25">
      <c r="C176">
        <f t="shared" si="17"/>
        <v>124</v>
      </c>
      <c r="E176">
        <f t="shared" si="15"/>
        <v>2.3919999999999999</v>
      </c>
      <c r="G176">
        <f t="shared" si="16"/>
        <v>-146.52000000000001</v>
      </c>
      <c r="I176" s="28"/>
    </row>
    <row r="177" spans="3:9" x14ac:dyDescent="0.25">
      <c r="C177">
        <f t="shared" si="17"/>
        <v>125</v>
      </c>
      <c r="E177">
        <f t="shared" si="15"/>
        <v>2.4</v>
      </c>
      <c r="G177">
        <f t="shared" si="16"/>
        <v>-148.92000000000002</v>
      </c>
      <c r="I177" s="28"/>
    </row>
    <row r="178" spans="3:9" x14ac:dyDescent="0.25">
      <c r="C178">
        <f t="shared" si="17"/>
        <v>126</v>
      </c>
      <c r="E178">
        <f t="shared" si="15"/>
        <v>2.4079999999999999</v>
      </c>
      <c r="G178">
        <f t="shared" si="16"/>
        <v>-151.328</v>
      </c>
      <c r="I178" s="28"/>
    </row>
    <row r="179" spans="3:9" x14ac:dyDescent="0.25">
      <c r="C179">
        <f t="shared" si="17"/>
        <v>127</v>
      </c>
      <c r="E179">
        <f t="shared" si="15"/>
        <v>2.4159999999999999</v>
      </c>
      <c r="G179">
        <f t="shared" si="16"/>
        <v>-153.744</v>
      </c>
      <c r="I179" s="28"/>
    </row>
    <row r="180" spans="3:9" x14ac:dyDescent="0.25">
      <c r="C180">
        <f t="shared" si="17"/>
        <v>128</v>
      </c>
      <c r="E180">
        <f t="shared" si="15"/>
        <v>2.4239999999999999</v>
      </c>
      <c r="G180">
        <f t="shared" si="16"/>
        <v>-156.16800000000001</v>
      </c>
      <c r="I180" s="28"/>
    </row>
    <row r="181" spans="3:9" x14ac:dyDescent="0.25">
      <c r="C181">
        <f t="shared" si="17"/>
        <v>129</v>
      </c>
      <c r="E181">
        <f t="shared" si="15"/>
        <v>2.4319999999999999</v>
      </c>
      <c r="G181">
        <f t="shared" si="16"/>
        <v>-158.6</v>
      </c>
      <c r="I181" s="28"/>
    </row>
    <row r="182" spans="3:9" x14ac:dyDescent="0.25">
      <c r="C182">
        <f t="shared" si="17"/>
        <v>130</v>
      </c>
      <c r="E182">
        <f t="shared" si="15"/>
        <v>2.44</v>
      </c>
      <c r="G182">
        <f t="shared" si="16"/>
        <v>-161.04</v>
      </c>
      <c r="I182" s="28"/>
    </row>
    <row r="183" spans="3:9" x14ac:dyDescent="0.25">
      <c r="C183">
        <f t="shared" si="17"/>
        <v>131</v>
      </c>
      <c r="E183">
        <f t="shared" si="15"/>
        <v>2.448</v>
      </c>
      <c r="G183">
        <f t="shared" si="16"/>
        <v>-163.488</v>
      </c>
      <c r="I183" s="28"/>
    </row>
    <row r="184" spans="3:9" x14ac:dyDescent="0.25">
      <c r="C184">
        <f t="shared" si="17"/>
        <v>132</v>
      </c>
      <c r="E184">
        <f t="shared" si="15"/>
        <v>2.456</v>
      </c>
      <c r="G184">
        <f t="shared" si="16"/>
        <v>-165.94399999999999</v>
      </c>
      <c r="I184" s="28"/>
    </row>
    <row r="185" spans="3:9" x14ac:dyDescent="0.25">
      <c r="C185">
        <f t="shared" si="17"/>
        <v>133</v>
      </c>
      <c r="E185">
        <f t="shared" si="15"/>
        <v>2.464</v>
      </c>
      <c r="G185">
        <f t="shared" si="16"/>
        <v>-168.40799999999999</v>
      </c>
      <c r="I185" s="28"/>
    </row>
    <row r="186" spans="3:9" x14ac:dyDescent="0.25">
      <c r="C186">
        <f t="shared" si="17"/>
        <v>134</v>
      </c>
      <c r="E186">
        <f t="shared" si="15"/>
        <v>2.472</v>
      </c>
      <c r="G186">
        <f t="shared" si="16"/>
        <v>-170.88</v>
      </c>
      <c r="I186" s="28"/>
    </row>
    <row r="187" spans="3:9" x14ac:dyDescent="0.25">
      <c r="C187">
        <f t="shared" si="17"/>
        <v>135</v>
      </c>
      <c r="E187">
        <f t="shared" si="15"/>
        <v>2.48</v>
      </c>
      <c r="G187">
        <f t="shared" si="16"/>
        <v>-173.35999999999999</v>
      </c>
      <c r="I187" s="28"/>
    </row>
    <row r="188" spans="3:9" x14ac:dyDescent="0.25">
      <c r="C188">
        <f t="shared" si="17"/>
        <v>136</v>
      </c>
      <c r="E188">
        <f t="shared" si="15"/>
        <v>2.488</v>
      </c>
      <c r="G188">
        <f t="shared" si="16"/>
        <v>-175.84799999999998</v>
      </c>
      <c r="I188" s="28"/>
    </row>
    <row r="189" spans="3:9" x14ac:dyDescent="0.25">
      <c r="C189">
        <f t="shared" si="17"/>
        <v>137</v>
      </c>
      <c r="E189">
        <f t="shared" si="15"/>
        <v>2.496</v>
      </c>
      <c r="G189">
        <f t="shared" si="16"/>
        <v>-178.34399999999999</v>
      </c>
      <c r="I189" s="28"/>
    </row>
    <row r="190" spans="3:9" x14ac:dyDescent="0.25">
      <c r="C190">
        <f t="shared" si="17"/>
        <v>138</v>
      </c>
      <c r="E190">
        <f t="shared" si="15"/>
        <v>2.504</v>
      </c>
      <c r="G190">
        <f t="shared" si="16"/>
        <v>-180.84799999999998</v>
      </c>
      <c r="I190" s="28"/>
    </row>
    <row r="191" spans="3:9" x14ac:dyDescent="0.25">
      <c r="C191">
        <f t="shared" si="17"/>
        <v>139</v>
      </c>
      <c r="E191">
        <f t="shared" si="15"/>
        <v>2.512</v>
      </c>
      <c r="G191">
        <f t="shared" si="16"/>
        <v>-183.35999999999999</v>
      </c>
      <c r="I191" s="28"/>
    </row>
    <row r="192" spans="3:9" x14ac:dyDescent="0.25">
      <c r="C192">
        <f t="shared" si="17"/>
        <v>140</v>
      </c>
      <c r="E192">
        <f t="shared" si="15"/>
        <v>2.52</v>
      </c>
      <c r="G192">
        <f t="shared" si="16"/>
        <v>-185.88</v>
      </c>
      <c r="I192" s="28"/>
    </row>
    <row r="193" spans="3:9" x14ac:dyDescent="0.25">
      <c r="C193">
        <f t="shared" si="17"/>
        <v>141</v>
      </c>
      <c r="E193">
        <f t="shared" si="15"/>
        <v>2.528</v>
      </c>
      <c r="G193">
        <f t="shared" si="16"/>
        <v>-188.40799999999999</v>
      </c>
      <c r="I193" s="28"/>
    </row>
    <row r="194" spans="3:9" x14ac:dyDescent="0.25">
      <c r="C194">
        <f t="shared" si="17"/>
        <v>142</v>
      </c>
      <c r="E194">
        <f t="shared" si="15"/>
        <v>2.536</v>
      </c>
      <c r="G194">
        <f t="shared" si="16"/>
        <v>-190.94399999999999</v>
      </c>
      <c r="I194" s="28"/>
    </row>
    <row r="195" spans="3:9" x14ac:dyDescent="0.25">
      <c r="C195">
        <f t="shared" si="17"/>
        <v>143</v>
      </c>
      <c r="E195">
        <f t="shared" si="15"/>
        <v>2.544</v>
      </c>
      <c r="G195">
        <f t="shared" si="16"/>
        <v>-193.488</v>
      </c>
      <c r="I195" s="28"/>
    </row>
    <row r="196" spans="3:9" x14ac:dyDescent="0.25">
      <c r="C196">
        <f>C166+1</f>
        <v>144</v>
      </c>
      <c r="E196">
        <f t="shared" si="15"/>
        <v>2.552</v>
      </c>
      <c r="G196">
        <f t="shared" si="16"/>
        <v>-196.04</v>
      </c>
      <c r="I196" s="28"/>
    </row>
    <row r="197" spans="3:9" x14ac:dyDescent="0.25">
      <c r="C197">
        <f>C196+1</f>
        <v>145</v>
      </c>
      <c r="E197">
        <f t="shared" si="15"/>
        <v>2.5599999999999996</v>
      </c>
      <c r="G197">
        <f t="shared" si="16"/>
        <v>-198.6</v>
      </c>
      <c r="I197" s="28"/>
    </row>
    <row r="198" spans="3:9" x14ac:dyDescent="0.25">
      <c r="C198">
        <f t="shared" ref="C198:C213" si="18">C197+1</f>
        <v>146</v>
      </c>
      <c r="E198">
        <f t="shared" si="15"/>
        <v>2.5679999999999996</v>
      </c>
      <c r="G198">
        <f t="shared" si="16"/>
        <v>-201.16800000000001</v>
      </c>
      <c r="I198" s="28"/>
    </row>
    <row r="199" spans="3:9" x14ac:dyDescent="0.25">
      <c r="C199">
        <f t="shared" si="18"/>
        <v>147</v>
      </c>
      <c r="E199">
        <f t="shared" si="15"/>
        <v>2.5759999999999996</v>
      </c>
      <c r="G199">
        <f t="shared" si="16"/>
        <v>-203.744</v>
      </c>
      <c r="I199" s="28"/>
    </row>
    <row r="200" spans="3:9" x14ac:dyDescent="0.25">
      <c r="C200">
        <f t="shared" si="18"/>
        <v>148</v>
      </c>
      <c r="E200">
        <f t="shared" si="15"/>
        <v>2.5839999999999996</v>
      </c>
      <c r="G200">
        <f t="shared" si="16"/>
        <v>-206.328</v>
      </c>
      <c r="I200" s="28"/>
    </row>
    <row r="201" spans="3:9" x14ac:dyDescent="0.25">
      <c r="C201">
        <f t="shared" si="18"/>
        <v>149</v>
      </c>
      <c r="E201">
        <f t="shared" si="15"/>
        <v>2.5919999999999996</v>
      </c>
      <c r="G201">
        <f t="shared" si="16"/>
        <v>-208.92000000000002</v>
      </c>
      <c r="I201" s="28"/>
    </row>
    <row r="202" spans="3:9" x14ac:dyDescent="0.25">
      <c r="C202">
        <f t="shared" si="18"/>
        <v>150</v>
      </c>
      <c r="E202">
        <f t="shared" si="15"/>
        <v>2.5999999999999996</v>
      </c>
      <c r="G202">
        <f t="shared" si="16"/>
        <v>-211.52</v>
      </c>
      <c r="I202" s="28"/>
    </row>
    <row r="203" spans="3:9" x14ac:dyDescent="0.25">
      <c r="C203">
        <f t="shared" si="18"/>
        <v>151</v>
      </c>
      <c r="E203">
        <f t="shared" si="15"/>
        <v>2.6079999999999997</v>
      </c>
      <c r="G203">
        <f t="shared" si="16"/>
        <v>-214.12800000000001</v>
      </c>
      <c r="I203" s="28"/>
    </row>
    <row r="204" spans="3:9" x14ac:dyDescent="0.25">
      <c r="C204">
        <f t="shared" si="18"/>
        <v>152</v>
      </c>
      <c r="E204">
        <f t="shared" si="15"/>
        <v>2.6159999999999997</v>
      </c>
      <c r="G204">
        <f t="shared" si="16"/>
        <v>-216.74400000000003</v>
      </c>
      <c r="I204" s="28"/>
    </row>
    <row r="205" spans="3:9" x14ac:dyDescent="0.25">
      <c r="C205">
        <f t="shared" si="18"/>
        <v>153</v>
      </c>
      <c r="E205">
        <f t="shared" si="15"/>
        <v>2.6239999999999997</v>
      </c>
      <c r="G205">
        <f t="shared" si="16"/>
        <v>-219.36800000000002</v>
      </c>
      <c r="I205" s="28"/>
    </row>
    <row r="206" spans="3:9" x14ac:dyDescent="0.25">
      <c r="C206">
        <f t="shared" si="18"/>
        <v>154</v>
      </c>
      <c r="E206">
        <f t="shared" si="15"/>
        <v>2.6319999999999997</v>
      </c>
      <c r="G206">
        <f t="shared" si="16"/>
        <v>-222.00000000000003</v>
      </c>
      <c r="I206" s="28"/>
    </row>
    <row r="207" spans="3:9" x14ac:dyDescent="0.25">
      <c r="C207">
        <f t="shared" si="18"/>
        <v>155</v>
      </c>
      <c r="E207">
        <f t="shared" si="15"/>
        <v>2.6399999999999997</v>
      </c>
      <c r="G207">
        <f t="shared" si="16"/>
        <v>-224.64000000000001</v>
      </c>
      <c r="I207" s="28"/>
    </row>
    <row r="208" spans="3:9" x14ac:dyDescent="0.25">
      <c r="C208">
        <f t="shared" si="18"/>
        <v>156</v>
      </c>
      <c r="E208">
        <f t="shared" si="15"/>
        <v>2.6479999999999997</v>
      </c>
      <c r="G208">
        <f t="shared" si="16"/>
        <v>-227.28800000000001</v>
      </c>
      <c r="I208" s="28"/>
    </row>
    <row r="209" spans="3:9" x14ac:dyDescent="0.25">
      <c r="C209">
        <f t="shared" si="18"/>
        <v>157</v>
      </c>
      <c r="E209">
        <f t="shared" si="15"/>
        <v>2.6559999999999997</v>
      </c>
      <c r="G209">
        <f t="shared" si="16"/>
        <v>-229.94400000000002</v>
      </c>
      <c r="I209" s="28"/>
    </row>
    <row r="210" spans="3:9" x14ac:dyDescent="0.25">
      <c r="C210">
        <f t="shared" si="18"/>
        <v>158</v>
      </c>
      <c r="E210">
        <f t="shared" si="15"/>
        <v>2.6639999999999997</v>
      </c>
      <c r="G210">
        <f t="shared" si="16"/>
        <v>-232.608</v>
      </c>
      <c r="I210" s="28"/>
    </row>
    <row r="211" spans="3:9" x14ac:dyDescent="0.25">
      <c r="C211">
        <f t="shared" si="18"/>
        <v>159</v>
      </c>
      <c r="E211">
        <f t="shared" si="15"/>
        <v>2.6719999999999997</v>
      </c>
      <c r="G211">
        <f t="shared" si="16"/>
        <v>-235.28</v>
      </c>
      <c r="I211" s="28"/>
    </row>
    <row r="212" spans="3:9" x14ac:dyDescent="0.25">
      <c r="C212">
        <f t="shared" si="18"/>
        <v>160</v>
      </c>
      <c r="E212">
        <f t="shared" si="15"/>
        <v>2.6799999999999997</v>
      </c>
      <c r="G212">
        <f t="shared" si="16"/>
        <v>-237.96</v>
      </c>
      <c r="I212" s="28"/>
    </row>
    <row r="213" spans="3:9" x14ac:dyDescent="0.25">
      <c r="C213">
        <f t="shared" si="18"/>
        <v>161</v>
      </c>
      <c r="E213">
        <f t="shared" si="15"/>
        <v>2.6879999999999997</v>
      </c>
      <c r="G213">
        <f t="shared" si="16"/>
        <v>-240.648</v>
      </c>
      <c r="I213" s="28"/>
    </row>
    <row r="214" spans="3:9" x14ac:dyDescent="0.25">
      <c r="C214">
        <f>C184+1</f>
        <v>133</v>
      </c>
      <c r="E214">
        <f t="shared" si="15"/>
        <v>2.464</v>
      </c>
      <c r="G214">
        <f t="shared" si="16"/>
        <v>-243.11199999999999</v>
      </c>
      <c r="I214" s="28"/>
    </row>
    <row r="215" spans="3:9" x14ac:dyDescent="0.25">
      <c r="C215">
        <f>C214+1</f>
        <v>134</v>
      </c>
      <c r="E215">
        <f t="shared" si="15"/>
        <v>2.472</v>
      </c>
      <c r="G215">
        <f t="shared" si="16"/>
        <v>-245.584</v>
      </c>
      <c r="I215" s="28"/>
    </row>
    <row r="216" spans="3:9" x14ac:dyDescent="0.25">
      <c r="C216">
        <f t="shared" ref="C216:C226" si="19">C215+1</f>
        <v>135</v>
      </c>
      <c r="E216">
        <f t="shared" si="15"/>
        <v>2.48</v>
      </c>
      <c r="G216">
        <f t="shared" si="16"/>
        <v>-248.06399999999999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2.488</v>
      </c>
      <c r="G217">
        <f t="shared" si="16"/>
        <v>-250.55199999999999</v>
      </c>
      <c r="I217" s="28"/>
    </row>
    <row r="218" spans="3:9" x14ac:dyDescent="0.25">
      <c r="C218">
        <f t="shared" si="19"/>
        <v>137</v>
      </c>
      <c r="E218">
        <f t="shared" si="20"/>
        <v>2.496</v>
      </c>
      <c r="G218">
        <f t="shared" ref="G218:G270" si="21">G217-E218</f>
        <v>-253.048</v>
      </c>
      <c r="I218" s="28"/>
    </row>
    <row r="219" spans="3:9" x14ac:dyDescent="0.25">
      <c r="C219">
        <f t="shared" si="19"/>
        <v>138</v>
      </c>
      <c r="E219">
        <f t="shared" si="20"/>
        <v>2.504</v>
      </c>
      <c r="G219">
        <f t="shared" si="21"/>
        <v>-255.55199999999999</v>
      </c>
      <c r="I219" s="28"/>
    </row>
    <row r="220" spans="3:9" x14ac:dyDescent="0.25">
      <c r="C220">
        <f t="shared" si="19"/>
        <v>139</v>
      </c>
      <c r="E220">
        <f t="shared" si="20"/>
        <v>2.512</v>
      </c>
      <c r="G220">
        <f t="shared" si="21"/>
        <v>-258.06399999999996</v>
      </c>
      <c r="I220" s="28"/>
    </row>
    <row r="221" spans="3:9" x14ac:dyDescent="0.25">
      <c r="C221">
        <f t="shared" si="19"/>
        <v>140</v>
      </c>
      <c r="E221">
        <f t="shared" si="20"/>
        <v>2.52</v>
      </c>
      <c r="G221">
        <f t="shared" si="21"/>
        <v>-260.58399999999995</v>
      </c>
      <c r="I221" s="28"/>
    </row>
    <row r="222" spans="3:9" x14ac:dyDescent="0.25">
      <c r="C222">
        <f t="shared" si="19"/>
        <v>141</v>
      </c>
      <c r="E222">
        <f t="shared" si="20"/>
        <v>2.528</v>
      </c>
      <c r="G222">
        <f t="shared" si="21"/>
        <v>-263.11199999999997</v>
      </c>
      <c r="I222" s="28"/>
    </row>
    <row r="223" spans="3:9" x14ac:dyDescent="0.25">
      <c r="C223">
        <f t="shared" si="19"/>
        <v>142</v>
      </c>
      <c r="E223">
        <f t="shared" si="20"/>
        <v>2.536</v>
      </c>
      <c r="G223">
        <f t="shared" si="21"/>
        <v>-265.64799999999997</v>
      </c>
      <c r="I223" s="28"/>
    </row>
    <row r="224" spans="3:9" x14ac:dyDescent="0.25">
      <c r="C224">
        <f t="shared" si="19"/>
        <v>143</v>
      </c>
      <c r="E224">
        <f t="shared" si="20"/>
        <v>2.544</v>
      </c>
      <c r="G224">
        <f t="shared" si="21"/>
        <v>-268.19199999999995</v>
      </c>
      <c r="I224" s="28"/>
    </row>
    <row r="225" spans="3:9" x14ac:dyDescent="0.25">
      <c r="C225">
        <f t="shared" si="19"/>
        <v>144</v>
      </c>
      <c r="E225">
        <f t="shared" si="20"/>
        <v>2.552</v>
      </c>
      <c r="G225">
        <f t="shared" si="21"/>
        <v>-270.74399999999997</v>
      </c>
      <c r="I225" s="28"/>
    </row>
    <row r="226" spans="3:9" x14ac:dyDescent="0.25">
      <c r="C226">
        <f t="shared" si="19"/>
        <v>145</v>
      </c>
      <c r="E226">
        <f t="shared" si="20"/>
        <v>2.5599999999999996</v>
      </c>
      <c r="G226">
        <f t="shared" si="21"/>
        <v>-273.30399999999997</v>
      </c>
      <c r="I226" s="28"/>
    </row>
    <row r="227" spans="3:9" x14ac:dyDescent="0.25">
      <c r="C227">
        <f>C197+1</f>
        <v>146</v>
      </c>
      <c r="E227">
        <f t="shared" si="20"/>
        <v>2.5679999999999996</v>
      </c>
      <c r="G227">
        <f t="shared" si="21"/>
        <v>-275.87199999999996</v>
      </c>
      <c r="I227" s="28"/>
    </row>
    <row r="228" spans="3:9" x14ac:dyDescent="0.25">
      <c r="C228">
        <f>C227+1</f>
        <v>147</v>
      </c>
      <c r="E228">
        <f t="shared" si="20"/>
        <v>2.5759999999999996</v>
      </c>
      <c r="G228">
        <f t="shared" si="21"/>
        <v>-278.44799999999998</v>
      </c>
      <c r="I228" s="28"/>
    </row>
    <row r="229" spans="3:9" x14ac:dyDescent="0.25">
      <c r="C229">
        <f t="shared" ref="C229:C238" si="22">C228+1</f>
        <v>148</v>
      </c>
      <c r="E229">
        <f t="shared" si="20"/>
        <v>2.5839999999999996</v>
      </c>
      <c r="G229">
        <f t="shared" si="21"/>
        <v>-281.03199999999998</v>
      </c>
      <c r="I229" s="28"/>
    </row>
    <row r="230" spans="3:9" x14ac:dyDescent="0.25">
      <c r="C230">
        <f t="shared" si="22"/>
        <v>149</v>
      </c>
      <c r="E230">
        <f t="shared" si="20"/>
        <v>2.5919999999999996</v>
      </c>
      <c r="G230">
        <f t="shared" si="21"/>
        <v>-283.62399999999997</v>
      </c>
      <c r="I230" s="28"/>
    </row>
    <row r="231" spans="3:9" x14ac:dyDescent="0.25">
      <c r="C231">
        <f t="shared" si="22"/>
        <v>150</v>
      </c>
      <c r="E231">
        <f t="shared" si="20"/>
        <v>2.5999999999999996</v>
      </c>
      <c r="G231">
        <f t="shared" si="21"/>
        <v>-286.22399999999999</v>
      </c>
      <c r="I231" s="28"/>
    </row>
    <row r="232" spans="3:9" x14ac:dyDescent="0.25">
      <c r="C232">
        <f t="shared" si="22"/>
        <v>151</v>
      </c>
      <c r="E232">
        <f t="shared" si="20"/>
        <v>2.6079999999999997</v>
      </c>
      <c r="G232">
        <f t="shared" si="21"/>
        <v>-288.83199999999999</v>
      </c>
      <c r="I232" s="28"/>
    </row>
    <row r="233" spans="3:9" x14ac:dyDescent="0.25">
      <c r="C233">
        <f t="shared" si="22"/>
        <v>152</v>
      </c>
      <c r="E233">
        <f t="shared" si="20"/>
        <v>2.6159999999999997</v>
      </c>
      <c r="G233">
        <f t="shared" si="21"/>
        <v>-291.44799999999998</v>
      </c>
      <c r="I233" s="28"/>
    </row>
    <row r="234" spans="3:9" x14ac:dyDescent="0.25">
      <c r="C234">
        <f t="shared" si="22"/>
        <v>153</v>
      </c>
      <c r="E234">
        <f t="shared" si="20"/>
        <v>2.6239999999999997</v>
      </c>
      <c r="G234">
        <f t="shared" si="21"/>
        <v>-294.072</v>
      </c>
      <c r="I234" s="28"/>
    </row>
    <row r="235" spans="3:9" x14ac:dyDescent="0.25">
      <c r="C235">
        <f t="shared" si="22"/>
        <v>154</v>
      </c>
      <c r="E235">
        <f t="shared" si="20"/>
        <v>2.6319999999999997</v>
      </c>
      <c r="G235">
        <f t="shared" si="21"/>
        <v>-296.70400000000001</v>
      </c>
      <c r="I235" s="28"/>
    </row>
    <row r="236" spans="3:9" x14ac:dyDescent="0.25">
      <c r="C236">
        <f t="shared" si="22"/>
        <v>155</v>
      </c>
      <c r="E236">
        <f t="shared" si="20"/>
        <v>2.6399999999999997</v>
      </c>
      <c r="G236">
        <f t="shared" si="21"/>
        <v>-299.34399999999999</v>
      </c>
      <c r="I236" s="28"/>
    </row>
    <row r="237" spans="3:9" x14ac:dyDescent="0.25">
      <c r="C237">
        <f t="shared" si="22"/>
        <v>156</v>
      </c>
      <c r="E237">
        <f t="shared" si="20"/>
        <v>2.6479999999999997</v>
      </c>
      <c r="G237">
        <f t="shared" si="21"/>
        <v>-301.99200000000002</v>
      </c>
      <c r="I237" s="28"/>
    </row>
    <row r="238" spans="3:9" x14ac:dyDescent="0.25">
      <c r="C238">
        <f t="shared" si="22"/>
        <v>157</v>
      </c>
      <c r="E238">
        <f t="shared" si="20"/>
        <v>2.6559999999999997</v>
      </c>
      <c r="G238">
        <f t="shared" si="21"/>
        <v>-304.64800000000002</v>
      </c>
      <c r="I238" s="28"/>
    </row>
    <row r="239" spans="3:9" x14ac:dyDescent="0.25">
      <c r="C239">
        <f>C209+1</f>
        <v>158</v>
      </c>
      <c r="E239">
        <f t="shared" si="20"/>
        <v>2.6639999999999997</v>
      </c>
      <c r="G239">
        <f t="shared" si="21"/>
        <v>-307.31200000000001</v>
      </c>
      <c r="I239" s="28"/>
    </row>
    <row r="240" spans="3:9" x14ac:dyDescent="0.25">
      <c r="C240">
        <f>C239+1</f>
        <v>159</v>
      </c>
      <c r="E240">
        <f t="shared" si="20"/>
        <v>2.6719999999999997</v>
      </c>
      <c r="G240">
        <f t="shared" si="21"/>
        <v>-309.98400000000004</v>
      </c>
      <c r="I240" s="28"/>
    </row>
    <row r="241" spans="3:9" x14ac:dyDescent="0.25">
      <c r="C241">
        <f t="shared" ref="C241:C270" si="23">C240+1</f>
        <v>160</v>
      </c>
      <c r="E241">
        <f t="shared" si="20"/>
        <v>2.6799999999999997</v>
      </c>
      <c r="G241">
        <f t="shared" si="21"/>
        <v>-312.66400000000004</v>
      </c>
      <c r="I241" s="28"/>
    </row>
    <row r="242" spans="3:9" x14ac:dyDescent="0.25">
      <c r="C242">
        <f t="shared" si="23"/>
        <v>161</v>
      </c>
      <c r="E242">
        <f t="shared" si="20"/>
        <v>2.6879999999999997</v>
      </c>
      <c r="G242">
        <f t="shared" si="21"/>
        <v>-315.35200000000003</v>
      </c>
      <c r="I242" s="28"/>
    </row>
    <row r="243" spans="3:9" x14ac:dyDescent="0.25">
      <c r="C243">
        <f t="shared" si="23"/>
        <v>162</v>
      </c>
      <c r="E243">
        <f t="shared" si="20"/>
        <v>2.6959999999999997</v>
      </c>
      <c r="G243">
        <f t="shared" si="21"/>
        <v>-318.04800000000006</v>
      </c>
      <c r="I243" s="28"/>
    </row>
    <row r="244" spans="3:9" x14ac:dyDescent="0.25">
      <c r="C244">
        <f t="shared" si="23"/>
        <v>163</v>
      </c>
      <c r="E244">
        <f t="shared" si="20"/>
        <v>2.7039999999999997</v>
      </c>
      <c r="G244">
        <f t="shared" si="21"/>
        <v>-320.75200000000007</v>
      </c>
      <c r="I244" s="28"/>
    </row>
    <row r="245" spans="3:9" x14ac:dyDescent="0.25">
      <c r="C245">
        <f t="shared" si="23"/>
        <v>164</v>
      </c>
      <c r="E245">
        <f t="shared" si="20"/>
        <v>2.7119999999999997</v>
      </c>
      <c r="G245">
        <f t="shared" si="21"/>
        <v>-323.46400000000006</v>
      </c>
      <c r="I245" s="28"/>
    </row>
    <row r="246" spans="3:9" x14ac:dyDescent="0.25">
      <c r="C246">
        <f t="shared" si="23"/>
        <v>165</v>
      </c>
      <c r="E246">
        <f t="shared" si="20"/>
        <v>2.7199999999999998</v>
      </c>
      <c r="G246">
        <f t="shared" si="21"/>
        <v>-326.18400000000008</v>
      </c>
      <c r="I246" s="28"/>
    </row>
    <row r="247" spans="3:9" x14ac:dyDescent="0.25">
      <c r="C247">
        <f t="shared" si="23"/>
        <v>166</v>
      </c>
      <c r="E247">
        <f t="shared" si="20"/>
        <v>2.7279999999999998</v>
      </c>
      <c r="G247">
        <f t="shared" si="21"/>
        <v>-328.91200000000009</v>
      </c>
      <c r="I247" s="28"/>
    </row>
    <row r="248" spans="3:9" x14ac:dyDescent="0.25">
      <c r="C248">
        <f t="shared" si="23"/>
        <v>167</v>
      </c>
      <c r="E248">
        <f t="shared" si="20"/>
        <v>2.7359999999999998</v>
      </c>
      <c r="G248">
        <f t="shared" si="21"/>
        <v>-331.64800000000008</v>
      </c>
      <c r="I248" s="28"/>
    </row>
    <row r="249" spans="3:9" x14ac:dyDescent="0.25">
      <c r="C249">
        <f t="shared" si="23"/>
        <v>168</v>
      </c>
      <c r="E249">
        <f t="shared" si="20"/>
        <v>2.7439999999999998</v>
      </c>
      <c r="G249">
        <f t="shared" si="21"/>
        <v>-334.39200000000005</v>
      </c>
      <c r="I249" s="28"/>
    </row>
    <row r="250" spans="3:9" x14ac:dyDescent="0.25">
      <c r="C250">
        <f t="shared" si="23"/>
        <v>169</v>
      </c>
      <c r="E250">
        <f t="shared" si="20"/>
        <v>2.7519999999999998</v>
      </c>
      <c r="G250">
        <f t="shared" si="21"/>
        <v>-337.14400000000006</v>
      </c>
      <c r="I250" s="28"/>
    </row>
    <row r="251" spans="3:9" x14ac:dyDescent="0.25">
      <c r="C251">
        <f t="shared" si="23"/>
        <v>170</v>
      </c>
      <c r="E251">
        <f t="shared" si="20"/>
        <v>2.76</v>
      </c>
      <c r="G251">
        <f t="shared" si="21"/>
        <v>-339.90400000000005</v>
      </c>
      <c r="I251" s="28"/>
    </row>
    <row r="252" spans="3:9" x14ac:dyDescent="0.25">
      <c r="C252">
        <f t="shared" si="23"/>
        <v>171</v>
      </c>
      <c r="E252">
        <f t="shared" si="20"/>
        <v>2.7679999999999998</v>
      </c>
      <c r="G252">
        <f t="shared" si="21"/>
        <v>-342.67200000000003</v>
      </c>
      <c r="I252" s="28"/>
    </row>
    <row r="253" spans="3:9" x14ac:dyDescent="0.25">
      <c r="C253">
        <f t="shared" si="23"/>
        <v>172</v>
      </c>
      <c r="E253">
        <f t="shared" si="20"/>
        <v>2.7759999999999998</v>
      </c>
      <c r="G253">
        <f t="shared" si="21"/>
        <v>-345.44800000000004</v>
      </c>
      <c r="I253" s="28"/>
    </row>
    <row r="254" spans="3:9" x14ac:dyDescent="0.25">
      <c r="C254">
        <f t="shared" si="23"/>
        <v>173</v>
      </c>
      <c r="E254">
        <f t="shared" si="20"/>
        <v>2.7839999999999998</v>
      </c>
      <c r="G254">
        <f t="shared" si="21"/>
        <v>-348.23200000000003</v>
      </c>
      <c r="I254" s="28"/>
    </row>
    <row r="255" spans="3:9" x14ac:dyDescent="0.25">
      <c r="C255">
        <f t="shared" si="23"/>
        <v>174</v>
      </c>
      <c r="E255">
        <f t="shared" si="20"/>
        <v>2.7919999999999998</v>
      </c>
      <c r="G255">
        <f t="shared" si="21"/>
        <v>-351.024</v>
      </c>
      <c r="I255" s="28"/>
    </row>
    <row r="256" spans="3:9" x14ac:dyDescent="0.25">
      <c r="C256">
        <f t="shared" si="23"/>
        <v>175</v>
      </c>
      <c r="E256">
        <f t="shared" si="20"/>
        <v>2.8</v>
      </c>
      <c r="G256">
        <f t="shared" si="21"/>
        <v>-353.82400000000001</v>
      </c>
      <c r="I256" s="28"/>
    </row>
    <row r="257" spans="3:9" x14ac:dyDescent="0.25">
      <c r="C257">
        <f t="shared" si="23"/>
        <v>176</v>
      </c>
      <c r="E257">
        <f t="shared" si="20"/>
        <v>2.8079999999999998</v>
      </c>
      <c r="G257">
        <f t="shared" si="21"/>
        <v>-356.63200000000001</v>
      </c>
      <c r="I257" s="28"/>
    </row>
    <row r="258" spans="3:9" x14ac:dyDescent="0.25">
      <c r="C258">
        <f t="shared" si="23"/>
        <v>177</v>
      </c>
      <c r="E258">
        <f t="shared" si="20"/>
        <v>2.8159999999999998</v>
      </c>
      <c r="G258">
        <f t="shared" si="21"/>
        <v>-359.44799999999998</v>
      </c>
      <c r="I258" s="28"/>
    </row>
    <row r="259" spans="3:9" x14ac:dyDescent="0.25">
      <c r="C259">
        <f t="shared" si="23"/>
        <v>178</v>
      </c>
      <c r="E259">
        <f t="shared" si="20"/>
        <v>2.8239999999999998</v>
      </c>
      <c r="G259">
        <f t="shared" si="21"/>
        <v>-362.27199999999999</v>
      </c>
      <c r="I259" s="28"/>
    </row>
    <row r="260" spans="3:9" x14ac:dyDescent="0.25">
      <c r="C260">
        <f t="shared" si="23"/>
        <v>179</v>
      </c>
      <c r="E260">
        <f t="shared" si="20"/>
        <v>2.8319999999999999</v>
      </c>
      <c r="G260">
        <f t="shared" si="21"/>
        <v>-365.10399999999998</v>
      </c>
      <c r="I260" s="28"/>
    </row>
    <row r="261" spans="3:9" x14ac:dyDescent="0.25">
      <c r="C261">
        <f t="shared" si="23"/>
        <v>180</v>
      </c>
      <c r="E261">
        <f t="shared" si="20"/>
        <v>2.84</v>
      </c>
      <c r="G261">
        <f t="shared" si="21"/>
        <v>-367.94399999999996</v>
      </c>
      <c r="I261" s="28"/>
    </row>
    <row r="262" spans="3:9" x14ac:dyDescent="0.25">
      <c r="C262">
        <f t="shared" si="23"/>
        <v>181</v>
      </c>
      <c r="E262">
        <f t="shared" si="20"/>
        <v>2.8479999999999999</v>
      </c>
      <c r="G262">
        <f t="shared" si="21"/>
        <v>-370.79199999999997</v>
      </c>
      <c r="I262" s="28"/>
    </row>
    <row r="263" spans="3:9" x14ac:dyDescent="0.25">
      <c r="C263">
        <f t="shared" si="23"/>
        <v>182</v>
      </c>
      <c r="E263">
        <f t="shared" si="20"/>
        <v>2.8559999999999999</v>
      </c>
      <c r="G263">
        <f t="shared" si="21"/>
        <v>-373.64799999999997</v>
      </c>
      <c r="I263" s="28"/>
    </row>
    <row r="264" spans="3:9" x14ac:dyDescent="0.25">
      <c r="C264">
        <f t="shared" si="23"/>
        <v>183</v>
      </c>
      <c r="E264">
        <f t="shared" si="20"/>
        <v>2.8639999999999999</v>
      </c>
      <c r="G264">
        <f t="shared" si="21"/>
        <v>-376.51199999999994</v>
      </c>
      <c r="I264" s="28"/>
    </row>
    <row r="265" spans="3:9" x14ac:dyDescent="0.25">
      <c r="C265">
        <f t="shared" si="23"/>
        <v>184</v>
      </c>
      <c r="E265">
        <f t="shared" si="20"/>
        <v>2.8719999999999999</v>
      </c>
      <c r="G265">
        <f t="shared" si="21"/>
        <v>-379.38399999999996</v>
      </c>
      <c r="I265" s="28"/>
    </row>
    <row r="266" spans="3:9" x14ac:dyDescent="0.25">
      <c r="C266">
        <f t="shared" si="23"/>
        <v>185</v>
      </c>
      <c r="E266">
        <f t="shared" si="20"/>
        <v>2.88</v>
      </c>
      <c r="G266">
        <f t="shared" si="21"/>
        <v>-382.26399999999995</v>
      </c>
      <c r="I266" s="28"/>
    </row>
    <row r="267" spans="3:9" x14ac:dyDescent="0.25">
      <c r="C267">
        <f t="shared" si="23"/>
        <v>186</v>
      </c>
      <c r="E267">
        <f t="shared" si="20"/>
        <v>2.8879999999999999</v>
      </c>
      <c r="G267">
        <f t="shared" si="21"/>
        <v>-385.15199999999993</v>
      </c>
      <c r="I267" s="28"/>
    </row>
    <row r="268" spans="3:9" x14ac:dyDescent="0.25">
      <c r="C268">
        <f t="shared" si="23"/>
        <v>187</v>
      </c>
      <c r="E268">
        <f t="shared" si="20"/>
        <v>2.8959999999999999</v>
      </c>
      <c r="G268">
        <f t="shared" si="21"/>
        <v>-388.04799999999994</v>
      </c>
      <c r="I268" s="28"/>
    </row>
    <row r="269" spans="3:9" x14ac:dyDescent="0.25">
      <c r="C269">
        <f t="shared" si="23"/>
        <v>188</v>
      </c>
      <c r="E269">
        <f t="shared" si="20"/>
        <v>2.9039999999999999</v>
      </c>
      <c r="G269">
        <f t="shared" si="21"/>
        <v>-390.95199999999994</v>
      </c>
      <c r="I269" s="28"/>
    </row>
    <row r="270" spans="3:9" x14ac:dyDescent="0.25">
      <c r="C270">
        <f t="shared" si="23"/>
        <v>189</v>
      </c>
      <c r="E270">
        <f t="shared" si="20"/>
        <v>2.9119999999999999</v>
      </c>
      <c r="G270">
        <f t="shared" si="21"/>
        <v>-393.86399999999992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2"/>
  <sheetViews>
    <sheetView workbookViewId="0">
      <selection activeCell="F16" sqref="F16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283</v>
      </c>
      <c r="D7" t="s">
        <v>280</v>
      </c>
      <c r="E7" t="s">
        <v>281</v>
      </c>
      <c r="F7" t="s">
        <v>282</v>
      </c>
    </row>
    <row r="8" spans="3:13" x14ac:dyDescent="0.25">
      <c r="C8" t="s">
        <v>284</v>
      </c>
      <c r="D8" t="s">
        <v>285</v>
      </c>
      <c r="E8">
        <f>DATA_SCENES_UNITY!C6</f>
        <v>11313</v>
      </c>
      <c r="F8">
        <v>0</v>
      </c>
      <c r="M8" s="1"/>
    </row>
    <row r="9" spans="3:13" x14ac:dyDescent="0.25">
      <c r="C9" t="s">
        <v>284</v>
      </c>
      <c r="D9" t="s">
        <v>286</v>
      </c>
      <c r="E9" t="s">
        <v>290</v>
      </c>
      <c r="F9">
        <f>ROUNDUP(E8*0.1,0)</f>
        <v>1132</v>
      </c>
    </row>
    <row r="10" spans="3:13" x14ac:dyDescent="0.25">
      <c r="C10" t="s">
        <v>284</v>
      </c>
      <c r="D10" t="s">
        <v>287</v>
      </c>
      <c r="E10" t="s">
        <v>290</v>
      </c>
    </row>
    <row r="11" spans="3:13" x14ac:dyDescent="0.25">
      <c r="C11" t="s">
        <v>284</v>
      </c>
      <c r="D11" t="s">
        <v>288</v>
      </c>
      <c r="E11" t="s">
        <v>290</v>
      </c>
    </row>
    <row r="12" spans="3:13" x14ac:dyDescent="0.25">
      <c r="C12" t="s">
        <v>284</v>
      </c>
      <c r="D12" t="s">
        <v>289</v>
      </c>
      <c r="E12" t="s">
        <v>290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workbookViewId="0">
      <selection activeCell="E9" sqref="E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191</v>
      </c>
    </row>
    <row r="4" spans="7:19" x14ac:dyDescent="0.25">
      <c r="H4" s="2" t="s">
        <v>154</v>
      </c>
      <c r="I4" s="2" t="s">
        <v>155</v>
      </c>
      <c r="J4" s="2" t="s">
        <v>175</v>
      </c>
      <c r="K4" s="2" t="s">
        <v>176</v>
      </c>
      <c r="L4" s="2" t="s">
        <v>179</v>
      </c>
      <c r="M4" s="2" t="s">
        <v>183</v>
      </c>
      <c r="N4" s="2" t="s">
        <v>184</v>
      </c>
      <c r="O4" s="2" t="s">
        <v>185</v>
      </c>
      <c r="P4" s="2" t="s">
        <v>186</v>
      </c>
      <c r="Q4" s="2" t="s">
        <v>205</v>
      </c>
      <c r="R4" s="2" t="s">
        <v>206</v>
      </c>
      <c r="S4" s="2" t="s">
        <v>207</v>
      </c>
    </row>
    <row r="5" spans="7:19" x14ac:dyDescent="0.25">
      <c r="G5" s="10" t="s">
        <v>144</v>
      </c>
      <c r="H5" s="10">
        <f>[1]dragons!$M$16</f>
        <v>65</v>
      </c>
      <c r="I5" s="10">
        <f>[1]dragons!$N$16</f>
        <v>105</v>
      </c>
      <c r="J5" s="10">
        <f>[1]dragons!$AV$16</f>
        <v>160</v>
      </c>
      <c r="K5" s="10">
        <f>[1]dragons!$AW$16</f>
        <v>2</v>
      </c>
      <c r="L5" s="10">
        <f>[1]dragons!$AX$16</f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</v>
      </c>
      <c r="R5" s="10">
        <f>[1]dragons!$Q$16</f>
        <v>7.0000000000000001E-3</v>
      </c>
      <c r="S5" s="10">
        <f>[1]dragons!$R$16</f>
        <v>30</v>
      </c>
    </row>
    <row r="6" spans="7:19" x14ac:dyDescent="0.25">
      <c r="G6" s="11" t="s">
        <v>145</v>
      </c>
      <c r="H6" s="11">
        <f>[1]dragons!$M$17</f>
        <v>95</v>
      </c>
      <c r="I6" s="11">
        <f>[1]dragons!$N$17</f>
        <v>145</v>
      </c>
      <c r="J6" s="11">
        <f>[1]dragons!$AV$17</f>
        <v>220</v>
      </c>
      <c r="K6" s="11">
        <f>[1]dragons!$AW$17</f>
        <v>2.1</v>
      </c>
      <c r="L6" s="11">
        <f>[1]dragons!$AX$17</f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1.05</v>
      </c>
      <c r="R6" s="11">
        <f>[1]dragons!$Q$17</f>
        <v>7.4999999999999997E-3</v>
      </c>
      <c r="S6" s="11">
        <f>[1]dragons!$R$17</f>
        <v>30</v>
      </c>
    </row>
    <row r="7" spans="7:19" x14ac:dyDescent="0.25">
      <c r="G7" s="11" t="s">
        <v>147</v>
      </c>
      <c r="H7" s="11">
        <f>[1]dragons!$M$18</f>
        <v>140</v>
      </c>
      <c r="I7" s="12">
        <f>[1]dragons!$N$18</f>
        <v>200</v>
      </c>
      <c r="J7" s="12">
        <f>[1]dragons!$AV$18</f>
        <v>240</v>
      </c>
      <c r="K7" s="12">
        <f>[1]dragons!$AW$18</f>
        <v>2.2000000000000002</v>
      </c>
      <c r="L7" s="12">
        <f>[1]dragons!$AX$18</f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1.4</v>
      </c>
      <c r="R7" s="12">
        <f>[1]dragons!$Q$18</f>
        <v>8.0000000000000002E-3</v>
      </c>
      <c r="S7" s="12">
        <f>[1]dragons!$R$18</f>
        <v>30</v>
      </c>
    </row>
    <row r="8" spans="7:19" x14ac:dyDescent="0.25">
      <c r="G8" s="11" t="s">
        <v>146</v>
      </c>
      <c r="H8" s="11">
        <f>[1]dragons!$M$19</f>
        <v>170</v>
      </c>
      <c r="I8" s="12">
        <f>[1]dragons!$N$19</f>
        <v>220</v>
      </c>
      <c r="J8" s="12">
        <f>[1]dragons!$AV$19</f>
        <v>300</v>
      </c>
      <c r="K8" s="12">
        <f>[1]dragons!$AW$19</f>
        <v>2.2999999999999998</v>
      </c>
      <c r="L8" s="12">
        <f>[1]dragons!$AX$19</f>
        <v>9.5</v>
      </c>
      <c r="M8" s="12">
        <f>[1]dragons!$W$19</f>
        <v>2</v>
      </c>
      <c r="N8" s="12">
        <f>[1]dragons!$X$19</f>
        <v>75</v>
      </c>
      <c r="O8" s="12">
        <f>[1]dragons!$Y$19</f>
        <v>30</v>
      </c>
      <c r="P8" s="12">
        <f>[1]dragons!$Z$19</f>
        <v>15</v>
      </c>
      <c r="Q8" s="12">
        <f>[1]dragons!$O$19</f>
        <v>1.34</v>
      </c>
      <c r="R8" s="12">
        <f>[1]dragons!$Q$19</f>
        <v>8.9999999999999993E-3</v>
      </c>
      <c r="S8" s="12">
        <f>[1]dragons!$R$19</f>
        <v>30</v>
      </c>
    </row>
    <row r="9" spans="7:19" x14ac:dyDescent="0.25">
      <c r="G9" s="13" t="s">
        <v>149</v>
      </c>
      <c r="H9" s="13">
        <f>[1]dragons!$M$20</f>
        <v>210</v>
      </c>
      <c r="I9" s="13">
        <f>[1]dragons!$N$20</f>
        <v>270</v>
      </c>
      <c r="J9" s="13">
        <f>[1]dragons!$AV$20</f>
        <v>350</v>
      </c>
      <c r="K9" s="13">
        <f>[1]dragons!$AW$20</f>
        <v>2.4</v>
      </c>
      <c r="L9" s="13">
        <f>[1]dragons!$AX$20</f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1.6</v>
      </c>
      <c r="R9" s="13">
        <f>[1]dragons!$Q$20</f>
        <v>1.0999999999999999E-2</v>
      </c>
      <c r="S9" s="13">
        <f>[1]dragons!$R$20</f>
        <v>30</v>
      </c>
    </row>
    <row r="10" spans="7:19" x14ac:dyDescent="0.25">
      <c r="G10" s="13" t="s">
        <v>148</v>
      </c>
      <c r="H10" s="13">
        <f>[1]dragons!$M$21</f>
        <v>250</v>
      </c>
      <c r="I10" s="13">
        <f>[1]dragons!$N$21</f>
        <v>310</v>
      </c>
      <c r="J10" s="13">
        <f>[1]dragons!$AV$21</f>
        <v>400</v>
      </c>
      <c r="K10" s="13">
        <f>[1]dragons!$AW$21</f>
        <v>2.5</v>
      </c>
      <c r="L10" s="13">
        <f>[1]dragons!$AX$21</f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1.8</v>
      </c>
      <c r="R10" s="13">
        <f>[1]dragons!$Q$21</f>
        <v>1.0999999999999999E-2</v>
      </c>
      <c r="S10" s="13">
        <f>[1]dragons!$R$21</f>
        <v>30</v>
      </c>
    </row>
    <row r="11" spans="7:19" x14ac:dyDescent="0.25">
      <c r="G11" s="14" t="s">
        <v>150</v>
      </c>
      <c r="H11" s="14">
        <f>[1]dragons!$M$22</f>
        <v>290</v>
      </c>
      <c r="I11" s="14">
        <f>[1]dragons!$N$22</f>
        <v>350</v>
      </c>
      <c r="J11" s="14">
        <f>[1]dragons!$AV$22</f>
        <v>440</v>
      </c>
      <c r="K11" s="14">
        <f>[1]dragons!$AW$22</f>
        <v>2.6</v>
      </c>
      <c r="L11" s="14">
        <f>[1]dragons!$AX$22</f>
        <v>9.5</v>
      </c>
      <c r="M11" s="14">
        <f>[1]dragons!$W$22</f>
        <v>1.8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</v>
      </c>
      <c r="R11" s="14">
        <f>[1]dragons!$Q$22</f>
        <v>1.2E-2</v>
      </c>
      <c r="S11" s="14">
        <f>[1]dragons!$R$22</f>
        <v>25</v>
      </c>
    </row>
    <row r="12" spans="7:19" x14ac:dyDescent="0.25">
      <c r="G12" s="15" t="s">
        <v>152</v>
      </c>
      <c r="H12" s="15">
        <f>[1]dragons!$M$23</f>
        <v>330</v>
      </c>
      <c r="I12" s="15">
        <f>[1]dragons!$N$23</f>
        <v>400</v>
      </c>
      <c r="J12" s="15">
        <f>[1]dragons!$AV$23</f>
        <v>575</v>
      </c>
      <c r="K12" s="15">
        <f>[1]dragons!$AW$23</f>
        <v>3.2</v>
      </c>
      <c r="L12" s="15">
        <f>[1]dragons!$AX$23</f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2.2000000000000002</v>
      </c>
      <c r="R12" s="15">
        <f>[1]dragons!$Q$23</f>
        <v>1.2999999999999999E-2</v>
      </c>
      <c r="S12" s="15">
        <f>[1]dragons!$R$23</f>
        <v>25</v>
      </c>
    </row>
    <row r="13" spans="7:19" x14ac:dyDescent="0.25">
      <c r="G13" s="15" t="s">
        <v>151</v>
      </c>
      <c r="H13" s="15">
        <f>[1]dragons!$M$24</f>
        <v>375</v>
      </c>
      <c r="I13" s="15">
        <f>[1]dragons!$N$24</f>
        <v>445</v>
      </c>
      <c r="J13" s="15">
        <f>[1]dragons!$AV$24</f>
        <v>725</v>
      </c>
      <c r="K13" s="15">
        <f>[1]dragons!$AW$24</f>
        <v>3.9</v>
      </c>
      <c r="L13" s="15">
        <f>[1]dragons!$AX$24</f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2.2000000000000002</v>
      </c>
      <c r="R13" s="15">
        <f>[1]dragons!$Q$24</f>
        <v>1.4E-2</v>
      </c>
      <c r="S13" s="15">
        <f>[1]dragons!$R$24</f>
        <v>25</v>
      </c>
    </row>
    <row r="14" spans="7:19" x14ac:dyDescent="0.25">
      <c r="G14" s="16" t="s">
        <v>153</v>
      </c>
      <c r="H14" s="16">
        <f>[1]dragons!$M$25</f>
        <v>425</v>
      </c>
      <c r="I14" s="16">
        <f>[1]dragons!$N$25</f>
        <v>500</v>
      </c>
      <c r="J14" s="16">
        <f>[1]dragons!$AV$25</f>
        <v>900</v>
      </c>
      <c r="K14" s="16">
        <f>[1]dragons!$AW$25</f>
        <v>4.7</v>
      </c>
      <c r="L14" s="16">
        <f>[1]dragons!$AX$25</f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2.2999999999999998</v>
      </c>
      <c r="R14" s="16">
        <f>[1]dragons!$Q$25</f>
        <v>1.4999999999999999E-2</v>
      </c>
      <c r="S14" s="16">
        <f>[1]dragons!$R$25</f>
        <v>20</v>
      </c>
    </row>
    <row r="17" spans="7:9" x14ac:dyDescent="0.25">
      <c r="G17" t="s">
        <v>192</v>
      </c>
    </row>
    <row r="19" spans="7:9" x14ac:dyDescent="0.25">
      <c r="H19" s="42" t="s">
        <v>196</v>
      </c>
      <c r="I19" s="2" t="s">
        <v>197</v>
      </c>
    </row>
    <row r="20" spans="7:9" x14ac:dyDescent="0.25">
      <c r="G20" s="37" t="s">
        <v>193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194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195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97"/>
  <sheetViews>
    <sheetView tabSelected="1" workbookViewId="0">
      <selection activeCell="C17" sqref="C17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7" max="7" width="13.42578125" customWidth="1"/>
    <col min="8" max="8" width="12.42578125" customWidth="1"/>
    <col min="10" max="10" width="25.85546875" customWidth="1"/>
    <col min="11" max="11" width="23.140625" customWidth="1"/>
    <col min="12" max="12" width="15.7109375" customWidth="1"/>
    <col min="13" max="13" width="18.7109375" customWidth="1"/>
    <col min="15" max="15" width="10.85546875" customWidth="1"/>
    <col min="16" max="16" width="12.7109375" customWidth="1"/>
  </cols>
  <sheetData>
    <row r="2" spans="2:11" x14ac:dyDescent="0.25">
      <c r="B2" t="s">
        <v>311</v>
      </c>
    </row>
    <row r="4" spans="2:11" x14ac:dyDescent="0.25">
      <c r="B4" s="1" t="s">
        <v>291</v>
      </c>
      <c r="C4" s="1" t="s">
        <v>284</v>
      </c>
      <c r="J4" s="1" t="s">
        <v>291</v>
      </c>
      <c r="K4" s="1" t="s">
        <v>284</v>
      </c>
    </row>
    <row r="5" spans="2:11" x14ac:dyDescent="0.25">
      <c r="B5" s="1" t="s">
        <v>233</v>
      </c>
      <c r="C5" s="1" t="s">
        <v>427</v>
      </c>
      <c r="J5" s="1" t="s">
        <v>233</v>
      </c>
      <c r="K5" s="1" t="s">
        <v>428</v>
      </c>
    </row>
    <row r="6" spans="2:11" x14ac:dyDescent="0.25">
      <c r="B6" s="1" t="s">
        <v>234</v>
      </c>
      <c r="C6" s="72">
        <f>ROUNDUP(SUM(Table245[total xp]),0)</f>
        <v>11313</v>
      </c>
      <c r="J6" s="1" t="s">
        <v>234</v>
      </c>
      <c r="K6" s="72">
        <f>ROUNDUP(SUM(Table3[total xp]),0)</f>
        <v>55</v>
      </c>
    </row>
    <row r="7" spans="2:11" x14ac:dyDescent="0.25">
      <c r="B7" s="1" t="s">
        <v>372</v>
      </c>
      <c r="C7" s="72">
        <f>COUNTA(Table245[spawner_sku])</f>
        <v>575</v>
      </c>
      <c r="J7" s="1" t="s">
        <v>372</v>
      </c>
      <c r="K7" s="72">
        <f>COUNTA(Table3[spawner_sku])</f>
        <v>175</v>
      </c>
    </row>
    <row r="8" spans="2:11" x14ac:dyDescent="0.25">
      <c r="B8" s="1" t="s">
        <v>377</v>
      </c>
      <c r="C8" s="75">
        <f>COUNTIF(Table245[Aggresive],"yes")</f>
        <v>208</v>
      </c>
      <c r="J8" s="1" t="s">
        <v>377</v>
      </c>
      <c r="K8" s="75">
        <f>COUNTIF(Table3[Aggressive],"yes")</f>
        <v>68</v>
      </c>
    </row>
    <row r="9" spans="2:11" x14ac:dyDescent="0.25">
      <c r="B9" s="1" t="s">
        <v>378</v>
      </c>
      <c r="C9" s="75">
        <f>COUNTIF(Table245[Aggresive],"no")</f>
        <v>367</v>
      </c>
      <c r="J9" s="1" t="s">
        <v>378</v>
      </c>
      <c r="K9" s="75">
        <f>COUNTIF(Table3[Aggressive],"no")</f>
        <v>107</v>
      </c>
    </row>
    <row r="11" spans="2:11" x14ac:dyDescent="0.25">
      <c r="B11" s="1" t="s">
        <v>373</v>
      </c>
      <c r="C11" s="72">
        <f>SUM(Table245[entity_spawned (AVG)])</f>
        <v>962</v>
      </c>
      <c r="J11" s="1" t="s">
        <v>373</v>
      </c>
      <c r="K11" s="72">
        <f>SUM(Table3[entity_spawned (AVG)])</f>
        <v>352</v>
      </c>
    </row>
    <row r="12" spans="2:11" x14ac:dyDescent="0.25">
      <c r="B12" s="1"/>
      <c r="C12" s="72"/>
      <c r="J12" s="1"/>
      <c r="K12" s="72"/>
    </row>
    <row r="13" spans="2:11" x14ac:dyDescent="0.25">
      <c r="B13" s="1" t="s">
        <v>423</v>
      </c>
      <c r="C13" s="72" t="str">
        <f>CONCATENATE(ROUND(((COUNTIF(Table245[activating_chance],"=100"))/C7)*100,0),"%")</f>
        <v>77%</v>
      </c>
      <c r="J13" s="1" t="s">
        <v>423</v>
      </c>
      <c r="K13" s="72" t="str">
        <f>CONCATENATE(ROUND(((COUNTIF(Table3[activating_chance],"=100"))/K7)*100,0),"%")</f>
        <v>87%</v>
      </c>
    </row>
    <row r="14" spans="2:11" x14ac:dyDescent="0.25">
      <c r="B14" s="1" t="s">
        <v>424</v>
      </c>
      <c r="C14" s="72" t="str">
        <f>CONCATENATE(ROUND((((COUNTIFS(Table245[activating_chance],"&lt;100",Table245[activating_chance],"&gt;=75")))/C7)*100,0),"%")</f>
        <v>14%</v>
      </c>
      <c r="J14" s="1" t="s">
        <v>424</v>
      </c>
      <c r="K14" s="72" t="str">
        <f>CONCATENATE(ROUND((((COUNTIFS(Table3[activating_chance],"&lt;100",Table3[activating_chance],"&gt;=75")))/K7)*100,0),"%")</f>
        <v>5%</v>
      </c>
    </row>
    <row r="15" spans="2:11" x14ac:dyDescent="0.25">
      <c r="B15" s="1" t="s">
        <v>425</v>
      </c>
      <c r="C15" s="1" t="str">
        <f>CONCATENATE(ROUND((((COUNTIFS(Table245[activating_chance],"&lt;75",Table245[activating_chance],"&gt;=25")))/C7)*100,0),"%")</f>
        <v>8%</v>
      </c>
      <c r="J15" s="1" t="s">
        <v>425</v>
      </c>
      <c r="K15" s="1" t="str">
        <f>CONCATENATE(ROUND((((COUNTIFS(Table3[activating_chance],"&lt;75",Table3[activating_chance],"&gt;=25")))/K7)*100,0),"%")</f>
        <v>6%</v>
      </c>
    </row>
    <row r="16" spans="2:11" x14ac:dyDescent="0.25">
      <c r="B16" s="1" t="s">
        <v>426</v>
      </c>
      <c r="C16" s="1" t="str">
        <f>CONCATENATE(ROUND((((COUNTIFS(Table245[activating_chance],"&gt;1",Table245[activating_chance],"&lt;25")))/C7)*100,0),"%")</f>
        <v>1%</v>
      </c>
      <c r="J16" s="1" t="s">
        <v>426</v>
      </c>
      <c r="K16" s="1" t="str">
        <f>CONCATENATE(ROUND((((COUNTIFS(Table3[activating_chance],"&gt;1",Table3[activating_chance],"&lt;25")))/K7)*100,0),"%")</f>
        <v>1%</v>
      </c>
    </row>
    <row r="17" spans="2:16" x14ac:dyDescent="0.25">
      <c r="C17" s="1" t="str">
        <f>CONCATENATE(ROUND((((COUNTIFS(Table245[activating_chance],"&gt;1",Table245[activating_chance],"&lt;25")))/C8)*100,0),"%")</f>
        <v>3%</v>
      </c>
    </row>
    <row r="21" spans="2:16" x14ac:dyDescent="0.25">
      <c r="B21" s="1" t="s">
        <v>235</v>
      </c>
      <c r="C21" s="1" t="s">
        <v>236</v>
      </c>
      <c r="D21" s="1" t="s">
        <v>237</v>
      </c>
      <c r="E21" s="1" t="s">
        <v>238</v>
      </c>
      <c r="F21" s="1" t="s">
        <v>232</v>
      </c>
      <c r="G21" s="1" t="s">
        <v>239</v>
      </c>
      <c r="H21" s="1" t="s">
        <v>374</v>
      </c>
      <c r="J21" t="s">
        <v>235</v>
      </c>
      <c r="K21" t="s">
        <v>236</v>
      </c>
      <c r="L21" t="s">
        <v>237</v>
      </c>
      <c r="M21" t="s">
        <v>238</v>
      </c>
      <c r="N21" t="s">
        <v>232</v>
      </c>
      <c r="O21" t="s">
        <v>239</v>
      </c>
      <c r="P21" t="s">
        <v>379</v>
      </c>
    </row>
    <row r="22" spans="2:16" x14ac:dyDescent="0.25">
      <c r="B22" s="74" t="s">
        <v>241</v>
      </c>
      <c r="C22">
        <v>11</v>
      </c>
      <c r="D22">
        <v>280</v>
      </c>
      <c r="E22">
        <v>100</v>
      </c>
      <c r="F22">
        <v>25</v>
      </c>
      <c r="G22">
        <f>ROUND((Table245[[#This Row],[XP]]*Table245[[#This Row],[entity_spawned (AVG)]])*(Table245[[#This Row],[activating_chance]]/100),0)</f>
        <v>275</v>
      </c>
      <c r="H22" s="73" t="s">
        <v>375</v>
      </c>
      <c r="J22" t="s">
        <v>240</v>
      </c>
      <c r="K22">
        <v>1</v>
      </c>
      <c r="L22">
        <v>200</v>
      </c>
      <c r="M22">
        <v>100</v>
      </c>
      <c r="N22">
        <v>55</v>
      </c>
      <c r="O22">
        <f>ROUND((Table3[[#This Row],[XP]]*Table3[[#This Row],[entity_spawned (AVG)]])*(Table3[[#This Row],[activating_chance]]/100),0)</f>
        <v>55</v>
      </c>
      <c r="P22" s="73" t="s">
        <v>376</v>
      </c>
    </row>
    <row r="23" spans="2:16" x14ac:dyDescent="0.25">
      <c r="B23" s="74" t="s">
        <v>241</v>
      </c>
      <c r="C23">
        <v>11</v>
      </c>
      <c r="D23" s="76">
        <v>280</v>
      </c>
      <c r="E23" s="76">
        <v>100</v>
      </c>
      <c r="F23" s="76">
        <v>25</v>
      </c>
      <c r="G23" s="76">
        <f>ROUND((Table245[[#This Row],[XP]]*Table245[[#This Row],[entity_spawned (AVG)]])*(Table245[[#This Row],[activating_chance]]/100),0)</f>
        <v>275</v>
      </c>
      <c r="H23" s="73" t="s">
        <v>375</v>
      </c>
      <c r="J23" t="s">
        <v>240</v>
      </c>
      <c r="K23">
        <v>2</v>
      </c>
      <c r="L23">
        <v>260</v>
      </c>
      <c r="M23" s="76">
        <v>100</v>
      </c>
      <c r="O23" s="76"/>
      <c r="P23" s="73" t="s">
        <v>376</v>
      </c>
    </row>
    <row r="24" spans="2:16" x14ac:dyDescent="0.25">
      <c r="B24" s="74" t="s">
        <v>241</v>
      </c>
      <c r="C24">
        <v>10</v>
      </c>
      <c r="D24" s="76">
        <v>250</v>
      </c>
      <c r="E24" s="76">
        <v>100</v>
      </c>
      <c r="F24" s="76">
        <v>25</v>
      </c>
      <c r="G24" s="76">
        <f>ROUND((Table245[[#This Row],[XP]]*Table245[[#This Row],[entity_spawned (AVG)]])*(Table245[[#This Row],[activating_chance]]/100),0)</f>
        <v>250</v>
      </c>
      <c r="H24" s="73" t="s">
        <v>375</v>
      </c>
      <c r="J24" t="s">
        <v>240</v>
      </c>
      <c r="K24">
        <v>1</v>
      </c>
      <c r="L24">
        <v>260</v>
      </c>
      <c r="M24" s="76">
        <v>100</v>
      </c>
      <c r="O24" s="76"/>
      <c r="P24" s="73" t="s">
        <v>376</v>
      </c>
    </row>
    <row r="25" spans="2:16" x14ac:dyDescent="0.25">
      <c r="B25" s="74" t="s">
        <v>242</v>
      </c>
      <c r="C25">
        <v>3</v>
      </c>
      <c r="D25" s="76">
        <v>140</v>
      </c>
      <c r="E25" s="76">
        <v>85</v>
      </c>
      <c r="F25" s="76">
        <v>25</v>
      </c>
      <c r="G25" s="76">
        <f>ROUND((Table245[[#This Row],[XP]]*Table245[[#This Row],[entity_spawned (AVG)]])*(Table245[[#This Row],[activating_chance]]/100),0)</f>
        <v>64</v>
      </c>
      <c r="H25" s="73" t="s">
        <v>375</v>
      </c>
      <c r="J25" t="s">
        <v>240</v>
      </c>
      <c r="K25">
        <v>1</v>
      </c>
      <c r="L25">
        <v>260</v>
      </c>
      <c r="M25" s="76">
        <v>20</v>
      </c>
      <c r="O25" s="76"/>
      <c r="P25" s="73" t="s">
        <v>376</v>
      </c>
    </row>
    <row r="26" spans="2:16" x14ac:dyDescent="0.25">
      <c r="B26" s="74" t="s">
        <v>242</v>
      </c>
      <c r="C26">
        <v>1</v>
      </c>
      <c r="D26" s="76">
        <v>80</v>
      </c>
      <c r="E26" s="76">
        <v>40</v>
      </c>
      <c r="F26" s="76">
        <v>25</v>
      </c>
      <c r="G26" s="76">
        <f>ROUND((Table245[[#This Row],[XP]]*Table245[[#This Row],[entity_spawned (AVG)]])*(Table245[[#This Row],[activating_chance]]/100),0)</f>
        <v>10</v>
      </c>
      <c r="H26" s="73" t="s">
        <v>375</v>
      </c>
      <c r="J26" t="s">
        <v>240</v>
      </c>
      <c r="K26">
        <v>1</v>
      </c>
      <c r="L26">
        <v>230</v>
      </c>
      <c r="M26" s="76">
        <v>100</v>
      </c>
      <c r="O26" s="76"/>
      <c r="P26" s="73" t="s">
        <v>376</v>
      </c>
    </row>
    <row r="27" spans="2:16" x14ac:dyDescent="0.25">
      <c r="B27" s="74" t="s">
        <v>242</v>
      </c>
      <c r="C27">
        <v>1</v>
      </c>
      <c r="D27" s="76">
        <v>60</v>
      </c>
      <c r="E27" s="76">
        <v>100</v>
      </c>
      <c r="F27" s="76">
        <v>25</v>
      </c>
      <c r="G27" s="76">
        <f>ROUND((Table245[[#This Row],[XP]]*Table245[[#This Row],[entity_spawned (AVG)]])*(Table245[[#This Row],[activating_chance]]/100),0)</f>
        <v>25</v>
      </c>
      <c r="H27" s="73" t="s">
        <v>375</v>
      </c>
      <c r="J27" t="s">
        <v>240</v>
      </c>
      <c r="K27">
        <v>1</v>
      </c>
      <c r="L27">
        <v>180</v>
      </c>
      <c r="M27" s="76">
        <v>100</v>
      </c>
      <c r="O27" s="76"/>
      <c r="P27" s="73" t="s">
        <v>376</v>
      </c>
    </row>
    <row r="28" spans="2:16" x14ac:dyDescent="0.25">
      <c r="B28" s="74" t="s">
        <v>242</v>
      </c>
      <c r="C28">
        <v>2</v>
      </c>
      <c r="D28" s="76">
        <v>80</v>
      </c>
      <c r="E28" s="76">
        <v>100</v>
      </c>
      <c r="F28" s="76">
        <v>25</v>
      </c>
      <c r="G28" s="76">
        <f>ROUND((Table245[[#This Row],[XP]]*Table245[[#This Row],[entity_spawned (AVG)]])*(Table245[[#This Row],[activating_chance]]/100),0)</f>
        <v>50</v>
      </c>
      <c r="H28" s="73" t="s">
        <v>375</v>
      </c>
      <c r="J28" t="s">
        <v>240</v>
      </c>
      <c r="K28">
        <v>1</v>
      </c>
      <c r="L28">
        <v>260</v>
      </c>
      <c r="M28" s="76">
        <v>100</v>
      </c>
      <c r="O28" s="76"/>
      <c r="P28" s="73" t="s">
        <v>376</v>
      </c>
    </row>
    <row r="29" spans="2:16" x14ac:dyDescent="0.25">
      <c r="B29" s="74" t="s">
        <v>242</v>
      </c>
      <c r="C29">
        <v>1</v>
      </c>
      <c r="D29" s="76">
        <v>40</v>
      </c>
      <c r="E29" s="76">
        <v>100</v>
      </c>
      <c r="F29" s="76">
        <v>25</v>
      </c>
      <c r="G29" s="76">
        <f>ROUND((Table245[[#This Row],[XP]]*Table245[[#This Row],[entity_spawned (AVG)]])*(Table245[[#This Row],[activating_chance]]/100),0)</f>
        <v>25</v>
      </c>
      <c r="H29" s="73" t="s">
        <v>375</v>
      </c>
      <c r="J29" t="s">
        <v>240</v>
      </c>
      <c r="K29">
        <v>1</v>
      </c>
      <c r="L29">
        <v>260</v>
      </c>
      <c r="M29" s="76">
        <v>80</v>
      </c>
      <c r="O29" s="76"/>
      <c r="P29" s="73" t="s">
        <v>376</v>
      </c>
    </row>
    <row r="30" spans="2:16" x14ac:dyDescent="0.25">
      <c r="B30" s="74" t="s">
        <v>242</v>
      </c>
      <c r="C30">
        <v>3</v>
      </c>
      <c r="D30" s="76">
        <v>120</v>
      </c>
      <c r="E30" s="76">
        <v>100</v>
      </c>
      <c r="F30" s="76">
        <v>25</v>
      </c>
      <c r="G30" s="76">
        <f>ROUND((Table245[[#This Row],[XP]]*Table245[[#This Row],[entity_spawned (AVG)]])*(Table245[[#This Row],[activating_chance]]/100),0)</f>
        <v>75</v>
      </c>
      <c r="H30" s="73" t="s">
        <v>375</v>
      </c>
      <c r="J30" t="s">
        <v>241</v>
      </c>
      <c r="K30">
        <v>11</v>
      </c>
      <c r="L30">
        <v>280</v>
      </c>
      <c r="M30" s="76">
        <v>100</v>
      </c>
      <c r="O30" s="76"/>
      <c r="P30" s="73" t="s">
        <v>375</v>
      </c>
    </row>
    <row r="31" spans="2:16" x14ac:dyDescent="0.25">
      <c r="B31" s="74" t="s">
        <v>242</v>
      </c>
      <c r="C31">
        <v>1</v>
      </c>
      <c r="D31" s="76">
        <v>40</v>
      </c>
      <c r="E31" s="76">
        <v>100</v>
      </c>
      <c r="F31" s="76">
        <v>25</v>
      </c>
      <c r="G31" s="76">
        <f>ROUND((Table245[[#This Row],[XP]]*Table245[[#This Row],[entity_spawned (AVG)]])*(Table245[[#This Row],[activating_chance]]/100),0)</f>
        <v>25</v>
      </c>
      <c r="H31" s="73" t="s">
        <v>375</v>
      </c>
      <c r="J31" t="s">
        <v>241</v>
      </c>
      <c r="K31">
        <v>11</v>
      </c>
      <c r="L31">
        <v>280</v>
      </c>
      <c r="M31" s="76">
        <v>100</v>
      </c>
      <c r="O31" s="76"/>
      <c r="P31" s="73" t="s">
        <v>375</v>
      </c>
    </row>
    <row r="32" spans="2:16" x14ac:dyDescent="0.25">
      <c r="B32" s="74" t="s">
        <v>242</v>
      </c>
      <c r="C32">
        <v>2</v>
      </c>
      <c r="D32" s="76">
        <v>90</v>
      </c>
      <c r="E32" s="76">
        <v>100</v>
      </c>
      <c r="F32" s="76">
        <v>25</v>
      </c>
      <c r="G32" s="76">
        <f>ROUND((Table245[[#This Row],[XP]]*Table245[[#This Row],[entity_spawned (AVG)]])*(Table245[[#This Row],[activating_chance]]/100),0)</f>
        <v>50</v>
      </c>
      <c r="H32" s="73" t="s">
        <v>375</v>
      </c>
      <c r="J32" t="s">
        <v>241</v>
      </c>
      <c r="K32">
        <v>8</v>
      </c>
      <c r="L32">
        <v>220</v>
      </c>
      <c r="M32" s="76">
        <v>100</v>
      </c>
      <c r="O32" s="76"/>
      <c r="P32" s="73" t="s">
        <v>375</v>
      </c>
    </row>
    <row r="33" spans="2:16" x14ac:dyDescent="0.25">
      <c r="B33" s="74" t="s">
        <v>242</v>
      </c>
      <c r="C33">
        <v>3</v>
      </c>
      <c r="D33" s="76">
        <v>110</v>
      </c>
      <c r="E33" s="76">
        <v>100</v>
      </c>
      <c r="F33" s="76">
        <v>25</v>
      </c>
      <c r="G33" s="76">
        <f>ROUND((Table245[[#This Row],[XP]]*Table245[[#This Row],[entity_spawned (AVG)]])*(Table245[[#This Row],[activating_chance]]/100),0)</f>
        <v>75</v>
      </c>
      <c r="H33" s="73" t="s">
        <v>375</v>
      </c>
      <c r="J33" t="s">
        <v>241</v>
      </c>
      <c r="K33">
        <v>11</v>
      </c>
      <c r="L33">
        <v>280</v>
      </c>
      <c r="M33" s="76">
        <v>100</v>
      </c>
      <c r="O33" s="76"/>
      <c r="P33" s="73" t="s">
        <v>375</v>
      </c>
    </row>
    <row r="34" spans="2:16" x14ac:dyDescent="0.25">
      <c r="B34" s="74" t="s">
        <v>242</v>
      </c>
      <c r="C34">
        <v>3</v>
      </c>
      <c r="D34" s="76">
        <v>120</v>
      </c>
      <c r="E34" s="76">
        <v>100</v>
      </c>
      <c r="F34" s="76">
        <v>25</v>
      </c>
      <c r="G34" s="76">
        <f>ROUND((Table245[[#This Row],[XP]]*Table245[[#This Row],[entity_spawned (AVG)]])*(Table245[[#This Row],[activating_chance]]/100),0)</f>
        <v>75</v>
      </c>
      <c r="H34" s="73" t="s">
        <v>375</v>
      </c>
      <c r="J34" t="s">
        <v>241</v>
      </c>
      <c r="K34">
        <v>11</v>
      </c>
      <c r="L34">
        <v>280</v>
      </c>
      <c r="M34" s="76">
        <v>100</v>
      </c>
      <c r="O34" s="76"/>
      <c r="P34" s="73" t="s">
        <v>375</v>
      </c>
    </row>
    <row r="35" spans="2:16" x14ac:dyDescent="0.25">
      <c r="B35" s="74" t="s">
        <v>242</v>
      </c>
      <c r="C35">
        <v>1</v>
      </c>
      <c r="D35" s="76">
        <v>90</v>
      </c>
      <c r="E35" s="76">
        <v>100</v>
      </c>
      <c r="F35" s="76">
        <v>25</v>
      </c>
      <c r="G35" s="76">
        <f>ROUND((Table245[[#This Row],[XP]]*Table245[[#This Row],[entity_spawned (AVG)]])*(Table245[[#This Row],[activating_chance]]/100),0)</f>
        <v>25</v>
      </c>
      <c r="H35" s="73" t="s">
        <v>375</v>
      </c>
      <c r="J35" t="s">
        <v>242</v>
      </c>
      <c r="K35">
        <v>1</v>
      </c>
      <c r="L35">
        <v>180</v>
      </c>
      <c r="M35" s="76">
        <v>40</v>
      </c>
      <c r="O35" s="76"/>
      <c r="P35" s="73" t="s">
        <v>375</v>
      </c>
    </row>
    <row r="36" spans="2:16" x14ac:dyDescent="0.25">
      <c r="B36" s="74" t="s">
        <v>242</v>
      </c>
      <c r="C36">
        <v>8</v>
      </c>
      <c r="D36" s="76">
        <v>180</v>
      </c>
      <c r="E36" s="76">
        <v>100</v>
      </c>
      <c r="F36" s="76">
        <v>25</v>
      </c>
      <c r="G36" s="76">
        <f>ROUND((Table245[[#This Row],[XP]]*Table245[[#This Row],[entity_spawned (AVG)]])*(Table245[[#This Row],[activating_chance]]/100),0)</f>
        <v>200</v>
      </c>
      <c r="H36" s="73" t="s">
        <v>375</v>
      </c>
      <c r="J36" t="s">
        <v>242</v>
      </c>
      <c r="K36">
        <v>2</v>
      </c>
      <c r="L36">
        <v>90</v>
      </c>
      <c r="M36" s="76">
        <v>100</v>
      </c>
      <c r="O36" s="76"/>
      <c r="P36" s="73" t="s">
        <v>375</v>
      </c>
    </row>
    <row r="37" spans="2:16" x14ac:dyDescent="0.25">
      <c r="B37" s="74" t="s">
        <v>242</v>
      </c>
      <c r="C37">
        <v>5</v>
      </c>
      <c r="D37" s="76">
        <v>130</v>
      </c>
      <c r="E37" s="76">
        <v>100</v>
      </c>
      <c r="F37" s="76">
        <v>25</v>
      </c>
      <c r="G37" s="76">
        <f>ROUND((Table245[[#This Row],[XP]]*Table245[[#This Row],[entity_spawned (AVG)]])*(Table245[[#This Row],[activating_chance]]/100),0)</f>
        <v>125</v>
      </c>
      <c r="H37" s="73" t="s">
        <v>375</v>
      </c>
      <c r="J37" t="s">
        <v>242</v>
      </c>
      <c r="K37">
        <v>1</v>
      </c>
      <c r="L37">
        <v>180</v>
      </c>
      <c r="M37" s="76">
        <v>100</v>
      </c>
      <c r="O37" s="76"/>
      <c r="P37" s="73" t="s">
        <v>375</v>
      </c>
    </row>
    <row r="38" spans="2:16" x14ac:dyDescent="0.25">
      <c r="B38" s="74" t="s">
        <v>242</v>
      </c>
      <c r="C38">
        <v>2</v>
      </c>
      <c r="D38" s="76">
        <v>40</v>
      </c>
      <c r="E38" s="76">
        <v>60</v>
      </c>
      <c r="F38" s="76">
        <v>25</v>
      </c>
      <c r="G38" s="76">
        <f>ROUND((Table245[[#This Row],[XP]]*Table245[[#This Row],[entity_spawned (AVG)]])*(Table245[[#This Row],[activating_chance]]/100),0)</f>
        <v>30</v>
      </c>
      <c r="H38" s="73" t="s">
        <v>375</v>
      </c>
      <c r="J38" t="s">
        <v>242</v>
      </c>
      <c r="K38">
        <v>2</v>
      </c>
      <c r="L38">
        <v>110</v>
      </c>
      <c r="M38" s="76">
        <v>100</v>
      </c>
      <c r="O38" s="76"/>
      <c r="P38" s="73" t="s">
        <v>375</v>
      </c>
    </row>
    <row r="39" spans="2:16" x14ac:dyDescent="0.25">
      <c r="B39" s="74" t="s">
        <v>242</v>
      </c>
      <c r="C39">
        <v>1</v>
      </c>
      <c r="D39" s="76">
        <v>60</v>
      </c>
      <c r="E39" s="76">
        <v>100</v>
      </c>
      <c r="F39" s="76">
        <v>25</v>
      </c>
      <c r="G39" s="76">
        <f>ROUND((Table245[[#This Row],[XP]]*Table245[[#This Row],[entity_spawned (AVG)]])*(Table245[[#This Row],[activating_chance]]/100),0)</f>
        <v>25</v>
      </c>
      <c r="H39" s="73" t="s">
        <v>375</v>
      </c>
      <c r="J39" t="s">
        <v>242</v>
      </c>
      <c r="K39">
        <v>1</v>
      </c>
      <c r="L39">
        <v>40</v>
      </c>
      <c r="M39" s="76">
        <v>40</v>
      </c>
      <c r="O39" s="76"/>
      <c r="P39" s="73" t="s">
        <v>375</v>
      </c>
    </row>
    <row r="40" spans="2:16" x14ac:dyDescent="0.25">
      <c r="B40" s="74" t="s">
        <v>242</v>
      </c>
      <c r="C40">
        <v>1</v>
      </c>
      <c r="D40" s="76">
        <v>60</v>
      </c>
      <c r="E40" s="76">
        <v>100</v>
      </c>
      <c r="F40" s="76">
        <v>25</v>
      </c>
      <c r="G40" s="76">
        <f>ROUND((Table245[[#This Row],[XP]]*Table245[[#This Row],[entity_spawned (AVG)]])*(Table245[[#This Row],[activating_chance]]/100),0)</f>
        <v>25</v>
      </c>
      <c r="H40" s="73" t="s">
        <v>375</v>
      </c>
      <c r="J40" t="s">
        <v>242</v>
      </c>
      <c r="K40">
        <v>1</v>
      </c>
      <c r="L40">
        <v>180</v>
      </c>
      <c r="M40" s="76">
        <v>80</v>
      </c>
      <c r="O40" s="76"/>
      <c r="P40" s="73" t="s">
        <v>375</v>
      </c>
    </row>
    <row r="41" spans="2:16" x14ac:dyDescent="0.25">
      <c r="B41" s="74" t="s">
        <v>242</v>
      </c>
      <c r="C41">
        <v>1</v>
      </c>
      <c r="D41" s="76">
        <v>60</v>
      </c>
      <c r="E41" s="76">
        <v>100</v>
      </c>
      <c r="F41" s="76">
        <v>25</v>
      </c>
      <c r="G41" s="76">
        <f>ROUND((Table245[[#This Row],[XP]]*Table245[[#This Row],[entity_spawned (AVG)]])*(Table245[[#This Row],[activating_chance]]/100),0)</f>
        <v>25</v>
      </c>
      <c r="H41" s="73" t="s">
        <v>375</v>
      </c>
      <c r="J41" t="s">
        <v>242</v>
      </c>
      <c r="K41">
        <v>1</v>
      </c>
      <c r="L41">
        <v>180</v>
      </c>
      <c r="M41" s="76">
        <v>100</v>
      </c>
      <c r="O41" s="76"/>
      <c r="P41" s="73" t="s">
        <v>375</v>
      </c>
    </row>
    <row r="42" spans="2:16" x14ac:dyDescent="0.25">
      <c r="B42" s="74" t="s">
        <v>242</v>
      </c>
      <c r="C42">
        <v>2</v>
      </c>
      <c r="D42" s="76">
        <v>90</v>
      </c>
      <c r="E42" s="76">
        <v>100</v>
      </c>
      <c r="F42" s="76">
        <v>25</v>
      </c>
      <c r="G42" s="76">
        <f>ROUND((Table245[[#This Row],[XP]]*Table245[[#This Row],[entity_spawned (AVG)]])*(Table245[[#This Row],[activating_chance]]/100),0)</f>
        <v>50</v>
      </c>
      <c r="H42" s="73" t="s">
        <v>375</v>
      </c>
      <c r="J42" t="s">
        <v>242</v>
      </c>
      <c r="K42">
        <v>1</v>
      </c>
      <c r="L42">
        <v>70</v>
      </c>
      <c r="M42" s="76">
        <v>60</v>
      </c>
      <c r="O42" s="76"/>
      <c r="P42" s="73" t="s">
        <v>375</v>
      </c>
    </row>
    <row r="43" spans="2:16" x14ac:dyDescent="0.25">
      <c r="B43" s="74" t="s">
        <v>242</v>
      </c>
      <c r="C43">
        <v>3</v>
      </c>
      <c r="D43" s="76">
        <v>140</v>
      </c>
      <c r="E43" s="76">
        <v>100</v>
      </c>
      <c r="F43" s="76">
        <v>25</v>
      </c>
      <c r="G43" s="76">
        <f>ROUND((Table245[[#This Row],[XP]]*Table245[[#This Row],[entity_spawned (AVG)]])*(Table245[[#This Row],[activating_chance]]/100),0)</f>
        <v>75</v>
      </c>
      <c r="H43" s="73" t="s">
        <v>375</v>
      </c>
      <c r="J43" t="s">
        <v>242</v>
      </c>
      <c r="K43">
        <v>2</v>
      </c>
      <c r="L43">
        <v>110</v>
      </c>
      <c r="M43" s="76">
        <v>100</v>
      </c>
      <c r="O43" s="76"/>
      <c r="P43" s="73" t="s">
        <v>375</v>
      </c>
    </row>
    <row r="44" spans="2:16" x14ac:dyDescent="0.25">
      <c r="B44" s="74" t="s">
        <v>242</v>
      </c>
      <c r="C44">
        <v>5</v>
      </c>
      <c r="D44" s="76">
        <v>140</v>
      </c>
      <c r="E44" s="76">
        <v>30</v>
      </c>
      <c r="F44" s="76">
        <v>25</v>
      </c>
      <c r="G44" s="76">
        <f>ROUND((Table245[[#This Row],[XP]]*Table245[[#This Row],[entity_spawned (AVG)]])*(Table245[[#This Row],[activating_chance]]/100),0)</f>
        <v>38</v>
      </c>
      <c r="H44" s="73" t="s">
        <v>375</v>
      </c>
      <c r="J44" t="s">
        <v>242</v>
      </c>
      <c r="K44">
        <v>3</v>
      </c>
      <c r="L44">
        <v>180</v>
      </c>
      <c r="M44" s="76">
        <v>100</v>
      </c>
      <c r="O44" s="76"/>
      <c r="P44" s="73" t="s">
        <v>375</v>
      </c>
    </row>
    <row r="45" spans="2:16" x14ac:dyDescent="0.25">
      <c r="B45" s="74" t="s">
        <v>242</v>
      </c>
      <c r="C45">
        <v>1</v>
      </c>
      <c r="D45" s="76">
        <v>70</v>
      </c>
      <c r="E45" s="76">
        <v>100</v>
      </c>
      <c r="F45" s="76">
        <v>25</v>
      </c>
      <c r="G45" s="76">
        <f>ROUND((Table245[[#This Row],[XP]]*Table245[[#This Row],[entity_spawned (AVG)]])*(Table245[[#This Row],[activating_chance]]/100),0)</f>
        <v>25</v>
      </c>
      <c r="H45" s="73" t="s">
        <v>375</v>
      </c>
      <c r="J45" t="s">
        <v>242</v>
      </c>
      <c r="K45">
        <v>2</v>
      </c>
      <c r="L45">
        <v>90</v>
      </c>
      <c r="M45" s="76">
        <v>100</v>
      </c>
      <c r="O45" s="76"/>
      <c r="P45" s="73" t="s">
        <v>375</v>
      </c>
    </row>
    <row r="46" spans="2:16" x14ac:dyDescent="0.25">
      <c r="B46" s="74" t="s">
        <v>242</v>
      </c>
      <c r="C46">
        <v>8</v>
      </c>
      <c r="D46" s="76">
        <v>180</v>
      </c>
      <c r="E46" s="76">
        <v>100</v>
      </c>
      <c r="F46" s="76">
        <v>25</v>
      </c>
      <c r="G46" s="76">
        <f>ROUND((Table245[[#This Row],[XP]]*Table245[[#This Row],[entity_spawned (AVG)]])*(Table245[[#This Row],[activating_chance]]/100),0)</f>
        <v>200</v>
      </c>
      <c r="H46" s="73" t="s">
        <v>375</v>
      </c>
      <c r="J46" t="s">
        <v>242</v>
      </c>
      <c r="K46">
        <v>6</v>
      </c>
      <c r="L46">
        <v>160</v>
      </c>
      <c r="M46" s="76">
        <v>100</v>
      </c>
      <c r="O46" s="76"/>
      <c r="P46" s="73" t="s">
        <v>375</v>
      </c>
    </row>
    <row r="47" spans="2:16" x14ac:dyDescent="0.25">
      <c r="B47" s="74" t="s">
        <v>242</v>
      </c>
      <c r="C47">
        <v>1</v>
      </c>
      <c r="D47" s="76">
        <v>50</v>
      </c>
      <c r="E47" s="76">
        <v>100</v>
      </c>
      <c r="F47" s="76">
        <v>25</v>
      </c>
      <c r="G47" s="76">
        <f>ROUND((Table245[[#This Row],[XP]]*Table245[[#This Row],[entity_spawned (AVG)]])*(Table245[[#This Row],[activating_chance]]/100),0)</f>
        <v>25</v>
      </c>
      <c r="H47" s="73" t="s">
        <v>375</v>
      </c>
      <c r="J47" t="s">
        <v>242</v>
      </c>
      <c r="K47">
        <v>2</v>
      </c>
      <c r="L47">
        <v>90</v>
      </c>
      <c r="M47" s="76">
        <v>100</v>
      </c>
      <c r="O47" s="76"/>
      <c r="P47" s="73" t="s">
        <v>375</v>
      </c>
    </row>
    <row r="48" spans="2:16" x14ac:dyDescent="0.25">
      <c r="B48" s="74" t="s">
        <v>242</v>
      </c>
      <c r="C48">
        <v>2</v>
      </c>
      <c r="D48" s="76">
        <v>90</v>
      </c>
      <c r="E48" s="76">
        <v>100</v>
      </c>
      <c r="F48" s="76">
        <v>25</v>
      </c>
      <c r="G48" s="76">
        <f>ROUND((Table245[[#This Row],[XP]]*Table245[[#This Row],[entity_spawned (AVG)]])*(Table245[[#This Row],[activating_chance]]/100),0)</f>
        <v>50</v>
      </c>
      <c r="H48" s="73" t="s">
        <v>375</v>
      </c>
      <c r="J48" t="s">
        <v>242</v>
      </c>
      <c r="K48">
        <v>6</v>
      </c>
      <c r="L48">
        <v>140</v>
      </c>
      <c r="M48" s="76">
        <v>100</v>
      </c>
      <c r="O48" s="76"/>
      <c r="P48" s="73" t="s">
        <v>375</v>
      </c>
    </row>
    <row r="49" spans="2:16" x14ac:dyDescent="0.25">
      <c r="B49" s="74" t="s">
        <v>242</v>
      </c>
      <c r="C49">
        <v>3</v>
      </c>
      <c r="D49" s="76">
        <v>140</v>
      </c>
      <c r="E49" s="76">
        <v>100</v>
      </c>
      <c r="F49" s="76">
        <v>25</v>
      </c>
      <c r="G49" s="76">
        <f>ROUND((Table245[[#This Row],[XP]]*Table245[[#This Row],[entity_spawned (AVG)]])*(Table245[[#This Row],[activating_chance]]/100),0)</f>
        <v>75</v>
      </c>
      <c r="H49" s="73" t="s">
        <v>375</v>
      </c>
      <c r="J49" t="s">
        <v>242</v>
      </c>
      <c r="K49">
        <v>3</v>
      </c>
      <c r="L49">
        <v>180</v>
      </c>
      <c r="M49" s="76">
        <v>100</v>
      </c>
      <c r="O49" s="76"/>
      <c r="P49" s="73" t="s">
        <v>375</v>
      </c>
    </row>
    <row r="50" spans="2:16" x14ac:dyDescent="0.25">
      <c r="B50" s="74" t="s">
        <v>242</v>
      </c>
      <c r="C50">
        <v>2</v>
      </c>
      <c r="D50" s="76">
        <v>110</v>
      </c>
      <c r="E50" s="76">
        <v>40</v>
      </c>
      <c r="F50" s="76">
        <v>25</v>
      </c>
      <c r="G50" s="76">
        <f>ROUND((Table245[[#This Row],[XP]]*Table245[[#This Row],[entity_spawned (AVG)]])*(Table245[[#This Row],[activating_chance]]/100),0)</f>
        <v>20</v>
      </c>
      <c r="H50" s="73" t="s">
        <v>375</v>
      </c>
      <c r="J50" t="s">
        <v>242</v>
      </c>
      <c r="K50">
        <v>2</v>
      </c>
      <c r="L50">
        <v>90</v>
      </c>
      <c r="M50" s="76">
        <v>100</v>
      </c>
      <c r="O50" s="76"/>
      <c r="P50" s="73" t="s">
        <v>375</v>
      </c>
    </row>
    <row r="51" spans="2:16" x14ac:dyDescent="0.25">
      <c r="B51" s="74" t="s">
        <v>242</v>
      </c>
      <c r="C51">
        <v>2</v>
      </c>
      <c r="D51" s="76">
        <v>120</v>
      </c>
      <c r="E51" s="76">
        <v>80</v>
      </c>
      <c r="F51" s="76">
        <v>25</v>
      </c>
      <c r="G51" s="76">
        <f>ROUND((Table245[[#This Row],[XP]]*Table245[[#This Row],[entity_spawned (AVG)]])*(Table245[[#This Row],[activating_chance]]/100),0)</f>
        <v>40</v>
      </c>
      <c r="H51" s="73" t="s">
        <v>375</v>
      </c>
      <c r="J51" t="s">
        <v>242</v>
      </c>
      <c r="K51">
        <v>2</v>
      </c>
      <c r="L51">
        <v>110</v>
      </c>
      <c r="M51" s="76">
        <v>100</v>
      </c>
      <c r="O51" s="76"/>
      <c r="P51" s="73" t="s">
        <v>375</v>
      </c>
    </row>
    <row r="52" spans="2:16" x14ac:dyDescent="0.25">
      <c r="B52" s="74" t="s">
        <v>242</v>
      </c>
      <c r="C52">
        <v>1</v>
      </c>
      <c r="D52" s="76">
        <v>40</v>
      </c>
      <c r="E52" s="76">
        <v>100</v>
      </c>
      <c r="F52" s="76">
        <v>25</v>
      </c>
      <c r="G52" s="76">
        <f>ROUND((Table245[[#This Row],[XP]]*Table245[[#This Row],[entity_spawned (AVG)]])*(Table245[[#This Row],[activating_chance]]/100),0)</f>
        <v>25</v>
      </c>
      <c r="H52" s="73" t="s">
        <v>375</v>
      </c>
      <c r="J52" t="s">
        <v>242</v>
      </c>
      <c r="K52">
        <v>6</v>
      </c>
      <c r="L52">
        <v>180</v>
      </c>
      <c r="M52" s="76">
        <v>100</v>
      </c>
      <c r="O52" s="76"/>
      <c r="P52" s="73" t="s">
        <v>375</v>
      </c>
    </row>
    <row r="53" spans="2:16" x14ac:dyDescent="0.25">
      <c r="B53" s="74" t="s">
        <v>242</v>
      </c>
      <c r="C53">
        <v>1</v>
      </c>
      <c r="D53" s="76">
        <v>40</v>
      </c>
      <c r="E53" s="76">
        <v>100</v>
      </c>
      <c r="F53" s="76">
        <v>25</v>
      </c>
      <c r="G53" s="76">
        <f>ROUND((Table245[[#This Row],[XP]]*Table245[[#This Row],[entity_spawned (AVG)]])*(Table245[[#This Row],[activating_chance]]/100),0)</f>
        <v>25</v>
      </c>
      <c r="H53" s="73" t="s">
        <v>375</v>
      </c>
      <c r="J53" t="s">
        <v>242</v>
      </c>
      <c r="K53">
        <v>3</v>
      </c>
      <c r="L53">
        <v>180</v>
      </c>
      <c r="M53" s="76">
        <v>100</v>
      </c>
      <c r="O53" s="76"/>
      <c r="P53" s="73" t="s">
        <v>375</v>
      </c>
    </row>
    <row r="54" spans="2:16" x14ac:dyDescent="0.25">
      <c r="B54" s="74" t="s">
        <v>242</v>
      </c>
      <c r="C54">
        <v>1</v>
      </c>
      <c r="D54" s="76">
        <v>70</v>
      </c>
      <c r="E54" s="76">
        <v>100</v>
      </c>
      <c r="F54" s="76">
        <v>25</v>
      </c>
      <c r="G54" s="76">
        <f>ROUND((Table245[[#This Row],[XP]]*Table245[[#This Row],[entity_spawned (AVG)]])*(Table245[[#This Row],[activating_chance]]/100),0)</f>
        <v>25</v>
      </c>
      <c r="H54" s="73" t="s">
        <v>375</v>
      </c>
      <c r="J54" t="s">
        <v>242</v>
      </c>
      <c r="K54">
        <v>1</v>
      </c>
      <c r="L54">
        <v>180</v>
      </c>
      <c r="M54" s="76">
        <v>60</v>
      </c>
      <c r="O54" s="76"/>
      <c r="P54" s="73" t="s">
        <v>375</v>
      </c>
    </row>
    <row r="55" spans="2:16" x14ac:dyDescent="0.25">
      <c r="B55" s="74" t="s">
        <v>242</v>
      </c>
      <c r="C55">
        <v>1</v>
      </c>
      <c r="D55" s="76">
        <v>40</v>
      </c>
      <c r="E55" s="76">
        <v>100</v>
      </c>
      <c r="F55" s="76">
        <v>25</v>
      </c>
      <c r="G55" s="76">
        <f>ROUND((Table245[[#This Row],[XP]]*Table245[[#This Row],[entity_spawned (AVG)]])*(Table245[[#This Row],[activating_chance]]/100),0)</f>
        <v>25</v>
      </c>
      <c r="H55" s="73" t="s">
        <v>375</v>
      </c>
      <c r="J55" t="s">
        <v>243</v>
      </c>
      <c r="K55">
        <v>6</v>
      </c>
      <c r="L55">
        <v>120</v>
      </c>
      <c r="M55" s="76">
        <v>100</v>
      </c>
      <c r="O55" s="76"/>
      <c r="P55" s="73" t="s">
        <v>375</v>
      </c>
    </row>
    <row r="56" spans="2:16" x14ac:dyDescent="0.25">
      <c r="B56" s="74" t="s">
        <v>242</v>
      </c>
      <c r="C56">
        <v>2</v>
      </c>
      <c r="D56" s="76">
        <v>110</v>
      </c>
      <c r="E56" s="76">
        <v>100</v>
      </c>
      <c r="F56" s="76">
        <v>25</v>
      </c>
      <c r="G56" s="76">
        <f>ROUND((Table245[[#This Row],[XP]]*Table245[[#This Row],[entity_spawned (AVG)]])*(Table245[[#This Row],[activating_chance]]/100),0)</f>
        <v>50</v>
      </c>
      <c r="H56" s="73" t="s">
        <v>375</v>
      </c>
      <c r="J56" t="s">
        <v>243</v>
      </c>
      <c r="K56">
        <v>6</v>
      </c>
      <c r="L56">
        <v>120</v>
      </c>
      <c r="M56" s="76">
        <v>100</v>
      </c>
      <c r="O56" s="76"/>
      <c r="P56" s="73" t="s">
        <v>375</v>
      </c>
    </row>
    <row r="57" spans="2:16" x14ac:dyDescent="0.25">
      <c r="B57" s="74" t="s">
        <v>242</v>
      </c>
      <c r="C57">
        <v>1</v>
      </c>
      <c r="D57" s="76">
        <v>60</v>
      </c>
      <c r="E57" s="76">
        <v>100</v>
      </c>
      <c r="F57" s="76">
        <v>25</v>
      </c>
      <c r="G57" s="76">
        <f>ROUND((Table245[[#This Row],[XP]]*Table245[[#This Row],[entity_spawned (AVG)]])*(Table245[[#This Row],[activating_chance]]/100),0)</f>
        <v>25</v>
      </c>
      <c r="H57" s="73" t="s">
        <v>375</v>
      </c>
      <c r="J57" t="s">
        <v>243</v>
      </c>
      <c r="K57">
        <v>6</v>
      </c>
      <c r="L57">
        <v>120</v>
      </c>
      <c r="M57" s="76">
        <v>100</v>
      </c>
      <c r="O57" s="76"/>
      <c r="P57" s="73" t="s">
        <v>375</v>
      </c>
    </row>
    <row r="58" spans="2:16" x14ac:dyDescent="0.25">
      <c r="B58" s="74" t="s">
        <v>242</v>
      </c>
      <c r="C58">
        <v>1</v>
      </c>
      <c r="D58" s="76">
        <v>40</v>
      </c>
      <c r="E58" s="76">
        <v>100</v>
      </c>
      <c r="F58" s="76">
        <v>25</v>
      </c>
      <c r="G58" s="76">
        <f>ROUND((Table245[[#This Row],[XP]]*Table245[[#This Row],[entity_spawned (AVG)]])*(Table245[[#This Row],[activating_chance]]/100),0)</f>
        <v>25</v>
      </c>
      <c r="H58" s="73" t="s">
        <v>375</v>
      </c>
      <c r="J58" t="s">
        <v>243</v>
      </c>
      <c r="K58">
        <v>6</v>
      </c>
      <c r="L58">
        <v>120</v>
      </c>
      <c r="M58" s="76">
        <v>100</v>
      </c>
      <c r="O58" s="76"/>
      <c r="P58" s="73" t="s">
        <v>375</v>
      </c>
    </row>
    <row r="59" spans="2:16" x14ac:dyDescent="0.25">
      <c r="B59" s="74" t="s">
        <v>242</v>
      </c>
      <c r="C59">
        <v>2</v>
      </c>
      <c r="D59" s="76">
        <v>110</v>
      </c>
      <c r="E59" s="76">
        <v>80</v>
      </c>
      <c r="F59" s="76">
        <v>25</v>
      </c>
      <c r="G59" s="76">
        <f>ROUND((Table245[[#This Row],[XP]]*Table245[[#This Row],[entity_spawned (AVG)]])*(Table245[[#This Row],[activating_chance]]/100),0)</f>
        <v>40</v>
      </c>
      <c r="H59" s="73" t="s">
        <v>375</v>
      </c>
      <c r="J59" t="s">
        <v>243</v>
      </c>
      <c r="K59">
        <v>8</v>
      </c>
      <c r="L59">
        <v>150</v>
      </c>
      <c r="M59" s="76">
        <v>100</v>
      </c>
      <c r="O59" s="76"/>
      <c r="P59" s="73" t="s">
        <v>375</v>
      </c>
    </row>
    <row r="60" spans="2:16" x14ac:dyDescent="0.25">
      <c r="B60" s="74" t="s">
        <v>242</v>
      </c>
      <c r="C60">
        <v>1</v>
      </c>
      <c r="D60" s="76">
        <v>60</v>
      </c>
      <c r="E60" s="76">
        <v>80</v>
      </c>
      <c r="F60" s="76">
        <v>25</v>
      </c>
      <c r="G60" s="76">
        <f>ROUND((Table245[[#This Row],[XP]]*Table245[[#This Row],[entity_spawned (AVG)]])*(Table245[[#This Row],[activating_chance]]/100),0)</f>
        <v>20</v>
      </c>
      <c r="H60" s="73" t="s">
        <v>375</v>
      </c>
      <c r="J60" t="s">
        <v>244</v>
      </c>
      <c r="K60">
        <v>5</v>
      </c>
      <c r="L60">
        <v>25</v>
      </c>
      <c r="M60" s="76">
        <v>100</v>
      </c>
      <c r="P60" s="73" t="s">
        <v>375</v>
      </c>
    </row>
    <row r="61" spans="2:16" x14ac:dyDescent="0.25">
      <c r="B61" s="74" t="s">
        <v>242</v>
      </c>
      <c r="C61">
        <v>9</v>
      </c>
      <c r="D61" s="76">
        <v>170</v>
      </c>
      <c r="E61" s="76">
        <v>100</v>
      </c>
      <c r="F61" s="76">
        <v>25</v>
      </c>
      <c r="G61" s="76">
        <f>ROUND((Table245[[#This Row],[XP]]*Table245[[#This Row],[entity_spawned (AVG)]])*(Table245[[#This Row],[activating_chance]]/100),0)</f>
        <v>225</v>
      </c>
      <c r="H61" s="73" t="s">
        <v>375</v>
      </c>
      <c r="J61" t="s">
        <v>244</v>
      </c>
      <c r="K61">
        <v>8</v>
      </c>
      <c r="L61">
        <v>160</v>
      </c>
      <c r="M61" s="76">
        <v>100</v>
      </c>
      <c r="O61" s="76"/>
      <c r="P61" s="73" t="s">
        <v>375</v>
      </c>
    </row>
    <row r="62" spans="2:16" x14ac:dyDescent="0.25">
      <c r="B62" s="74" t="s">
        <v>242</v>
      </c>
      <c r="C62">
        <v>1</v>
      </c>
      <c r="D62" s="76">
        <v>40</v>
      </c>
      <c r="E62" s="76">
        <v>80</v>
      </c>
      <c r="F62" s="76">
        <v>25</v>
      </c>
      <c r="G62" s="76">
        <f>ROUND((Table245[[#This Row],[XP]]*Table245[[#This Row],[entity_spawned (AVG)]])*(Table245[[#This Row],[activating_chance]]/100),0)</f>
        <v>20</v>
      </c>
      <c r="H62" s="73" t="s">
        <v>375</v>
      </c>
      <c r="J62" t="s">
        <v>244</v>
      </c>
      <c r="K62">
        <v>10</v>
      </c>
      <c r="L62">
        <v>180</v>
      </c>
      <c r="M62" s="76">
        <v>100</v>
      </c>
      <c r="O62" s="76"/>
      <c r="P62" s="73" t="s">
        <v>375</v>
      </c>
    </row>
    <row r="63" spans="2:16" x14ac:dyDescent="0.25">
      <c r="B63" s="74" t="s">
        <v>242</v>
      </c>
      <c r="C63">
        <v>3</v>
      </c>
      <c r="D63" s="76">
        <v>140</v>
      </c>
      <c r="E63" s="76">
        <v>100</v>
      </c>
      <c r="F63" s="76">
        <v>25</v>
      </c>
      <c r="G63" s="76">
        <f>ROUND((Table245[[#This Row],[XP]]*Table245[[#This Row],[entity_spawned (AVG)]])*(Table245[[#This Row],[activating_chance]]/100),0)</f>
        <v>75</v>
      </c>
      <c r="H63" s="73" t="s">
        <v>375</v>
      </c>
      <c r="J63" t="s">
        <v>244</v>
      </c>
      <c r="K63">
        <v>10</v>
      </c>
      <c r="L63">
        <v>180</v>
      </c>
      <c r="M63" s="76">
        <v>100</v>
      </c>
      <c r="O63" s="76"/>
      <c r="P63" s="73" t="s">
        <v>375</v>
      </c>
    </row>
    <row r="64" spans="2:16" x14ac:dyDescent="0.25">
      <c r="B64" s="74" t="s">
        <v>242</v>
      </c>
      <c r="C64">
        <v>1</v>
      </c>
      <c r="D64" s="76">
        <v>50</v>
      </c>
      <c r="E64" s="76">
        <v>80</v>
      </c>
      <c r="F64" s="76">
        <v>25</v>
      </c>
      <c r="G64" s="76">
        <f>ROUND((Table245[[#This Row],[XP]]*Table245[[#This Row],[entity_spawned (AVG)]])*(Table245[[#This Row],[activating_chance]]/100),0)</f>
        <v>20</v>
      </c>
      <c r="H64" s="73" t="s">
        <v>375</v>
      </c>
      <c r="J64" t="s">
        <v>244</v>
      </c>
      <c r="K64">
        <v>10</v>
      </c>
      <c r="L64">
        <v>180</v>
      </c>
      <c r="M64" s="76">
        <v>100</v>
      </c>
      <c r="O64" s="76"/>
      <c r="P64" s="73" t="s">
        <v>375</v>
      </c>
    </row>
    <row r="65" spans="2:16" x14ac:dyDescent="0.25">
      <c r="B65" s="74" t="s">
        <v>242</v>
      </c>
      <c r="C65">
        <v>1</v>
      </c>
      <c r="D65" s="76">
        <v>50</v>
      </c>
      <c r="E65" s="76">
        <v>100</v>
      </c>
      <c r="F65" s="76">
        <v>25</v>
      </c>
      <c r="G65" s="76">
        <f>ROUND((Table245[[#This Row],[XP]]*Table245[[#This Row],[entity_spawned (AVG)]])*(Table245[[#This Row],[activating_chance]]/100),0)</f>
        <v>25</v>
      </c>
      <c r="H65" s="73" t="s">
        <v>375</v>
      </c>
      <c r="J65" t="s">
        <v>245</v>
      </c>
      <c r="K65">
        <v>1</v>
      </c>
      <c r="L65">
        <v>220</v>
      </c>
      <c r="M65" s="76">
        <v>100</v>
      </c>
      <c r="O65" s="76"/>
      <c r="P65" s="73" t="s">
        <v>376</v>
      </c>
    </row>
    <row r="66" spans="2:16" x14ac:dyDescent="0.25">
      <c r="B66" s="74" t="s">
        <v>242</v>
      </c>
      <c r="C66">
        <v>2</v>
      </c>
      <c r="D66" s="76">
        <v>110</v>
      </c>
      <c r="E66" s="76">
        <v>100</v>
      </c>
      <c r="F66" s="76">
        <v>25</v>
      </c>
      <c r="G66" s="76">
        <f>ROUND((Table245[[#This Row],[XP]]*Table245[[#This Row],[entity_spawned (AVG)]])*(Table245[[#This Row],[activating_chance]]/100),0)</f>
        <v>50</v>
      </c>
      <c r="H66" s="73" t="s">
        <v>375</v>
      </c>
      <c r="J66" t="s">
        <v>245</v>
      </c>
      <c r="K66">
        <v>1</v>
      </c>
      <c r="L66">
        <v>220</v>
      </c>
      <c r="M66" s="76">
        <v>100</v>
      </c>
      <c r="O66" s="76"/>
      <c r="P66" s="73" t="s">
        <v>376</v>
      </c>
    </row>
    <row r="67" spans="2:16" x14ac:dyDescent="0.25">
      <c r="B67" s="74" t="s">
        <v>242</v>
      </c>
      <c r="C67">
        <v>3</v>
      </c>
      <c r="D67" s="76">
        <v>120</v>
      </c>
      <c r="E67" s="76">
        <v>80</v>
      </c>
      <c r="F67" s="76">
        <v>25</v>
      </c>
      <c r="G67" s="76">
        <f>ROUND((Table245[[#This Row],[XP]]*Table245[[#This Row],[entity_spawned (AVG)]])*(Table245[[#This Row],[activating_chance]]/100),0)</f>
        <v>60</v>
      </c>
      <c r="H67" s="73" t="s">
        <v>375</v>
      </c>
      <c r="J67" t="s">
        <v>248</v>
      </c>
      <c r="K67">
        <v>1</v>
      </c>
      <c r="L67">
        <v>280</v>
      </c>
      <c r="M67" s="76">
        <v>100</v>
      </c>
      <c r="O67" s="76"/>
      <c r="P67" s="73" t="s">
        <v>376</v>
      </c>
    </row>
    <row r="68" spans="2:16" x14ac:dyDescent="0.25">
      <c r="B68" s="74" t="s">
        <v>242</v>
      </c>
      <c r="C68">
        <v>3</v>
      </c>
      <c r="D68" s="76">
        <v>110</v>
      </c>
      <c r="E68" s="76">
        <v>80</v>
      </c>
      <c r="F68" s="76">
        <v>25</v>
      </c>
      <c r="G68" s="76">
        <f>ROUND((Table245[[#This Row],[XP]]*Table245[[#This Row],[entity_spawned (AVG)]])*(Table245[[#This Row],[activating_chance]]/100),0)</f>
        <v>60</v>
      </c>
      <c r="H68" s="73" t="s">
        <v>375</v>
      </c>
      <c r="J68" t="s">
        <v>250</v>
      </c>
      <c r="K68">
        <v>1</v>
      </c>
      <c r="L68">
        <v>250</v>
      </c>
      <c r="M68" s="76">
        <v>60</v>
      </c>
      <c r="O68" s="76"/>
      <c r="P68" s="73" t="s">
        <v>376</v>
      </c>
    </row>
    <row r="69" spans="2:16" x14ac:dyDescent="0.25">
      <c r="B69" s="74" t="s">
        <v>242</v>
      </c>
      <c r="C69">
        <v>1</v>
      </c>
      <c r="D69" s="76">
        <v>70</v>
      </c>
      <c r="E69" s="76">
        <v>100</v>
      </c>
      <c r="F69" s="76">
        <v>25</v>
      </c>
      <c r="G69" s="76">
        <f>ROUND((Table245[[#This Row],[XP]]*Table245[[#This Row],[entity_spawned (AVG)]])*(Table245[[#This Row],[activating_chance]]/100),0)</f>
        <v>25</v>
      </c>
      <c r="H69" s="73" t="s">
        <v>375</v>
      </c>
      <c r="J69" t="s">
        <v>250</v>
      </c>
      <c r="K69">
        <v>1</v>
      </c>
      <c r="L69">
        <v>250</v>
      </c>
      <c r="M69" s="76">
        <v>100</v>
      </c>
      <c r="O69" s="76"/>
      <c r="P69" s="73" t="s">
        <v>376</v>
      </c>
    </row>
    <row r="70" spans="2:16" x14ac:dyDescent="0.25">
      <c r="B70" s="74" t="s">
        <v>242</v>
      </c>
      <c r="C70">
        <v>3</v>
      </c>
      <c r="D70" s="76">
        <v>100</v>
      </c>
      <c r="E70" s="76">
        <v>100</v>
      </c>
      <c r="F70" s="76">
        <v>25</v>
      </c>
      <c r="G70" s="76">
        <f>ROUND((Table245[[#This Row],[XP]]*Table245[[#This Row],[entity_spawned (AVG)]])*(Table245[[#This Row],[activating_chance]]/100),0)</f>
        <v>75</v>
      </c>
      <c r="H70" s="73" t="s">
        <v>375</v>
      </c>
      <c r="J70" t="s">
        <v>250</v>
      </c>
      <c r="K70">
        <v>1</v>
      </c>
      <c r="L70">
        <v>250</v>
      </c>
      <c r="M70" s="76">
        <v>100</v>
      </c>
      <c r="O70" s="76"/>
      <c r="P70" s="73" t="s">
        <v>376</v>
      </c>
    </row>
    <row r="71" spans="2:16" x14ac:dyDescent="0.25">
      <c r="B71" s="74" t="s">
        <v>242</v>
      </c>
      <c r="C71">
        <v>1</v>
      </c>
      <c r="D71" s="76">
        <v>140</v>
      </c>
      <c r="E71" s="76">
        <v>100</v>
      </c>
      <c r="F71" s="76">
        <v>25</v>
      </c>
      <c r="G71" s="76">
        <f>ROUND((Table245[[#This Row],[XP]]*Table245[[#This Row],[entity_spawned (AVG)]])*(Table245[[#This Row],[activating_chance]]/100),0)</f>
        <v>25</v>
      </c>
      <c r="H71" s="73" t="s">
        <v>375</v>
      </c>
      <c r="J71" t="s">
        <v>250</v>
      </c>
      <c r="K71">
        <v>1</v>
      </c>
      <c r="L71">
        <v>250</v>
      </c>
      <c r="M71" s="76">
        <v>100</v>
      </c>
      <c r="O71" s="76"/>
      <c r="P71" s="73" t="s">
        <v>376</v>
      </c>
    </row>
    <row r="72" spans="2:16" x14ac:dyDescent="0.25">
      <c r="B72" s="74" t="s">
        <v>242</v>
      </c>
      <c r="C72">
        <v>3</v>
      </c>
      <c r="D72" s="76">
        <v>50</v>
      </c>
      <c r="E72" s="76">
        <v>80</v>
      </c>
      <c r="F72" s="76">
        <v>25</v>
      </c>
      <c r="G72" s="76">
        <f>ROUND((Table245[[#This Row],[XP]]*Table245[[#This Row],[entity_spawned (AVG)]])*(Table245[[#This Row],[activating_chance]]/100),0)</f>
        <v>60</v>
      </c>
      <c r="H72" s="73" t="s">
        <v>375</v>
      </c>
      <c r="J72" t="s">
        <v>250</v>
      </c>
      <c r="K72">
        <v>1</v>
      </c>
      <c r="L72">
        <v>250</v>
      </c>
      <c r="M72" s="76">
        <v>80</v>
      </c>
      <c r="O72" s="76"/>
      <c r="P72" s="73" t="s">
        <v>376</v>
      </c>
    </row>
    <row r="73" spans="2:16" x14ac:dyDescent="0.25">
      <c r="B73" s="74" t="s">
        <v>242</v>
      </c>
      <c r="C73">
        <v>1</v>
      </c>
      <c r="D73" s="76">
        <v>80</v>
      </c>
      <c r="E73" s="76">
        <v>100</v>
      </c>
      <c r="F73" s="76">
        <v>25</v>
      </c>
      <c r="G73" s="76">
        <f>ROUND((Table245[[#This Row],[XP]]*Table245[[#This Row],[entity_spawned (AVG)]])*(Table245[[#This Row],[activating_chance]]/100),0)</f>
        <v>25</v>
      </c>
      <c r="H73" s="73" t="s">
        <v>375</v>
      </c>
      <c r="J73" t="s">
        <v>250</v>
      </c>
      <c r="K73">
        <v>1</v>
      </c>
      <c r="L73">
        <v>250</v>
      </c>
      <c r="M73" s="76">
        <v>100</v>
      </c>
      <c r="O73" s="76"/>
      <c r="P73" s="73" t="s">
        <v>376</v>
      </c>
    </row>
    <row r="74" spans="2:16" x14ac:dyDescent="0.25">
      <c r="B74" s="74" t="s">
        <v>242</v>
      </c>
      <c r="C74">
        <v>1</v>
      </c>
      <c r="D74" s="76">
        <v>60</v>
      </c>
      <c r="E74" s="76">
        <v>100</v>
      </c>
      <c r="F74" s="76">
        <v>25</v>
      </c>
      <c r="G74" s="76">
        <f>ROUND((Table245[[#This Row],[XP]]*Table245[[#This Row],[entity_spawned (AVG)]])*(Table245[[#This Row],[activating_chance]]/100),0)</f>
        <v>25</v>
      </c>
      <c r="H74" s="73" t="s">
        <v>375</v>
      </c>
      <c r="J74" t="s">
        <v>250</v>
      </c>
      <c r="K74">
        <v>1</v>
      </c>
      <c r="L74">
        <v>250</v>
      </c>
      <c r="M74" s="76">
        <v>100</v>
      </c>
      <c r="O74" s="76"/>
      <c r="P74" s="73" t="s">
        <v>376</v>
      </c>
    </row>
    <row r="75" spans="2:16" x14ac:dyDescent="0.25">
      <c r="B75" s="74" t="s">
        <v>242</v>
      </c>
      <c r="C75">
        <v>1</v>
      </c>
      <c r="D75" s="76">
        <v>80</v>
      </c>
      <c r="E75" s="76">
        <v>100</v>
      </c>
      <c r="F75" s="76">
        <v>25</v>
      </c>
      <c r="G75" s="76">
        <f>ROUND((Table245[[#This Row],[XP]]*Table245[[#This Row],[entity_spawned (AVG)]])*(Table245[[#This Row],[activating_chance]]/100),0)</f>
        <v>25</v>
      </c>
      <c r="H75" s="73" t="s">
        <v>375</v>
      </c>
      <c r="J75" t="s">
        <v>250</v>
      </c>
      <c r="K75">
        <v>1</v>
      </c>
      <c r="L75">
        <v>250</v>
      </c>
      <c r="M75" s="76">
        <v>100</v>
      </c>
      <c r="O75" s="76"/>
      <c r="P75" s="73" t="s">
        <v>376</v>
      </c>
    </row>
    <row r="76" spans="2:16" x14ac:dyDescent="0.25">
      <c r="B76" s="74" t="s">
        <v>242</v>
      </c>
      <c r="C76">
        <v>2</v>
      </c>
      <c r="D76" s="76">
        <v>90</v>
      </c>
      <c r="E76" s="76">
        <v>100</v>
      </c>
      <c r="F76" s="76">
        <v>25</v>
      </c>
      <c r="G76" s="76">
        <f>ROUND((Table245[[#This Row],[XP]]*Table245[[#This Row],[entity_spawned (AVG)]])*(Table245[[#This Row],[activating_chance]]/100),0)</f>
        <v>50</v>
      </c>
      <c r="H76" s="73" t="s">
        <v>375</v>
      </c>
      <c r="J76" t="s">
        <v>250</v>
      </c>
      <c r="K76">
        <v>1</v>
      </c>
      <c r="L76">
        <v>250</v>
      </c>
      <c r="M76" s="76">
        <v>100</v>
      </c>
      <c r="O76" s="76"/>
      <c r="P76" s="73" t="s">
        <v>376</v>
      </c>
    </row>
    <row r="77" spans="2:16" x14ac:dyDescent="0.25">
      <c r="B77" s="74" t="s">
        <v>242</v>
      </c>
      <c r="C77">
        <v>3</v>
      </c>
      <c r="D77" s="76">
        <v>140</v>
      </c>
      <c r="E77" s="76">
        <v>100</v>
      </c>
      <c r="F77" s="76">
        <v>25</v>
      </c>
      <c r="G77" s="76">
        <f>ROUND((Table245[[#This Row],[XP]]*Table245[[#This Row],[entity_spawned (AVG)]])*(Table245[[#This Row],[activating_chance]]/100),0)</f>
        <v>75</v>
      </c>
      <c r="H77" s="73" t="s">
        <v>375</v>
      </c>
      <c r="J77" t="s">
        <v>250</v>
      </c>
      <c r="K77">
        <v>1</v>
      </c>
      <c r="L77">
        <v>250</v>
      </c>
      <c r="M77" s="76">
        <v>100</v>
      </c>
      <c r="O77" s="76"/>
      <c r="P77" s="73" t="s">
        <v>376</v>
      </c>
    </row>
    <row r="78" spans="2:16" x14ac:dyDescent="0.25">
      <c r="B78" s="74" t="s">
        <v>242</v>
      </c>
      <c r="C78">
        <v>9</v>
      </c>
      <c r="D78" s="76">
        <v>180</v>
      </c>
      <c r="E78" s="76">
        <v>100</v>
      </c>
      <c r="F78" s="76">
        <v>25</v>
      </c>
      <c r="G78" s="76">
        <f>ROUND((Table245[[#This Row],[XP]]*Table245[[#This Row],[entity_spawned (AVG)]])*(Table245[[#This Row],[activating_chance]]/100),0)</f>
        <v>225</v>
      </c>
      <c r="H78" s="73" t="s">
        <v>375</v>
      </c>
      <c r="J78" t="s">
        <v>250</v>
      </c>
      <c r="K78">
        <v>1</v>
      </c>
      <c r="L78">
        <v>250</v>
      </c>
      <c r="M78" s="76">
        <v>100</v>
      </c>
      <c r="O78" s="76"/>
      <c r="P78" s="73" t="s">
        <v>376</v>
      </c>
    </row>
    <row r="79" spans="2:16" x14ac:dyDescent="0.25">
      <c r="B79" s="74" t="s">
        <v>242</v>
      </c>
      <c r="C79">
        <v>5</v>
      </c>
      <c r="D79" s="76">
        <v>140</v>
      </c>
      <c r="E79" s="76">
        <v>100</v>
      </c>
      <c r="F79" s="76">
        <v>25</v>
      </c>
      <c r="G79" s="76">
        <f>ROUND((Table245[[#This Row],[XP]]*Table245[[#This Row],[entity_spawned (AVG)]])*(Table245[[#This Row],[activating_chance]]/100),0)</f>
        <v>125</v>
      </c>
      <c r="H79" s="73" t="s">
        <v>375</v>
      </c>
      <c r="J79" t="s">
        <v>250</v>
      </c>
      <c r="K79">
        <v>2</v>
      </c>
      <c r="L79">
        <v>250</v>
      </c>
      <c r="M79" s="76">
        <v>100</v>
      </c>
      <c r="O79" s="76"/>
      <c r="P79" s="73" t="s">
        <v>376</v>
      </c>
    </row>
    <row r="80" spans="2:16" x14ac:dyDescent="0.25">
      <c r="B80" s="74" t="s">
        <v>242</v>
      </c>
      <c r="C80">
        <v>1</v>
      </c>
      <c r="D80" s="76">
        <v>60</v>
      </c>
      <c r="E80" s="76">
        <v>100</v>
      </c>
      <c r="F80" s="76">
        <v>25</v>
      </c>
      <c r="G80" s="76">
        <f>ROUND((Table245[[#This Row],[XP]]*Table245[[#This Row],[entity_spawned (AVG)]])*(Table245[[#This Row],[activating_chance]]/100),0)</f>
        <v>25</v>
      </c>
      <c r="H80" s="73" t="s">
        <v>375</v>
      </c>
      <c r="J80" t="s">
        <v>250</v>
      </c>
      <c r="K80">
        <v>1</v>
      </c>
      <c r="L80">
        <v>250</v>
      </c>
      <c r="M80" s="76">
        <v>40</v>
      </c>
      <c r="O80" s="76"/>
      <c r="P80" s="73" t="s">
        <v>376</v>
      </c>
    </row>
    <row r="81" spans="2:16" x14ac:dyDescent="0.25">
      <c r="B81" s="74" t="s">
        <v>242</v>
      </c>
      <c r="C81">
        <v>1</v>
      </c>
      <c r="D81" s="76">
        <v>120</v>
      </c>
      <c r="E81" s="76">
        <v>85</v>
      </c>
      <c r="F81" s="76">
        <v>25</v>
      </c>
      <c r="G81" s="76">
        <f>ROUND((Table245[[#This Row],[XP]]*Table245[[#This Row],[entity_spawned (AVG)]])*(Table245[[#This Row],[activating_chance]]/100),0)</f>
        <v>21</v>
      </c>
      <c r="H81" s="73" t="s">
        <v>375</v>
      </c>
      <c r="J81" t="s">
        <v>250</v>
      </c>
      <c r="K81">
        <v>1</v>
      </c>
      <c r="L81">
        <v>250</v>
      </c>
      <c r="M81" s="76">
        <v>100</v>
      </c>
      <c r="O81" s="76"/>
      <c r="P81" s="73" t="s">
        <v>376</v>
      </c>
    </row>
    <row r="82" spans="2:16" x14ac:dyDescent="0.25">
      <c r="B82" s="74" t="s">
        <v>242</v>
      </c>
      <c r="C82">
        <v>1</v>
      </c>
      <c r="D82" s="76">
        <v>80</v>
      </c>
      <c r="E82" s="76">
        <v>85</v>
      </c>
      <c r="F82" s="76">
        <v>25</v>
      </c>
      <c r="G82" s="76">
        <f>ROUND((Table245[[#This Row],[XP]]*Table245[[#This Row],[entity_spawned (AVG)]])*(Table245[[#This Row],[activating_chance]]/100),0)</f>
        <v>21</v>
      </c>
      <c r="H82" s="73" t="s">
        <v>375</v>
      </c>
      <c r="J82" t="s">
        <v>250</v>
      </c>
      <c r="K82">
        <v>1</v>
      </c>
      <c r="L82">
        <v>250</v>
      </c>
      <c r="M82" s="76">
        <v>100</v>
      </c>
      <c r="O82" s="76"/>
      <c r="P82" s="73" t="s">
        <v>376</v>
      </c>
    </row>
    <row r="83" spans="2:16" x14ac:dyDescent="0.25">
      <c r="B83" s="74" t="s">
        <v>242</v>
      </c>
      <c r="C83">
        <v>2</v>
      </c>
      <c r="D83" s="76">
        <v>90</v>
      </c>
      <c r="E83" s="76">
        <v>100</v>
      </c>
      <c r="F83" s="76">
        <v>25</v>
      </c>
      <c r="G83" s="76">
        <f>ROUND((Table245[[#This Row],[XP]]*Table245[[#This Row],[entity_spawned (AVG)]])*(Table245[[#This Row],[activating_chance]]/100),0)</f>
        <v>50</v>
      </c>
      <c r="H83" s="73" t="s">
        <v>375</v>
      </c>
      <c r="J83" t="s">
        <v>250</v>
      </c>
      <c r="K83">
        <v>1</v>
      </c>
      <c r="L83">
        <v>250</v>
      </c>
      <c r="M83" s="76">
        <v>100</v>
      </c>
      <c r="O83" s="76"/>
      <c r="P83" s="73" t="s">
        <v>376</v>
      </c>
    </row>
    <row r="84" spans="2:16" x14ac:dyDescent="0.25">
      <c r="B84" s="74" t="s">
        <v>242</v>
      </c>
      <c r="C84">
        <v>5</v>
      </c>
      <c r="D84" s="76">
        <v>140</v>
      </c>
      <c r="E84" s="76">
        <v>100</v>
      </c>
      <c r="F84" s="76">
        <v>25</v>
      </c>
      <c r="G84" s="76">
        <f>ROUND((Table245[[#This Row],[XP]]*Table245[[#This Row],[entity_spawned (AVG)]])*(Table245[[#This Row],[activating_chance]]/100),0)</f>
        <v>125</v>
      </c>
      <c r="H84" s="73" t="s">
        <v>375</v>
      </c>
      <c r="J84" t="s">
        <v>251</v>
      </c>
      <c r="K84">
        <v>1</v>
      </c>
      <c r="L84">
        <v>300</v>
      </c>
      <c r="M84" s="76">
        <v>60</v>
      </c>
      <c r="O84" s="76"/>
      <c r="P84" s="73" t="s">
        <v>376</v>
      </c>
    </row>
    <row r="85" spans="2:16" x14ac:dyDescent="0.25">
      <c r="B85" s="74" t="s">
        <v>242</v>
      </c>
      <c r="C85">
        <v>3</v>
      </c>
      <c r="D85" s="76">
        <v>140</v>
      </c>
      <c r="E85" s="76">
        <v>80</v>
      </c>
      <c r="F85" s="76">
        <v>25</v>
      </c>
      <c r="G85" s="76">
        <f>ROUND((Table245[[#This Row],[XP]]*Table245[[#This Row],[entity_spawned (AVG)]])*(Table245[[#This Row],[activating_chance]]/100),0)</f>
        <v>60</v>
      </c>
      <c r="H85" s="73" t="s">
        <v>375</v>
      </c>
      <c r="J85" t="s">
        <v>251</v>
      </c>
      <c r="K85">
        <v>2</v>
      </c>
      <c r="L85">
        <v>250</v>
      </c>
      <c r="M85" s="76">
        <v>100</v>
      </c>
      <c r="O85" s="76"/>
      <c r="P85" s="73" t="s">
        <v>376</v>
      </c>
    </row>
    <row r="86" spans="2:16" x14ac:dyDescent="0.25">
      <c r="B86" s="74" t="s">
        <v>242</v>
      </c>
      <c r="C86">
        <v>2</v>
      </c>
      <c r="D86" s="76">
        <v>100</v>
      </c>
      <c r="E86" s="76">
        <v>70</v>
      </c>
      <c r="F86" s="76">
        <v>25</v>
      </c>
      <c r="G86" s="76">
        <f>ROUND((Table245[[#This Row],[XP]]*Table245[[#This Row],[entity_spawned (AVG)]])*(Table245[[#This Row],[activating_chance]]/100),0)</f>
        <v>35</v>
      </c>
      <c r="H86" s="73" t="s">
        <v>375</v>
      </c>
      <c r="J86" t="s">
        <v>251</v>
      </c>
      <c r="K86">
        <v>2</v>
      </c>
      <c r="L86">
        <v>250</v>
      </c>
      <c r="M86" s="76">
        <v>100</v>
      </c>
      <c r="O86" s="76"/>
      <c r="P86" s="73" t="s">
        <v>376</v>
      </c>
    </row>
    <row r="87" spans="2:16" x14ac:dyDescent="0.25">
      <c r="B87" s="74" t="s">
        <v>242</v>
      </c>
      <c r="C87">
        <v>2</v>
      </c>
      <c r="D87" s="76">
        <v>110</v>
      </c>
      <c r="E87" s="76">
        <v>100</v>
      </c>
      <c r="F87" s="76">
        <v>25</v>
      </c>
      <c r="G87" s="76">
        <f>ROUND((Table245[[#This Row],[XP]]*Table245[[#This Row],[entity_spawned (AVG)]])*(Table245[[#This Row],[activating_chance]]/100),0)</f>
        <v>50</v>
      </c>
      <c r="H87" s="73" t="s">
        <v>375</v>
      </c>
      <c r="J87" t="s">
        <v>251</v>
      </c>
      <c r="K87">
        <v>1</v>
      </c>
      <c r="L87">
        <v>300</v>
      </c>
      <c r="M87" s="76">
        <v>100</v>
      </c>
      <c r="O87" s="76"/>
      <c r="P87" s="73" t="s">
        <v>376</v>
      </c>
    </row>
    <row r="88" spans="2:16" x14ac:dyDescent="0.25">
      <c r="B88" s="74" t="s">
        <v>242</v>
      </c>
      <c r="C88">
        <v>1</v>
      </c>
      <c r="D88" s="76">
        <v>60</v>
      </c>
      <c r="E88" s="76">
        <v>100</v>
      </c>
      <c r="F88" s="76">
        <v>25</v>
      </c>
      <c r="G88" s="76">
        <f>ROUND((Table245[[#This Row],[XP]]*Table245[[#This Row],[entity_spawned (AVG)]])*(Table245[[#This Row],[activating_chance]]/100),0)</f>
        <v>25</v>
      </c>
      <c r="H88" s="73" t="s">
        <v>375</v>
      </c>
      <c r="J88" t="s">
        <v>251</v>
      </c>
      <c r="K88">
        <v>1</v>
      </c>
      <c r="L88">
        <v>300</v>
      </c>
      <c r="M88" s="76">
        <v>100</v>
      </c>
      <c r="O88" s="76"/>
      <c r="P88" s="73" t="s">
        <v>376</v>
      </c>
    </row>
    <row r="89" spans="2:16" x14ac:dyDescent="0.25">
      <c r="B89" s="74" t="s">
        <v>242</v>
      </c>
      <c r="C89">
        <v>1</v>
      </c>
      <c r="D89" s="76">
        <v>140</v>
      </c>
      <c r="E89" s="76">
        <v>100</v>
      </c>
      <c r="F89" s="76">
        <v>25</v>
      </c>
      <c r="G89" s="76">
        <f>ROUND((Table245[[#This Row],[XP]]*Table245[[#This Row],[entity_spawned (AVG)]])*(Table245[[#This Row],[activating_chance]]/100),0)</f>
        <v>25</v>
      </c>
      <c r="H89" s="73" t="s">
        <v>375</v>
      </c>
      <c r="J89" t="s">
        <v>251</v>
      </c>
      <c r="K89">
        <v>1</v>
      </c>
      <c r="L89">
        <v>300</v>
      </c>
      <c r="M89" s="76">
        <v>100</v>
      </c>
      <c r="O89" s="76"/>
      <c r="P89" s="73" t="s">
        <v>376</v>
      </c>
    </row>
    <row r="90" spans="2:16" x14ac:dyDescent="0.25">
      <c r="B90" s="74" t="s">
        <v>242</v>
      </c>
      <c r="C90">
        <v>2</v>
      </c>
      <c r="D90" s="76">
        <v>110</v>
      </c>
      <c r="E90" s="76">
        <v>60</v>
      </c>
      <c r="F90" s="76">
        <v>25</v>
      </c>
      <c r="G90" s="76">
        <f>ROUND((Table245[[#This Row],[XP]]*Table245[[#This Row],[entity_spawned (AVG)]])*(Table245[[#This Row],[activating_chance]]/100),0)</f>
        <v>30</v>
      </c>
      <c r="H90" s="73" t="s">
        <v>375</v>
      </c>
      <c r="J90" t="s">
        <v>251</v>
      </c>
      <c r="K90">
        <v>1</v>
      </c>
      <c r="L90">
        <v>300</v>
      </c>
      <c r="M90" s="76">
        <v>100</v>
      </c>
      <c r="O90" s="76"/>
      <c r="P90" s="73" t="s">
        <v>376</v>
      </c>
    </row>
    <row r="91" spans="2:16" x14ac:dyDescent="0.25">
      <c r="B91" s="74" t="s">
        <v>242</v>
      </c>
      <c r="C91">
        <v>2</v>
      </c>
      <c r="D91" s="76">
        <v>50</v>
      </c>
      <c r="E91" s="76">
        <v>90</v>
      </c>
      <c r="F91" s="76">
        <v>25</v>
      </c>
      <c r="G91" s="76">
        <f>ROUND((Table245[[#This Row],[XP]]*Table245[[#This Row],[entity_spawned (AVG)]])*(Table245[[#This Row],[activating_chance]]/100),0)</f>
        <v>45</v>
      </c>
      <c r="H91" s="73" t="s">
        <v>375</v>
      </c>
      <c r="J91" t="s">
        <v>253</v>
      </c>
      <c r="K91">
        <v>1</v>
      </c>
      <c r="L91">
        <v>100</v>
      </c>
      <c r="M91" s="76">
        <v>100</v>
      </c>
      <c r="O91" s="76"/>
      <c r="P91" s="73" t="s">
        <v>376</v>
      </c>
    </row>
    <row r="92" spans="2:16" x14ac:dyDescent="0.25">
      <c r="B92" s="74" t="s">
        <v>242</v>
      </c>
      <c r="C92">
        <v>3</v>
      </c>
      <c r="D92" s="76">
        <v>140</v>
      </c>
      <c r="E92" s="76">
        <v>40</v>
      </c>
      <c r="F92" s="76">
        <v>25</v>
      </c>
      <c r="G92" s="76">
        <f>ROUND((Table245[[#This Row],[XP]]*Table245[[#This Row],[entity_spawned (AVG)]])*(Table245[[#This Row],[activating_chance]]/100),0)</f>
        <v>30</v>
      </c>
      <c r="H92" s="73" t="s">
        <v>375</v>
      </c>
      <c r="J92" t="s">
        <v>253</v>
      </c>
      <c r="K92">
        <v>1</v>
      </c>
      <c r="L92">
        <v>180</v>
      </c>
      <c r="M92" s="76">
        <v>100</v>
      </c>
      <c r="O92" s="76"/>
      <c r="P92" s="73" t="s">
        <v>376</v>
      </c>
    </row>
    <row r="93" spans="2:16" x14ac:dyDescent="0.25">
      <c r="B93" s="74" t="s">
        <v>242</v>
      </c>
      <c r="C93">
        <v>3</v>
      </c>
      <c r="D93" s="76">
        <v>120</v>
      </c>
      <c r="E93" s="76">
        <v>100</v>
      </c>
      <c r="F93" s="76">
        <v>25</v>
      </c>
      <c r="G93" s="76">
        <f>ROUND((Table245[[#This Row],[XP]]*Table245[[#This Row],[entity_spawned (AVG)]])*(Table245[[#This Row],[activating_chance]]/100),0)</f>
        <v>75</v>
      </c>
      <c r="H93" s="73" t="s">
        <v>375</v>
      </c>
      <c r="J93" t="s">
        <v>253</v>
      </c>
      <c r="K93">
        <v>1</v>
      </c>
      <c r="L93">
        <v>180</v>
      </c>
      <c r="M93" s="76">
        <v>80</v>
      </c>
      <c r="O93" s="76"/>
      <c r="P93" s="73" t="s">
        <v>376</v>
      </c>
    </row>
    <row r="94" spans="2:16" x14ac:dyDescent="0.25">
      <c r="B94" s="74" t="s">
        <v>242</v>
      </c>
      <c r="C94">
        <v>6</v>
      </c>
      <c r="D94" s="76">
        <v>150</v>
      </c>
      <c r="E94" s="76">
        <v>100</v>
      </c>
      <c r="F94" s="76">
        <v>25</v>
      </c>
      <c r="G94" s="76">
        <f>ROUND((Table245[[#This Row],[XP]]*Table245[[#This Row],[entity_spawned (AVG)]])*(Table245[[#This Row],[activating_chance]]/100),0)</f>
        <v>150</v>
      </c>
      <c r="H94" s="73" t="s">
        <v>375</v>
      </c>
      <c r="J94" t="s">
        <v>259</v>
      </c>
      <c r="K94">
        <v>1</v>
      </c>
      <c r="L94">
        <v>1500</v>
      </c>
      <c r="M94" s="76">
        <v>100</v>
      </c>
      <c r="O94" s="76"/>
      <c r="P94" s="73" t="s">
        <v>376</v>
      </c>
    </row>
    <row r="95" spans="2:16" x14ac:dyDescent="0.25">
      <c r="B95" s="74" t="s">
        <v>242</v>
      </c>
      <c r="C95">
        <v>1</v>
      </c>
      <c r="D95" s="76">
        <v>40</v>
      </c>
      <c r="E95" s="76">
        <v>100</v>
      </c>
      <c r="F95" s="76">
        <v>25</v>
      </c>
      <c r="G95" s="76">
        <f>ROUND((Table245[[#This Row],[XP]]*Table245[[#This Row],[entity_spawned (AVG)]])*(Table245[[#This Row],[activating_chance]]/100),0)</f>
        <v>25</v>
      </c>
      <c r="H95" s="73" t="s">
        <v>375</v>
      </c>
      <c r="J95" t="s">
        <v>435</v>
      </c>
      <c r="K95">
        <v>1</v>
      </c>
      <c r="L95">
        <v>250</v>
      </c>
      <c r="M95" s="76">
        <v>100</v>
      </c>
      <c r="O95" s="76"/>
      <c r="P95" s="73" t="s">
        <v>376</v>
      </c>
    </row>
    <row r="96" spans="2:16" x14ac:dyDescent="0.25">
      <c r="B96" s="74" t="s">
        <v>242</v>
      </c>
      <c r="C96">
        <v>7</v>
      </c>
      <c r="D96" s="76">
        <v>160</v>
      </c>
      <c r="E96" s="76">
        <v>100</v>
      </c>
      <c r="F96" s="76">
        <v>25</v>
      </c>
      <c r="G96" s="76">
        <f>ROUND((Table245[[#This Row],[XP]]*Table245[[#This Row],[entity_spawned (AVG)]])*(Table245[[#This Row],[activating_chance]]/100),0)</f>
        <v>175</v>
      </c>
      <c r="H96" s="73" t="s">
        <v>375</v>
      </c>
      <c r="J96" t="s">
        <v>263</v>
      </c>
      <c r="K96">
        <v>1</v>
      </c>
      <c r="L96">
        <v>220</v>
      </c>
      <c r="M96" s="76">
        <v>100</v>
      </c>
      <c r="O96" s="76"/>
      <c r="P96" s="73" t="s">
        <v>376</v>
      </c>
    </row>
    <row r="97" spans="2:16" x14ac:dyDescent="0.25">
      <c r="B97" s="74" t="s">
        <v>242</v>
      </c>
      <c r="C97">
        <v>5</v>
      </c>
      <c r="D97" s="76">
        <v>140</v>
      </c>
      <c r="E97" s="76">
        <v>10</v>
      </c>
      <c r="F97" s="76">
        <v>25</v>
      </c>
      <c r="G97" s="76">
        <f>ROUND((Table245[[#This Row],[XP]]*Table245[[#This Row],[entity_spawned (AVG)]])*(Table245[[#This Row],[activating_chance]]/100),0)</f>
        <v>13</v>
      </c>
      <c r="H97" s="73" t="s">
        <v>375</v>
      </c>
      <c r="J97" t="s">
        <v>263</v>
      </c>
      <c r="K97">
        <v>1</v>
      </c>
      <c r="L97">
        <v>220</v>
      </c>
      <c r="M97" s="76">
        <v>100</v>
      </c>
      <c r="O97" s="76"/>
      <c r="P97" s="73" t="s">
        <v>376</v>
      </c>
    </row>
    <row r="98" spans="2:16" x14ac:dyDescent="0.25">
      <c r="B98" s="74" t="s">
        <v>242</v>
      </c>
      <c r="C98">
        <v>3</v>
      </c>
      <c r="D98" s="76">
        <v>140</v>
      </c>
      <c r="E98" s="76">
        <v>70</v>
      </c>
      <c r="F98" s="76">
        <v>25</v>
      </c>
      <c r="G98" s="76">
        <f>ROUND((Table245[[#This Row],[XP]]*Table245[[#This Row],[entity_spawned (AVG)]])*(Table245[[#This Row],[activating_chance]]/100),0)</f>
        <v>53</v>
      </c>
      <c r="H98" s="73" t="s">
        <v>375</v>
      </c>
      <c r="J98" t="s">
        <v>263</v>
      </c>
      <c r="K98">
        <v>1</v>
      </c>
      <c r="L98">
        <v>220</v>
      </c>
      <c r="M98" s="76">
        <v>60</v>
      </c>
      <c r="O98" s="76"/>
      <c r="P98" s="73" t="s">
        <v>376</v>
      </c>
    </row>
    <row r="99" spans="2:16" x14ac:dyDescent="0.25">
      <c r="B99" s="74" t="s">
        <v>242</v>
      </c>
      <c r="C99">
        <v>3</v>
      </c>
      <c r="D99" s="76">
        <v>120</v>
      </c>
      <c r="E99" s="76">
        <v>85</v>
      </c>
      <c r="F99" s="76">
        <v>25</v>
      </c>
      <c r="G99" s="76">
        <f>ROUND((Table245[[#This Row],[XP]]*Table245[[#This Row],[entity_spawned (AVG)]])*(Table245[[#This Row],[activating_chance]]/100),0)</f>
        <v>64</v>
      </c>
      <c r="H99" s="73" t="s">
        <v>375</v>
      </c>
      <c r="J99" t="s">
        <v>263</v>
      </c>
      <c r="K99">
        <v>1</v>
      </c>
      <c r="L99">
        <v>220</v>
      </c>
      <c r="M99" s="76">
        <v>100</v>
      </c>
      <c r="O99" s="76"/>
      <c r="P99" s="73" t="s">
        <v>376</v>
      </c>
    </row>
    <row r="100" spans="2:16" x14ac:dyDescent="0.25">
      <c r="B100" s="74" t="s">
        <v>242</v>
      </c>
      <c r="C100">
        <v>1</v>
      </c>
      <c r="D100" s="76">
        <v>60</v>
      </c>
      <c r="E100" s="76">
        <v>90</v>
      </c>
      <c r="F100" s="76">
        <v>25</v>
      </c>
      <c r="G100" s="76">
        <f>ROUND((Table245[[#This Row],[XP]]*Table245[[#This Row],[entity_spawned (AVG)]])*(Table245[[#This Row],[activating_chance]]/100),0)</f>
        <v>23</v>
      </c>
      <c r="H100" s="73" t="s">
        <v>375</v>
      </c>
      <c r="J100" t="s">
        <v>265</v>
      </c>
      <c r="K100">
        <v>1</v>
      </c>
      <c r="L100">
        <v>500</v>
      </c>
      <c r="M100" s="76">
        <v>80</v>
      </c>
      <c r="O100" s="76"/>
      <c r="P100" s="73" t="s">
        <v>375</v>
      </c>
    </row>
    <row r="101" spans="2:16" x14ac:dyDescent="0.25">
      <c r="B101" s="74" t="s">
        <v>242</v>
      </c>
      <c r="C101">
        <v>3</v>
      </c>
      <c r="D101" s="76">
        <v>120</v>
      </c>
      <c r="E101" s="76">
        <v>60</v>
      </c>
      <c r="F101" s="76">
        <v>25</v>
      </c>
      <c r="G101" s="76">
        <f>ROUND((Table245[[#This Row],[XP]]*Table245[[#This Row],[entity_spawned (AVG)]])*(Table245[[#This Row],[activating_chance]]/100),0)</f>
        <v>45</v>
      </c>
      <c r="H101" s="73" t="s">
        <v>375</v>
      </c>
      <c r="J101" t="s">
        <v>265</v>
      </c>
      <c r="K101">
        <v>1</v>
      </c>
      <c r="L101">
        <v>500</v>
      </c>
      <c r="M101" s="76">
        <v>100</v>
      </c>
      <c r="O101" s="76"/>
      <c r="P101" s="73" t="s">
        <v>375</v>
      </c>
    </row>
    <row r="102" spans="2:16" x14ac:dyDescent="0.25">
      <c r="B102" s="74" t="s">
        <v>242</v>
      </c>
      <c r="C102">
        <v>1</v>
      </c>
      <c r="D102" s="76">
        <v>60</v>
      </c>
      <c r="E102" s="76">
        <v>100</v>
      </c>
      <c r="F102" s="76">
        <v>25</v>
      </c>
      <c r="G102" s="76">
        <f>ROUND((Table245[[#This Row],[XP]]*Table245[[#This Row],[entity_spawned (AVG)]])*(Table245[[#This Row],[activating_chance]]/100),0)</f>
        <v>25</v>
      </c>
      <c r="H102" s="73" t="s">
        <v>375</v>
      </c>
      <c r="J102" t="s">
        <v>430</v>
      </c>
      <c r="K102">
        <v>1</v>
      </c>
      <c r="L102">
        <v>500</v>
      </c>
      <c r="M102" s="76">
        <v>100</v>
      </c>
      <c r="O102" s="76"/>
      <c r="P102" s="73" t="s">
        <v>375</v>
      </c>
    </row>
    <row r="103" spans="2:16" x14ac:dyDescent="0.25">
      <c r="B103" s="74" t="s">
        <v>242</v>
      </c>
      <c r="C103">
        <v>2</v>
      </c>
      <c r="D103" s="76">
        <v>100</v>
      </c>
      <c r="E103" s="76">
        <v>100</v>
      </c>
      <c r="F103" s="76">
        <v>25</v>
      </c>
      <c r="G103" s="76">
        <f>ROUND((Table245[[#This Row],[XP]]*Table245[[#This Row],[entity_spawned (AVG)]])*(Table245[[#This Row],[activating_chance]]/100),0)</f>
        <v>50</v>
      </c>
      <c r="H103" s="73" t="s">
        <v>375</v>
      </c>
      <c r="J103" t="s">
        <v>430</v>
      </c>
      <c r="K103">
        <v>1</v>
      </c>
      <c r="L103">
        <v>500</v>
      </c>
      <c r="M103" s="76">
        <v>100</v>
      </c>
      <c r="O103" s="76"/>
      <c r="P103" s="73" t="s">
        <v>375</v>
      </c>
    </row>
    <row r="104" spans="2:16" x14ac:dyDescent="0.25">
      <c r="B104" s="74" t="s">
        <v>242</v>
      </c>
      <c r="C104">
        <v>1</v>
      </c>
      <c r="D104" s="76">
        <v>140</v>
      </c>
      <c r="E104" s="76">
        <v>100</v>
      </c>
      <c r="F104" s="76">
        <v>25</v>
      </c>
      <c r="G104" s="76">
        <f>ROUND((Table245[[#This Row],[XP]]*Table245[[#This Row],[entity_spawned (AVG)]])*(Table245[[#This Row],[activating_chance]]/100),0)</f>
        <v>25</v>
      </c>
      <c r="H104" s="73" t="s">
        <v>375</v>
      </c>
      <c r="J104" t="s">
        <v>430</v>
      </c>
      <c r="K104">
        <v>1</v>
      </c>
      <c r="L104">
        <v>500</v>
      </c>
      <c r="M104" s="76">
        <v>100</v>
      </c>
      <c r="O104" s="76"/>
      <c r="P104" s="73" t="s">
        <v>375</v>
      </c>
    </row>
    <row r="105" spans="2:16" x14ac:dyDescent="0.25">
      <c r="B105" s="74" t="s">
        <v>242</v>
      </c>
      <c r="C105">
        <v>1</v>
      </c>
      <c r="D105" s="76">
        <v>90</v>
      </c>
      <c r="E105" s="76">
        <v>90</v>
      </c>
      <c r="F105" s="76">
        <v>25</v>
      </c>
      <c r="G105" s="76">
        <f>ROUND((Table245[[#This Row],[XP]]*Table245[[#This Row],[entity_spawned (AVG)]])*(Table245[[#This Row],[activating_chance]]/100),0)</f>
        <v>23</v>
      </c>
      <c r="H105" s="73" t="s">
        <v>375</v>
      </c>
      <c r="J105" t="s">
        <v>430</v>
      </c>
      <c r="K105">
        <v>1</v>
      </c>
      <c r="L105">
        <v>500</v>
      </c>
      <c r="M105" s="76">
        <v>100</v>
      </c>
      <c r="O105" s="76"/>
      <c r="P105" s="73" t="s">
        <v>375</v>
      </c>
    </row>
    <row r="106" spans="2:16" x14ac:dyDescent="0.25">
      <c r="B106" s="74" t="s">
        <v>242</v>
      </c>
      <c r="C106">
        <v>1</v>
      </c>
      <c r="D106" s="76">
        <v>40</v>
      </c>
      <c r="E106" s="76">
        <v>100</v>
      </c>
      <c r="F106" s="76">
        <v>25</v>
      </c>
      <c r="G106" s="76">
        <f>ROUND((Table245[[#This Row],[XP]]*Table245[[#This Row],[entity_spawned (AVG)]])*(Table245[[#This Row],[activating_chance]]/100),0)</f>
        <v>25</v>
      </c>
      <c r="H106" s="73" t="s">
        <v>375</v>
      </c>
      <c r="J106" t="s">
        <v>430</v>
      </c>
      <c r="K106">
        <v>1</v>
      </c>
      <c r="L106">
        <v>500</v>
      </c>
      <c r="M106" s="76">
        <v>100</v>
      </c>
      <c r="O106" s="76"/>
      <c r="P106" s="73" t="s">
        <v>375</v>
      </c>
    </row>
    <row r="107" spans="2:16" x14ac:dyDescent="0.25">
      <c r="B107" s="74" t="s">
        <v>242</v>
      </c>
      <c r="C107">
        <v>1</v>
      </c>
      <c r="D107" s="76">
        <v>90</v>
      </c>
      <c r="E107" s="76">
        <v>85</v>
      </c>
      <c r="F107" s="76">
        <v>25</v>
      </c>
      <c r="G107" s="76">
        <f>ROUND((Table245[[#This Row],[XP]]*Table245[[#This Row],[entity_spawned (AVG)]])*(Table245[[#This Row],[activating_chance]]/100),0)</f>
        <v>21</v>
      </c>
      <c r="H107" s="73" t="s">
        <v>375</v>
      </c>
      <c r="J107" t="s">
        <v>430</v>
      </c>
      <c r="K107">
        <v>1</v>
      </c>
      <c r="L107">
        <v>500</v>
      </c>
      <c r="M107" s="76">
        <v>100</v>
      </c>
      <c r="O107" s="76"/>
      <c r="P107" s="73" t="s">
        <v>375</v>
      </c>
    </row>
    <row r="108" spans="2:16" x14ac:dyDescent="0.25">
      <c r="B108" s="74" t="s">
        <v>242</v>
      </c>
      <c r="C108">
        <v>1</v>
      </c>
      <c r="D108" s="76">
        <v>40</v>
      </c>
      <c r="E108" s="76">
        <v>100</v>
      </c>
      <c r="F108" s="76">
        <v>25</v>
      </c>
      <c r="G108" s="76">
        <f>ROUND((Table245[[#This Row],[XP]]*Table245[[#This Row],[entity_spawned (AVG)]])*(Table245[[#This Row],[activating_chance]]/100),0)</f>
        <v>25</v>
      </c>
      <c r="H108" s="73" t="s">
        <v>375</v>
      </c>
      <c r="J108" t="s">
        <v>430</v>
      </c>
      <c r="K108">
        <v>1</v>
      </c>
      <c r="L108">
        <v>500</v>
      </c>
      <c r="M108" s="76">
        <v>100</v>
      </c>
      <c r="O108" s="76"/>
      <c r="P108" s="73" t="s">
        <v>375</v>
      </c>
    </row>
    <row r="109" spans="2:16" x14ac:dyDescent="0.25">
      <c r="B109" s="74" t="s">
        <v>242</v>
      </c>
      <c r="C109">
        <v>7</v>
      </c>
      <c r="D109" s="76">
        <v>150</v>
      </c>
      <c r="E109" s="76">
        <v>100</v>
      </c>
      <c r="F109" s="76">
        <v>25</v>
      </c>
      <c r="G109" s="76">
        <f>ROUND((Table245[[#This Row],[XP]]*Table245[[#This Row],[entity_spawned (AVG)]])*(Table245[[#This Row],[activating_chance]]/100),0)</f>
        <v>175</v>
      </c>
      <c r="H109" s="73" t="s">
        <v>375</v>
      </c>
      <c r="J109" t="s">
        <v>430</v>
      </c>
      <c r="K109">
        <v>1</v>
      </c>
      <c r="L109">
        <v>500</v>
      </c>
      <c r="M109" s="76">
        <v>100</v>
      </c>
      <c r="O109" s="76"/>
      <c r="P109" s="73" t="s">
        <v>375</v>
      </c>
    </row>
    <row r="110" spans="2:16" x14ac:dyDescent="0.25">
      <c r="B110" s="74" t="s">
        <v>242</v>
      </c>
      <c r="C110">
        <v>3</v>
      </c>
      <c r="D110" s="76">
        <v>140</v>
      </c>
      <c r="E110" s="76">
        <v>100</v>
      </c>
      <c r="F110" s="76">
        <v>25</v>
      </c>
      <c r="G110" s="76">
        <f>ROUND((Table245[[#This Row],[XP]]*Table245[[#This Row],[entity_spawned (AVG)]])*(Table245[[#This Row],[activating_chance]]/100),0)</f>
        <v>75</v>
      </c>
      <c r="H110" s="73" t="s">
        <v>375</v>
      </c>
      <c r="J110" t="s">
        <v>430</v>
      </c>
      <c r="K110">
        <v>1</v>
      </c>
      <c r="L110">
        <v>500</v>
      </c>
      <c r="M110" s="76">
        <v>100</v>
      </c>
      <c r="O110" s="76"/>
      <c r="P110" s="73" t="s">
        <v>375</v>
      </c>
    </row>
    <row r="111" spans="2:16" x14ac:dyDescent="0.25">
      <c r="B111" s="74" t="s">
        <v>242</v>
      </c>
      <c r="C111">
        <v>1</v>
      </c>
      <c r="D111" s="76">
        <v>60</v>
      </c>
      <c r="E111" s="76">
        <v>100</v>
      </c>
      <c r="F111" s="76">
        <v>25</v>
      </c>
      <c r="G111" s="76">
        <f>ROUND((Table245[[#This Row],[XP]]*Table245[[#This Row],[entity_spawned (AVG)]])*(Table245[[#This Row],[activating_chance]]/100),0)</f>
        <v>25</v>
      </c>
      <c r="H111" s="73" t="s">
        <v>375</v>
      </c>
      <c r="J111" t="s">
        <v>430</v>
      </c>
      <c r="K111">
        <v>1</v>
      </c>
      <c r="L111">
        <v>500</v>
      </c>
      <c r="M111" s="76">
        <v>100</v>
      </c>
      <c r="O111" s="76"/>
      <c r="P111" s="73" t="s">
        <v>375</v>
      </c>
    </row>
    <row r="112" spans="2:16" x14ac:dyDescent="0.25">
      <c r="B112" s="74" t="s">
        <v>242</v>
      </c>
      <c r="C112">
        <v>2</v>
      </c>
      <c r="D112" s="76">
        <v>90</v>
      </c>
      <c r="E112" s="76">
        <v>100</v>
      </c>
      <c r="F112" s="76">
        <v>25</v>
      </c>
      <c r="G112" s="76">
        <f>ROUND((Table245[[#This Row],[XP]]*Table245[[#This Row],[entity_spawned (AVG)]])*(Table245[[#This Row],[activating_chance]]/100),0)</f>
        <v>50</v>
      </c>
      <c r="H112" s="73" t="s">
        <v>375</v>
      </c>
      <c r="J112" t="s">
        <v>430</v>
      </c>
      <c r="K112">
        <v>1</v>
      </c>
      <c r="L112">
        <v>500</v>
      </c>
      <c r="M112" s="76">
        <v>100</v>
      </c>
      <c r="O112" s="76"/>
      <c r="P112" s="73" t="s">
        <v>375</v>
      </c>
    </row>
    <row r="113" spans="2:16" x14ac:dyDescent="0.25">
      <c r="B113" s="74" t="s">
        <v>242</v>
      </c>
      <c r="C113">
        <v>2</v>
      </c>
      <c r="D113" s="76">
        <v>90</v>
      </c>
      <c r="E113" s="76">
        <v>100</v>
      </c>
      <c r="F113" s="76">
        <v>25</v>
      </c>
      <c r="G113" s="76">
        <f>ROUND((Table245[[#This Row],[XP]]*Table245[[#This Row],[entity_spawned (AVG)]])*(Table245[[#This Row],[activating_chance]]/100),0)</f>
        <v>50</v>
      </c>
      <c r="H113" s="73" t="s">
        <v>375</v>
      </c>
      <c r="J113" t="s">
        <v>430</v>
      </c>
      <c r="K113">
        <v>1</v>
      </c>
      <c r="L113">
        <v>500</v>
      </c>
      <c r="M113" s="76">
        <v>100</v>
      </c>
      <c r="O113" s="76"/>
      <c r="P113" s="73" t="s">
        <v>375</v>
      </c>
    </row>
    <row r="114" spans="2:16" x14ac:dyDescent="0.25">
      <c r="B114" s="74" t="s">
        <v>242</v>
      </c>
      <c r="C114">
        <v>1</v>
      </c>
      <c r="D114" s="76">
        <v>80</v>
      </c>
      <c r="E114" s="76">
        <v>100</v>
      </c>
      <c r="F114" s="76">
        <v>25</v>
      </c>
      <c r="G114" s="76">
        <f>ROUND((Table245[[#This Row],[XP]]*Table245[[#This Row],[entity_spawned (AVG)]])*(Table245[[#This Row],[activating_chance]]/100),0)</f>
        <v>25</v>
      </c>
      <c r="H114" s="73" t="s">
        <v>375</v>
      </c>
      <c r="J114" t="s">
        <v>430</v>
      </c>
      <c r="K114">
        <v>1</v>
      </c>
      <c r="L114">
        <v>500</v>
      </c>
      <c r="M114" s="76">
        <v>100</v>
      </c>
      <c r="O114" s="76"/>
      <c r="P114" s="73" t="s">
        <v>375</v>
      </c>
    </row>
    <row r="115" spans="2:16" x14ac:dyDescent="0.25">
      <c r="B115" s="74" t="s">
        <v>242</v>
      </c>
      <c r="C115">
        <v>1</v>
      </c>
      <c r="D115" s="76">
        <v>100</v>
      </c>
      <c r="E115" s="76">
        <v>100</v>
      </c>
      <c r="F115" s="76">
        <v>25</v>
      </c>
      <c r="G115" s="76">
        <f>ROUND((Table245[[#This Row],[XP]]*Table245[[#This Row],[entity_spawned (AVG)]])*(Table245[[#This Row],[activating_chance]]/100),0)</f>
        <v>25</v>
      </c>
      <c r="H115" s="73" t="s">
        <v>375</v>
      </c>
      <c r="J115" t="s">
        <v>430</v>
      </c>
      <c r="K115">
        <v>1</v>
      </c>
      <c r="L115">
        <v>500</v>
      </c>
      <c r="M115" s="76">
        <v>100</v>
      </c>
      <c r="O115" s="76"/>
      <c r="P115" s="73" t="s">
        <v>375</v>
      </c>
    </row>
    <row r="116" spans="2:16" x14ac:dyDescent="0.25">
      <c r="B116" s="74" t="s">
        <v>242</v>
      </c>
      <c r="C116">
        <v>1</v>
      </c>
      <c r="D116" s="76">
        <v>90</v>
      </c>
      <c r="E116" s="76">
        <v>100</v>
      </c>
      <c r="F116" s="76">
        <v>25</v>
      </c>
      <c r="G116" s="76">
        <f>ROUND((Table245[[#This Row],[XP]]*Table245[[#This Row],[entity_spawned (AVG)]])*(Table245[[#This Row],[activating_chance]]/100),0)</f>
        <v>25</v>
      </c>
      <c r="H116" s="73" t="s">
        <v>375</v>
      </c>
      <c r="J116" t="s">
        <v>430</v>
      </c>
      <c r="K116">
        <v>1</v>
      </c>
      <c r="L116">
        <v>500</v>
      </c>
      <c r="M116" s="76">
        <v>100</v>
      </c>
      <c r="O116" s="76"/>
      <c r="P116" s="73" t="s">
        <v>375</v>
      </c>
    </row>
    <row r="117" spans="2:16" x14ac:dyDescent="0.25">
      <c r="B117" s="74" t="s">
        <v>242</v>
      </c>
      <c r="C117">
        <v>7</v>
      </c>
      <c r="D117" s="76">
        <v>160</v>
      </c>
      <c r="E117" s="76">
        <v>100</v>
      </c>
      <c r="F117" s="76">
        <v>25</v>
      </c>
      <c r="G117" s="76">
        <f>ROUND((Table245[[#This Row],[XP]]*Table245[[#This Row],[entity_spawned (AVG)]])*(Table245[[#This Row],[activating_chance]]/100),0)</f>
        <v>175</v>
      </c>
      <c r="H117" s="73" t="s">
        <v>375</v>
      </c>
      <c r="J117" t="s">
        <v>430</v>
      </c>
      <c r="K117">
        <v>1</v>
      </c>
      <c r="L117">
        <v>500</v>
      </c>
      <c r="M117" s="76">
        <v>100</v>
      </c>
      <c r="O117" s="76"/>
      <c r="P117" s="73" t="s">
        <v>375</v>
      </c>
    </row>
    <row r="118" spans="2:16" x14ac:dyDescent="0.25">
      <c r="B118" s="74" t="s">
        <v>242</v>
      </c>
      <c r="C118">
        <v>1</v>
      </c>
      <c r="D118" s="76">
        <v>60</v>
      </c>
      <c r="E118" s="76">
        <v>100</v>
      </c>
      <c r="F118" s="76">
        <v>25</v>
      </c>
      <c r="G118" s="76">
        <f>ROUND((Table245[[#This Row],[XP]]*Table245[[#This Row],[entity_spawned (AVG)]])*(Table245[[#This Row],[activating_chance]]/100),0)</f>
        <v>25</v>
      </c>
      <c r="H118" s="73" t="s">
        <v>375</v>
      </c>
      <c r="J118" t="s">
        <v>430</v>
      </c>
      <c r="K118">
        <v>1</v>
      </c>
      <c r="L118">
        <v>500</v>
      </c>
      <c r="M118" s="76">
        <v>100</v>
      </c>
      <c r="O118" s="76"/>
      <c r="P118" s="73" t="s">
        <v>375</v>
      </c>
    </row>
    <row r="119" spans="2:16" x14ac:dyDescent="0.25">
      <c r="B119" s="74" t="s">
        <v>242</v>
      </c>
      <c r="C119">
        <v>1</v>
      </c>
      <c r="D119" s="76">
        <v>70</v>
      </c>
      <c r="E119" s="76">
        <v>100</v>
      </c>
      <c r="F119" s="76">
        <v>25</v>
      </c>
      <c r="G119" s="76">
        <f>ROUND((Table245[[#This Row],[XP]]*Table245[[#This Row],[entity_spawned (AVG)]])*(Table245[[#This Row],[activating_chance]]/100),0)</f>
        <v>25</v>
      </c>
      <c r="H119" s="73" t="s">
        <v>375</v>
      </c>
      <c r="J119" t="s">
        <v>430</v>
      </c>
      <c r="K119">
        <v>1</v>
      </c>
      <c r="L119">
        <v>500</v>
      </c>
      <c r="M119" s="76">
        <v>100</v>
      </c>
      <c r="O119" s="76"/>
      <c r="P119" s="73" t="s">
        <v>375</v>
      </c>
    </row>
    <row r="120" spans="2:16" x14ac:dyDescent="0.25">
      <c r="B120" s="74" t="s">
        <v>242</v>
      </c>
      <c r="C120">
        <v>1</v>
      </c>
      <c r="D120" s="76">
        <v>60</v>
      </c>
      <c r="E120" s="76">
        <v>100</v>
      </c>
      <c r="F120" s="76">
        <v>25</v>
      </c>
      <c r="G120" s="76">
        <f>ROUND((Table245[[#This Row],[XP]]*Table245[[#This Row],[entity_spawned (AVG)]])*(Table245[[#This Row],[activating_chance]]/100),0)</f>
        <v>25</v>
      </c>
      <c r="H120" s="73" t="s">
        <v>375</v>
      </c>
      <c r="J120" t="s">
        <v>430</v>
      </c>
      <c r="K120">
        <v>1</v>
      </c>
      <c r="L120">
        <v>500</v>
      </c>
      <c r="M120" s="76">
        <v>100</v>
      </c>
      <c r="O120" s="76"/>
      <c r="P120" s="73" t="s">
        <v>375</v>
      </c>
    </row>
    <row r="121" spans="2:16" x14ac:dyDescent="0.25">
      <c r="B121" s="74" t="s">
        <v>242</v>
      </c>
      <c r="C121">
        <v>1</v>
      </c>
      <c r="D121" s="76">
        <v>40</v>
      </c>
      <c r="E121" s="76">
        <v>85</v>
      </c>
      <c r="F121" s="76">
        <v>25</v>
      </c>
      <c r="G121" s="76">
        <f>ROUND((Table245[[#This Row],[XP]]*Table245[[#This Row],[entity_spawned (AVG)]])*(Table245[[#This Row],[activating_chance]]/100),0)</f>
        <v>21</v>
      </c>
      <c r="H121" s="73" t="s">
        <v>375</v>
      </c>
      <c r="J121" t="s">
        <v>430</v>
      </c>
      <c r="K121">
        <v>1</v>
      </c>
      <c r="L121">
        <v>500</v>
      </c>
      <c r="M121" s="76">
        <v>100</v>
      </c>
      <c r="O121" s="76"/>
      <c r="P121" s="73" t="s">
        <v>375</v>
      </c>
    </row>
    <row r="122" spans="2:16" x14ac:dyDescent="0.25">
      <c r="B122" s="74" t="s">
        <v>242</v>
      </c>
      <c r="C122">
        <v>3</v>
      </c>
      <c r="D122" s="76">
        <v>140</v>
      </c>
      <c r="E122" s="76">
        <v>100</v>
      </c>
      <c r="F122" s="76">
        <v>25</v>
      </c>
      <c r="G122" s="76">
        <f>ROUND((Table245[[#This Row],[XP]]*Table245[[#This Row],[entity_spawned (AVG)]])*(Table245[[#This Row],[activating_chance]]/100),0)</f>
        <v>75</v>
      </c>
      <c r="H122" s="73" t="s">
        <v>375</v>
      </c>
      <c r="J122" t="s">
        <v>430</v>
      </c>
      <c r="K122">
        <v>1</v>
      </c>
      <c r="L122">
        <v>500</v>
      </c>
      <c r="M122" s="76">
        <v>100</v>
      </c>
      <c r="O122" s="76"/>
      <c r="P122" s="73" t="s">
        <v>375</v>
      </c>
    </row>
    <row r="123" spans="2:16" x14ac:dyDescent="0.25">
      <c r="B123" s="74" t="s">
        <v>242</v>
      </c>
      <c r="C123">
        <v>1</v>
      </c>
      <c r="D123" s="76">
        <v>80</v>
      </c>
      <c r="E123" s="76">
        <v>85</v>
      </c>
      <c r="F123" s="76">
        <v>25</v>
      </c>
      <c r="G123" s="76">
        <f>ROUND((Table245[[#This Row],[XP]]*Table245[[#This Row],[entity_spawned (AVG)]])*(Table245[[#This Row],[activating_chance]]/100),0)</f>
        <v>21</v>
      </c>
      <c r="H123" s="73" t="s">
        <v>375</v>
      </c>
      <c r="J123" t="s">
        <v>430</v>
      </c>
      <c r="K123">
        <v>1</v>
      </c>
      <c r="L123">
        <v>500</v>
      </c>
      <c r="M123" s="76">
        <v>100</v>
      </c>
      <c r="O123" s="76"/>
      <c r="P123" s="73" t="s">
        <v>375</v>
      </c>
    </row>
    <row r="124" spans="2:16" x14ac:dyDescent="0.25">
      <c r="B124" s="74" t="s">
        <v>242</v>
      </c>
      <c r="C124">
        <v>5</v>
      </c>
      <c r="D124" s="76">
        <v>120</v>
      </c>
      <c r="E124" s="76">
        <v>20</v>
      </c>
      <c r="F124" s="76">
        <v>25</v>
      </c>
      <c r="G124" s="76">
        <f>ROUND((Table245[[#This Row],[XP]]*Table245[[#This Row],[entity_spawned (AVG)]])*(Table245[[#This Row],[activating_chance]]/100),0)</f>
        <v>25</v>
      </c>
      <c r="H124" s="73" t="s">
        <v>375</v>
      </c>
      <c r="J124" t="s">
        <v>430</v>
      </c>
      <c r="K124">
        <v>1</v>
      </c>
      <c r="L124">
        <v>500</v>
      </c>
      <c r="M124" s="76">
        <v>100</v>
      </c>
      <c r="O124" s="76"/>
      <c r="P124" s="73" t="s">
        <v>375</v>
      </c>
    </row>
    <row r="125" spans="2:16" x14ac:dyDescent="0.25">
      <c r="B125" s="74" t="s">
        <v>242</v>
      </c>
      <c r="C125">
        <v>5</v>
      </c>
      <c r="D125" s="76">
        <v>140</v>
      </c>
      <c r="E125" s="76">
        <v>100</v>
      </c>
      <c r="F125" s="76">
        <v>25</v>
      </c>
      <c r="G125" s="76">
        <f>ROUND((Table245[[#This Row],[XP]]*Table245[[#This Row],[entity_spawned (AVG)]])*(Table245[[#This Row],[activating_chance]]/100),0)</f>
        <v>125</v>
      </c>
      <c r="H125" s="73" t="s">
        <v>375</v>
      </c>
      <c r="J125" t="s">
        <v>430</v>
      </c>
      <c r="K125">
        <v>1</v>
      </c>
      <c r="L125">
        <v>500</v>
      </c>
      <c r="M125" s="76">
        <v>100</v>
      </c>
      <c r="O125" s="76"/>
      <c r="P125" s="73" t="s">
        <v>375</v>
      </c>
    </row>
    <row r="126" spans="2:16" x14ac:dyDescent="0.25">
      <c r="B126" s="74" t="s">
        <v>242</v>
      </c>
      <c r="C126">
        <v>1</v>
      </c>
      <c r="D126" s="76">
        <v>40</v>
      </c>
      <c r="E126" s="76">
        <v>100</v>
      </c>
      <c r="F126" s="76">
        <v>25</v>
      </c>
      <c r="G126" s="76">
        <f>ROUND((Table245[[#This Row],[XP]]*Table245[[#This Row],[entity_spawned (AVG)]])*(Table245[[#This Row],[activating_chance]]/100),0)</f>
        <v>25</v>
      </c>
      <c r="H126" s="73" t="s">
        <v>375</v>
      </c>
      <c r="J126" t="s">
        <v>430</v>
      </c>
      <c r="K126">
        <v>1</v>
      </c>
      <c r="L126">
        <v>500</v>
      </c>
      <c r="M126" s="76">
        <v>100</v>
      </c>
      <c r="O126" s="76"/>
      <c r="P126" s="73" t="s">
        <v>375</v>
      </c>
    </row>
    <row r="127" spans="2:16" x14ac:dyDescent="0.25">
      <c r="B127" s="74" t="s">
        <v>242</v>
      </c>
      <c r="C127">
        <v>3</v>
      </c>
      <c r="D127" s="76">
        <v>140</v>
      </c>
      <c r="E127" s="76">
        <v>100</v>
      </c>
      <c r="F127" s="76">
        <v>25</v>
      </c>
      <c r="G127" s="76">
        <f>ROUND((Table245[[#This Row],[XP]]*Table245[[#This Row],[entity_spawned (AVG)]])*(Table245[[#This Row],[activating_chance]]/100),0)</f>
        <v>75</v>
      </c>
      <c r="H127" s="73" t="s">
        <v>375</v>
      </c>
      <c r="J127" t="s">
        <v>430</v>
      </c>
      <c r="K127">
        <v>1</v>
      </c>
      <c r="L127">
        <v>500</v>
      </c>
      <c r="M127" s="76">
        <v>100</v>
      </c>
      <c r="O127" s="76"/>
      <c r="P127" s="73" t="s">
        <v>375</v>
      </c>
    </row>
    <row r="128" spans="2:16" x14ac:dyDescent="0.25">
      <c r="B128" s="74" t="s">
        <v>242</v>
      </c>
      <c r="C128">
        <v>1</v>
      </c>
      <c r="D128" s="76">
        <v>60</v>
      </c>
      <c r="E128" s="76">
        <v>40</v>
      </c>
      <c r="F128" s="76">
        <v>25</v>
      </c>
      <c r="G128" s="76">
        <f>ROUND((Table245[[#This Row],[XP]]*Table245[[#This Row],[entity_spawned (AVG)]])*(Table245[[#This Row],[activating_chance]]/100),0)</f>
        <v>10</v>
      </c>
      <c r="H128" s="73" t="s">
        <v>375</v>
      </c>
      <c r="J128" t="s">
        <v>430</v>
      </c>
      <c r="K128">
        <v>1</v>
      </c>
      <c r="L128">
        <v>500</v>
      </c>
      <c r="M128" s="76">
        <v>100</v>
      </c>
      <c r="O128" s="76"/>
      <c r="P128" s="73" t="s">
        <v>375</v>
      </c>
    </row>
    <row r="129" spans="2:16" x14ac:dyDescent="0.25">
      <c r="B129" s="74" t="s">
        <v>242</v>
      </c>
      <c r="C129">
        <v>2</v>
      </c>
      <c r="D129" s="76">
        <v>90</v>
      </c>
      <c r="E129" s="76">
        <v>100</v>
      </c>
      <c r="F129" s="76">
        <v>25</v>
      </c>
      <c r="G129" s="76">
        <f>ROUND((Table245[[#This Row],[XP]]*Table245[[#This Row],[entity_spawned (AVG)]])*(Table245[[#This Row],[activating_chance]]/100),0)</f>
        <v>50</v>
      </c>
      <c r="H129" s="73" t="s">
        <v>375</v>
      </c>
      <c r="J129" t="s">
        <v>430</v>
      </c>
      <c r="K129">
        <v>1</v>
      </c>
      <c r="L129">
        <v>500</v>
      </c>
      <c r="M129" s="76">
        <v>100</v>
      </c>
      <c r="O129" s="76"/>
      <c r="P129" s="73" t="s">
        <v>375</v>
      </c>
    </row>
    <row r="130" spans="2:16" x14ac:dyDescent="0.25">
      <c r="B130" s="74" t="s">
        <v>242</v>
      </c>
      <c r="C130">
        <v>1</v>
      </c>
      <c r="D130" s="76">
        <v>140</v>
      </c>
      <c r="E130" s="76">
        <v>100</v>
      </c>
      <c r="F130" s="76">
        <v>25</v>
      </c>
      <c r="G130" s="76">
        <f>ROUND((Table245[[#This Row],[XP]]*Table245[[#This Row],[entity_spawned (AVG)]])*(Table245[[#This Row],[activating_chance]]/100),0)</f>
        <v>25</v>
      </c>
      <c r="H130" s="73" t="s">
        <v>375</v>
      </c>
      <c r="J130" t="s">
        <v>430</v>
      </c>
      <c r="K130">
        <v>1</v>
      </c>
      <c r="L130">
        <v>500</v>
      </c>
      <c r="M130" s="76">
        <v>100</v>
      </c>
      <c r="O130" s="76"/>
      <c r="P130" s="73" t="s">
        <v>375</v>
      </c>
    </row>
    <row r="131" spans="2:16" x14ac:dyDescent="0.25">
      <c r="B131" s="74" t="s">
        <v>242</v>
      </c>
      <c r="C131">
        <v>2</v>
      </c>
      <c r="D131" s="76">
        <v>90</v>
      </c>
      <c r="E131" s="76">
        <v>100</v>
      </c>
      <c r="F131" s="76">
        <v>25</v>
      </c>
      <c r="G131" s="76">
        <f>ROUND((Table245[[#This Row],[XP]]*Table245[[#This Row],[entity_spawned (AVG)]])*(Table245[[#This Row],[activating_chance]]/100),0)</f>
        <v>50</v>
      </c>
      <c r="H131" s="73" t="s">
        <v>375</v>
      </c>
      <c r="J131" t="s">
        <v>430</v>
      </c>
      <c r="K131">
        <v>1</v>
      </c>
      <c r="L131">
        <v>500</v>
      </c>
      <c r="M131" s="76">
        <v>100</v>
      </c>
      <c r="O131" s="76"/>
      <c r="P131" s="73" t="s">
        <v>375</v>
      </c>
    </row>
    <row r="132" spans="2:16" x14ac:dyDescent="0.25">
      <c r="B132" s="74" t="s">
        <v>242</v>
      </c>
      <c r="C132">
        <v>3</v>
      </c>
      <c r="D132" s="76">
        <v>140</v>
      </c>
      <c r="E132" s="76">
        <v>100</v>
      </c>
      <c r="F132" s="76">
        <v>25</v>
      </c>
      <c r="G132" s="76">
        <f>ROUND((Table245[[#This Row],[XP]]*Table245[[#This Row],[entity_spawned (AVG)]])*(Table245[[#This Row],[activating_chance]]/100),0)</f>
        <v>75</v>
      </c>
      <c r="H132" s="73" t="s">
        <v>375</v>
      </c>
      <c r="J132" t="s">
        <v>430</v>
      </c>
      <c r="K132">
        <v>1</v>
      </c>
      <c r="L132">
        <v>500</v>
      </c>
      <c r="M132" s="76">
        <v>100</v>
      </c>
      <c r="O132" s="76"/>
      <c r="P132" s="73" t="s">
        <v>375</v>
      </c>
    </row>
    <row r="133" spans="2:16" x14ac:dyDescent="0.25">
      <c r="B133" s="74" t="s">
        <v>242</v>
      </c>
      <c r="C133">
        <v>5</v>
      </c>
      <c r="D133" s="76">
        <v>140</v>
      </c>
      <c r="E133" s="76">
        <v>100</v>
      </c>
      <c r="F133" s="76">
        <v>25</v>
      </c>
      <c r="G133" s="76">
        <f>ROUND((Table245[[#This Row],[XP]]*Table245[[#This Row],[entity_spawned (AVG)]])*(Table245[[#This Row],[activating_chance]]/100),0)</f>
        <v>125</v>
      </c>
      <c r="H133" s="73" t="s">
        <v>375</v>
      </c>
      <c r="J133" t="s">
        <v>430</v>
      </c>
      <c r="K133">
        <v>1</v>
      </c>
      <c r="L133">
        <v>500</v>
      </c>
      <c r="M133" s="76">
        <v>100</v>
      </c>
      <c r="O133" s="76"/>
      <c r="P133" s="73" t="s">
        <v>375</v>
      </c>
    </row>
    <row r="134" spans="2:16" x14ac:dyDescent="0.25">
      <c r="B134" s="74" t="s">
        <v>242</v>
      </c>
      <c r="C134">
        <v>11</v>
      </c>
      <c r="D134" s="76">
        <v>180</v>
      </c>
      <c r="E134" s="76">
        <v>100</v>
      </c>
      <c r="F134" s="76">
        <v>25</v>
      </c>
      <c r="G134" s="76">
        <f>ROUND((Table245[[#This Row],[XP]]*Table245[[#This Row],[entity_spawned (AVG)]])*(Table245[[#This Row],[activating_chance]]/100),0)</f>
        <v>275</v>
      </c>
      <c r="H134" s="73" t="s">
        <v>375</v>
      </c>
      <c r="J134" t="s">
        <v>430</v>
      </c>
      <c r="K134">
        <v>1</v>
      </c>
      <c r="L134">
        <v>500</v>
      </c>
      <c r="M134" s="76">
        <v>100</v>
      </c>
      <c r="O134" s="76"/>
      <c r="P134" s="73" t="s">
        <v>375</v>
      </c>
    </row>
    <row r="135" spans="2:16" x14ac:dyDescent="0.25">
      <c r="B135" s="74" t="s">
        <v>242</v>
      </c>
      <c r="C135">
        <v>3</v>
      </c>
      <c r="D135" s="76">
        <v>100</v>
      </c>
      <c r="E135" s="76">
        <v>80</v>
      </c>
      <c r="F135" s="76">
        <v>25</v>
      </c>
      <c r="G135" s="76">
        <f>ROUND((Table245[[#This Row],[XP]]*Table245[[#This Row],[entity_spawned (AVG)]])*(Table245[[#This Row],[activating_chance]]/100),0)</f>
        <v>60</v>
      </c>
      <c r="H135" s="73" t="s">
        <v>375</v>
      </c>
      <c r="J135" t="s">
        <v>430</v>
      </c>
      <c r="K135">
        <v>1</v>
      </c>
      <c r="L135">
        <v>500</v>
      </c>
      <c r="M135" s="76">
        <v>100</v>
      </c>
      <c r="O135" s="76"/>
      <c r="P135" s="73" t="s">
        <v>375</v>
      </c>
    </row>
    <row r="136" spans="2:16" x14ac:dyDescent="0.25">
      <c r="B136" s="74" t="s">
        <v>242</v>
      </c>
      <c r="C136">
        <v>1</v>
      </c>
      <c r="D136" s="76">
        <v>60</v>
      </c>
      <c r="E136" s="76">
        <v>60</v>
      </c>
      <c r="F136" s="76">
        <v>25</v>
      </c>
      <c r="G136" s="76">
        <f>ROUND((Table245[[#This Row],[XP]]*Table245[[#This Row],[entity_spawned (AVG)]])*(Table245[[#This Row],[activating_chance]]/100),0)</f>
        <v>15</v>
      </c>
      <c r="H136" s="73" t="s">
        <v>375</v>
      </c>
      <c r="J136" t="s">
        <v>268</v>
      </c>
      <c r="K136">
        <v>1</v>
      </c>
      <c r="L136">
        <v>300</v>
      </c>
      <c r="M136" s="76">
        <v>100</v>
      </c>
      <c r="O136" s="76"/>
      <c r="P136" s="73" t="s">
        <v>376</v>
      </c>
    </row>
    <row r="137" spans="2:16" x14ac:dyDescent="0.25">
      <c r="B137" s="74" t="s">
        <v>242</v>
      </c>
      <c r="C137">
        <v>3</v>
      </c>
      <c r="D137" s="76">
        <v>110</v>
      </c>
      <c r="E137" s="76">
        <v>100</v>
      </c>
      <c r="F137" s="76">
        <v>25</v>
      </c>
      <c r="G137" s="76">
        <f>ROUND((Table245[[#This Row],[XP]]*Table245[[#This Row],[entity_spawned (AVG)]])*(Table245[[#This Row],[activating_chance]]/100),0)</f>
        <v>75</v>
      </c>
      <c r="H137" s="73" t="s">
        <v>375</v>
      </c>
      <c r="J137" t="s">
        <v>271</v>
      </c>
      <c r="K137">
        <v>2</v>
      </c>
      <c r="L137">
        <v>240</v>
      </c>
      <c r="M137" s="76">
        <v>100</v>
      </c>
      <c r="O137" s="76"/>
      <c r="P137" s="73" t="s">
        <v>375</v>
      </c>
    </row>
    <row r="138" spans="2:16" x14ac:dyDescent="0.25">
      <c r="B138" s="74" t="s">
        <v>242</v>
      </c>
      <c r="C138">
        <v>3</v>
      </c>
      <c r="D138" s="76">
        <v>140</v>
      </c>
      <c r="E138" s="76">
        <v>100</v>
      </c>
      <c r="F138" s="76">
        <v>25</v>
      </c>
      <c r="G138" s="76">
        <f>ROUND((Table245[[#This Row],[XP]]*Table245[[#This Row],[entity_spawned (AVG)]])*(Table245[[#This Row],[activating_chance]]/100),0)</f>
        <v>75</v>
      </c>
      <c r="H138" s="73" t="s">
        <v>375</v>
      </c>
      <c r="J138" t="s">
        <v>276</v>
      </c>
      <c r="K138">
        <v>2</v>
      </c>
      <c r="L138">
        <v>170</v>
      </c>
      <c r="M138" s="76">
        <v>100</v>
      </c>
      <c r="O138" s="76"/>
      <c r="P138" s="73" t="s">
        <v>376</v>
      </c>
    </row>
    <row r="139" spans="2:16" x14ac:dyDescent="0.25">
      <c r="B139" s="74" t="s">
        <v>242</v>
      </c>
      <c r="C139">
        <v>2</v>
      </c>
      <c r="D139" s="76">
        <v>90</v>
      </c>
      <c r="E139" s="76">
        <v>40</v>
      </c>
      <c r="F139" s="76">
        <v>25</v>
      </c>
      <c r="G139" s="76">
        <f>ROUND((Table245[[#This Row],[XP]]*Table245[[#This Row],[entity_spawned (AVG)]])*(Table245[[#This Row],[activating_chance]]/100),0)</f>
        <v>20</v>
      </c>
      <c r="H139" s="73" t="s">
        <v>375</v>
      </c>
      <c r="J139" t="s">
        <v>276</v>
      </c>
      <c r="K139">
        <v>1</v>
      </c>
      <c r="L139">
        <v>170</v>
      </c>
      <c r="M139" s="76">
        <v>100</v>
      </c>
      <c r="O139" s="76"/>
      <c r="P139" s="73" t="s">
        <v>376</v>
      </c>
    </row>
    <row r="140" spans="2:16" x14ac:dyDescent="0.25">
      <c r="B140" s="74" t="s">
        <v>242</v>
      </c>
      <c r="C140">
        <v>3</v>
      </c>
      <c r="D140" s="76">
        <v>120</v>
      </c>
      <c r="E140" s="76">
        <v>100</v>
      </c>
      <c r="F140" s="76">
        <v>25</v>
      </c>
      <c r="G140" s="76">
        <f>ROUND((Table245[[#This Row],[XP]]*Table245[[#This Row],[entity_spawned (AVG)]])*(Table245[[#This Row],[activating_chance]]/100),0)</f>
        <v>75</v>
      </c>
      <c r="H140" s="73" t="s">
        <v>375</v>
      </c>
      <c r="J140" t="s">
        <v>276</v>
      </c>
      <c r="K140">
        <v>1</v>
      </c>
      <c r="L140">
        <v>170</v>
      </c>
      <c r="M140" s="76">
        <v>100</v>
      </c>
      <c r="O140" s="76"/>
      <c r="P140" s="73" t="s">
        <v>376</v>
      </c>
    </row>
    <row r="141" spans="2:16" x14ac:dyDescent="0.25">
      <c r="B141" s="74" t="s">
        <v>242</v>
      </c>
      <c r="C141">
        <v>1</v>
      </c>
      <c r="D141" s="76">
        <v>60</v>
      </c>
      <c r="E141" s="76">
        <v>100</v>
      </c>
      <c r="F141" s="76">
        <v>25</v>
      </c>
      <c r="G141" s="76">
        <f>ROUND((Table245[[#This Row],[XP]]*Table245[[#This Row],[entity_spawned (AVG)]])*(Table245[[#This Row],[activating_chance]]/100),0)</f>
        <v>25</v>
      </c>
      <c r="H141" s="73" t="s">
        <v>375</v>
      </c>
      <c r="J141" t="s">
        <v>276</v>
      </c>
      <c r="K141">
        <v>1</v>
      </c>
      <c r="L141">
        <v>170</v>
      </c>
      <c r="M141" s="76">
        <v>100</v>
      </c>
      <c r="O141" s="76"/>
      <c r="P141" s="73" t="s">
        <v>376</v>
      </c>
    </row>
    <row r="142" spans="2:16" x14ac:dyDescent="0.25">
      <c r="B142" s="74" t="s">
        <v>242</v>
      </c>
      <c r="C142">
        <v>1</v>
      </c>
      <c r="D142" s="76">
        <v>60</v>
      </c>
      <c r="E142" s="76">
        <v>100</v>
      </c>
      <c r="F142" s="76">
        <v>25</v>
      </c>
      <c r="G142" s="76">
        <f>ROUND((Table245[[#This Row],[XP]]*Table245[[#This Row],[entity_spawned (AVG)]])*(Table245[[#This Row],[activating_chance]]/100),0)</f>
        <v>25</v>
      </c>
      <c r="H142" s="73" t="s">
        <v>375</v>
      </c>
      <c r="J142" t="s">
        <v>277</v>
      </c>
      <c r="K142">
        <v>1</v>
      </c>
      <c r="L142">
        <v>150</v>
      </c>
      <c r="M142" s="76">
        <v>100</v>
      </c>
      <c r="O142" s="76"/>
      <c r="P142" s="73" t="s">
        <v>375</v>
      </c>
    </row>
    <row r="143" spans="2:16" x14ac:dyDescent="0.25">
      <c r="B143" s="74" t="s">
        <v>242</v>
      </c>
      <c r="C143">
        <v>2</v>
      </c>
      <c r="D143" s="76">
        <v>100</v>
      </c>
      <c r="E143" s="76">
        <v>100</v>
      </c>
      <c r="F143" s="76">
        <v>25</v>
      </c>
      <c r="G143" s="76">
        <f>ROUND((Table245[[#This Row],[XP]]*Table245[[#This Row],[entity_spawned (AVG)]])*(Table245[[#This Row],[activating_chance]]/100),0)</f>
        <v>50</v>
      </c>
      <c r="H143" s="73" t="s">
        <v>375</v>
      </c>
      <c r="J143" t="s">
        <v>277</v>
      </c>
      <c r="K143">
        <v>1</v>
      </c>
      <c r="L143">
        <v>150</v>
      </c>
      <c r="M143" s="76">
        <v>100</v>
      </c>
      <c r="O143" s="76"/>
      <c r="P143" s="73" t="s">
        <v>375</v>
      </c>
    </row>
    <row r="144" spans="2:16" x14ac:dyDescent="0.25">
      <c r="B144" s="74" t="s">
        <v>242</v>
      </c>
      <c r="C144">
        <v>1</v>
      </c>
      <c r="D144" s="76">
        <v>60</v>
      </c>
      <c r="E144" s="76">
        <v>100</v>
      </c>
      <c r="F144" s="76">
        <v>25</v>
      </c>
      <c r="G144" s="76">
        <f>ROUND((Table245[[#This Row],[XP]]*Table245[[#This Row],[entity_spawned (AVG)]])*(Table245[[#This Row],[activating_chance]]/100),0)</f>
        <v>25</v>
      </c>
      <c r="H144" s="73" t="s">
        <v>375</v>
      </c>
      <c r="J144" t="s">
        <v>277</v>
      </c>
      <c r="K144">
        <v>1</v>
      </c>
      <c r="L144">
        <v>170</v>
      </c>
      <c r="M144" s="76">
        <v>85</v>
      </c>
      <c r="O144" s="76"/>
      <c r="P144" s="73" t="s">
        <v>375</v>
      </c>
    </row>
    <row r="145" spans="2:16" x14ac:dyDescent="0.25">
      <c r="B145" s="74" t="s">
        <v>242</v>
      </c>
      <c r="C145">
        <v>1</v>
      </c>
      <c r="D145" s="76">
        <v>70</v>
      </c>
      <c r="E145" s="76">
        <v>85</v>
      </c>
      <c r="F145" s="76">
        <v>25</v>
      </c>
      <c r="G145" s="76">
        <f>ROUND((Table245[[#This Row],[XP]]*Table245[[#This Row],[entity_spawned (AVG)]])*(Table245[[#This Row],[activating_chance]]/100),0)</f>
        <v>21</v>
      </c>
      <c r="H145" s="73" t="s">
        <v>375</v>
      </c>
      <c r="J145" t="s">
        <v>277</v>
      </c>
      <c r="K145">
        <v>1</v>
      </c>
      <c r="L145">
        <v>150</v>
      </c>
      <c r="M145" s="76">
        <v>100</v>
      </c>
      <c r="O145" s="76"/>
      <c r="P145" s="73" t="s">
        <v>375</v>
      </c>
    </row>
    <row r="146" spans="2:16" x14ac:dyDescent="0.25">
      <c r="B146" s="74" t="s">
        <v>242</v>
      </c>
      <c r="C146">
        <v>3</v>
      </c>
      <c r="D146" s="76">
        <v>140</v>
      </c>
      <c r="E146" s="76">
        <v>100</v>
      </c>
      <c r="F146" s="76">
        <v>25</v>
      </c>
      <c r="G146" s="76">
        <f>ROUND((Table245[[#This Row],[XP]]*Table245[[#This Row],[entity_spawned (AVG)]])*(Table245[[#This Row],[activating_chance]]/100),0)</f>
        <v>75</v>
      </c>
      <c r="H146" s="73" t="s">
        <v>375</v>
      </c>
      <c r="J146" t="s">
        <v>277</v>
      </c>
      <c r="K146">
        <v>1</v>
      </c>
      <c r="L146">
        <v>150</v>
      </c>
      <c r="M146" s="76">
        <v>80</v>
      </c>
      <c r="O146" s="76"/>
      <c r="P146" s="73" t="s">
        <v>375</v>
      </c>
    </row>
    <row r="147" spans="2:16" x14ac:dyDescent="0.25">
      <c r="B147" s="74" t="s">
        <v>242</v>
      </c>
      <c r="C147">
        <v>1</v>
      </c>
      <c r="D147" s="76">
        <v>60</v>
      </c>
      <c r="E147" s="76">
        <v>100</v>
      </c>
      <c r="F147" s="76">
        <v>25</v>
      </c>
      <c r="G147" s="76">
        <f>ROUND((Table245[[#This Row],[XP]]*Table245[[#This Row],[entity_spawned (AVG)]])*(Table245[[#This Row],[activating_chance]]/100),0)</f>
        <v>25</v>
      </c>
      <c r="H147" s="73" t="s">
        <v>375</v>
      </c>
      <c r="J147" t="s">
        <v>277</v>
      </c>
      <c r="K147">
        <v>3</v>
      </c>
      <c r="L147">
        <v>130</v>
      </c>
      <c r="M147" s="76">
        <v>40</v>
      </c>
      <c r="O147" s="76"/>
      <c r="P147" s="73" t="s">
        <v>375</v>
      </c>
    </row>
    <row r="148" spans="2:16" x14ac:dyDescent="0.25">
      <c r="B148" s="74" t="s">
        <v>242</v>
      </c>
      <c r="C148">
        <v>1</v>
      </c>
      <c r="D148" s="76">
        <v>140</v>
      </c>
      <c r="E148" s="76">
        <v>70</v>
      </c>
      <c r="F148" s="76">
        <v>25</v>
      </c>
      <c r="G148" s="76">
        <f>ROUND((Table245[[#This Row],[XP]]*Table245[[#This Row],[entity_spawned (AVG)]])*(Table245[[#This Row],[activating_chance]]/100),0)</f>
        <v>18</v>
      </c>
      <c r="H148" s="73" t="s">
        <v>375</v>
      </c>
      <c r="J148" t="s">
        <v>277</v>
      </c>
      <c r="K148">
        <v>1</v>
      </c>
      <c r="L148">
        <v>150</v>
      </c>
      <c r="M148" s="76">
        <v>100</v>
      </c>
      <c r="O148" s="76"/>
      <c r="P148" s="73" t="s">
        <v>375</v>
      </c>
    </row>
    <row r="149" spans="2:16" x14ac:dyDescent="0.25">
      <c r="B149" s="74" t="s">
        <v>242</v>
      </c>
      <c r="C149">
        <v>5</v>
      </c>
      <c r="D149" s="76">
        <v>140</v>
      </c>
      <c r="E149" s="76">
        <v>100</v>
      </c>
      <c r="F149" s="76">
        <v>25</v>
      </c>
      <c r="G149" s="76">
        <f>ROUND((Table245[[#This Row],[XP]]*Table245[[#This Row],[entity_spawned (AVG)]])*(Table245[[#This Row],[activating_chance]]/100),0)</f>
        <v>125</v>
      </c>
      <c r="H149" s="73" t="s">
        <v>375</v>
      </c>
      <c r="J149" t="s">
        <v>277</v>
      </c>
      <c r="K149">
        <v>3</v>
      </c>
      <c r="L149">
        <v>130</v>
      </c>
      <c r="M149" s="76">
        <v>100</v>
      </c>
      <c r="O149" s="76"/>
      <c r="P149" s="73" t="s">
        <v>375</v>
      </c>
    </row>
    <row r="150" spans="2:16" x14ac:dyDescent="0.25">
      <c r="B150" s="74" t="s">
        <v>243</v>
      </c>
      <c r="C150">
        <v>2</v>
      </c>
      <c r="D150" s="76">
        <v>110</v>
      </c>
      <c r="E150" s="76">
        <v>100</v>
      </c>
      <c r="F150" s="76">
        <v>25</v>
      </c>
      <c r="G150" s="76">
        <f>ROUND((Table245[[#This Row],[XP]]*Table245[[#This Row],[entity_spawned (AVG)]])*(Table245[[#This Row],[activating_chance]]/100),0)</f>
        <v>50</v>
      </c>
      <c r="H150" s="73" t="s">
        <v>375</v>
      </c>
      <c r="J150" t="s">
        <v>277</v>
      </c>
      <c r="K150">
        <v>1</v>
      </c>
      <c r="L150">
        <v>120</v>
      </c>
      <c r="M150" s="76">
        <v>100</v>
      </c>
      <c r="O150" s="76"/>
      <c r="P150" s="73" t="s">
        <v>375</v>
      </c>
    </row>
    <row r="151" spans="2:16" x14ac:dyDescent="0.25">
      <c r="B151" s="74" t="s">
        <v>243</v>
      </c>
      <c r="C151">
        <v>6</v>
      </c>
      <c r="D151" s="76">
        <v>120</v>
      </c>
      <c r="E151" s="76">
        <v>100</v>
      </c>
      <c r="F151" s="76">
        <v>25</v>
      </c>
      <c r="G151" s="76">
        <f>ROUND((Table245[[#This Row],[XP]]*Table245[[#This Row],[entity_spawned (AVG)]])*(Table245[[#This Row],[activating_chance]]/100),0)</f>
        <v>150</v>
      </c>
      <c r="H151" s="73" t="s">
        <v>375</v>
      </c>
      <c r="J151" t="s">
        <v>277</v>
      </c>
      <c r="K151">
        <v>1</v>
      </c>
      <c r="L151">
        <v>150</v>
      </c>
      <c r="M151" s="76">
        <v>100</v>
      </c>
      <c r="O151" s="76"/>
      <c r="P151" s="73" t="s">
        <v>375</v>
      </c>
    </row>
    <row r="152" spans="2:16" x14ac:dyDescent="0.25">
      <c r="B152" s="74" t="s">
        <v>243</v>
      </c>
      <c r="C152">
        <v>2</v>
      </c>
      <c r="D152" s="76">
        <v>110</v>
      </c>
      <c r="E152" s="76">
        <v>80</v>
      </c>
      <c r="F152" s="76">
        <v>25</v>
      </c>
      <c r="G152" s="76">
        <f>ROUND((Table245[[#This Row],[XP]]*Table245[[#This Row],[entity_spawned (AVG)]])*(Table245[[#This Row],[activating_chance]]/100),0)</f>
        <v>40</v>
      </c>
      <c r="H152" s="73" t="s">
        <v>375</v>
      </c>
      <c r="J152" t="s">
        <v>277</v>
      </c>
      <c r="K152">
        <v>1</v>
      </c>
      <c r="L152">
        <v>150</v>
      </c>
      <c r="M152" s="76">
        <v>100</v>
      </c>
      <c r="O152" s="76"/>
      <c r="P152" s="73" t="s">
        <v>375</v>
      </c>
    </row>
    <row r="153" spans="2:16" x14ac:dyDescent="0.25">
      <c r="B153" s="74" t="s">
        <v>243</v>
      </c>
      <c r="C153">
        <v>6</v>
      </c>
      <c r="D153" s="76">
        <v>120</v>
      </c>
      <c r="E153" s="76">
        <v>100</v>
      </c>
      <c r="F153" s="76">
        <v>25</v>
      </c>
      <c r="G153" s="76">
        <f>ROUND((Table245[[#This Row],[XP]]*Table245[[#This Row],[entity_spawned (AVG)]])*(Table245[[#This Row],[activating_chance]]/100),0)</f>
        <v>150</v>
      </c>
      <c r="H153" s="73" t="s">
        <v>375</v>
      </c>
      <c r="J153" t="s">
        <v>277</v>
      </c>
      <c r="K153">
        <v>1</v>
      </c>
      <c r="L153">
        <v>120</v>
      </c>
      <c r="M153" s="76">
        <v>100</v>
      </c>
      <c r="O153" s="76"/>
      <c r="P153" s="73" t="s">
        <v>375</v>
      </c>
    </row>
    <row r="154" spans="2:16" x14ac:dyDescent="0.25">
      <c r="B154" s="74" t="s">
        <v>243</v>
      </c>
      <c r="C154">
        <v>2</v>
      </c>
      <c r="D154" s="76">
        <v>80</v>
      </c>
      <c r="E154" s="76">
        <v>100</v>
      </c>
      <c r="F154" s="76">
        <v>25</v>
      </c>
      <c r="G154" s="76">
        <f>ROUND((Table245[[#This Row],[XP]]*Table245[[#This Row],[entity_spawned (AVG)]])*(Table245[[#This Row],[activating_chance]]/100),0)</f>
        <v>50</v>
      </c>
      <c r="H154" s="73" t="s">
        <v>375</v>
      </c>
      <c r="J154" t="s">
        <v>277</v>
      </c>
      <c r="K154">
        <v>1</v>
      </c>
      <c r="L154">
        <v>150</v>
      </c>
      <c r="M154" s="76">
        <v>100</v>
      </c>
      <c r="O154" s="76"/>
      <c r="P154" s="73" t="s">
        <v>375</v>
      </c>
    </row>
    <row r="155" spans="2:16" x14ac:dyDescent="0.25">
      <c r="B155" s="74" t="s">
        <v>243</v>
      </c>
      <c r="C155">
        <v>1</v>
      </c>
      <c r="D155" s="76">
        <v>60</v>
      </c>
      <c r="E155" s="76">
        <v>80</v>
      </c>
      <c r="F155" s="76">
        <v>25</v>
      </c>
      <c r="G155" s="76">
        <f>ROUND((Table245[[#This Row],[XP]]*Table245[[#This Row],[entity_spawned (AVG)]])*(Table245[[#This Row],[activating_chance]]/100),0)</f>
        <v>20</v>
      </c>
      <c r="H155" s="73" t="s">
        <v>375</v>
      </c>
      <c r="J155" t="s">
        <v>277</v>
      </c>
      <c r="K155">
        <v>1</v>
      </c>
      <c r="L155">
        <v>150</v>
      </c>
      <c r="M155" s="76">
        <v>100</v>
      </c>
      <c r="O155" s="76"/>
      <c r="P155" s="73" t="s">
        <v>375</v>
      </c>
    </row>
    <row r="156" spans="2:16" x14ac:dyDescent="0.25">
      <c r="B156" s="74" t="s">
        <v>243</v>
      </c>
      <c r="C156">
        <v>7</v>
      </c>
      <c r="D156" s="76">
        <v>120</v>
      </c>
      <c r="E156" s="76">
        <v>100</v>
      </c>
      <c r="F156" s="76">
        <v>25</v>
      </c>
      <c r="G156" s="76">
        <f>ROUND((Table245[[#This Row],[XP]]*Table245[[#This Row],[entity_spawned (AVG)]])*(Table245[[#This Row],[activating_chance]]/100),0)</f>
        <v>175</v>
      </c>
      <c r="H156" s="73" t="s">
        <v>375</v>
      </c>
      <c r="J156" t="s">
        <v>277</v>
      </c>
      <c r="K156">
        <v>1</v>
      </c>
      <c r="L156">
        <v>170</v>
      </c>
      <c r="M156" s="76">
        <v>100</v>
      </c>
      <c r="O156" s="76"/>
      <c r="P156" s="73" t="s">
        <v>375</v>
      </c>
    </row>
    <row r="157" spans="2:16" x14ac:dyDescent="0.25">
      <c r="B157" s="74" t="s">
        <v>243</v>
      </c>
      <c r="C157">
        <v>2</v>
      </c>
      <c r="D157" s="76">
        <v>100</v>
      </c>
      <c r="E157" s="76">
        <v>100</v>
      </c>
      <c r="F157" s="76">
        <v>25</v>
      </c>
      <c r="G157" s="76">
        <f>ROUND((Table245[[#This Row],[XP]]*Table245[[#This Row],[entity_spawned (AVG)]])*(Table245[[#This Row],[activating_chance]]/100),0)</f>
        <v>50</v>
      </c>
      <c r="H157" s="73" t="s">
        <v>375</v>
      </c>
      <c r="J157" t="s">
        <v>277</v>
      </c>
      <c r="K157">
        <v>1</v>
      </c>
      <c r="L157">
        <v>150</v>
      </c>
      <c r="M157" s="76">
        <v>100</v>
      </c>
      <c r="O157" s="76"/>
      <c r="P157" s="73" t="s">
        <v>375</v>
      </c>
    </row>
    <row r="158" spans="2:16" x14ac:dyDescent="0.25">
      <c r="B158" s="74" t="s">
        <v>243</v>
      </c>
      <c r="C158">
        <v>1</v>
      </c>
      <c r="D158" s="76">
        <v>60</v>
      </c>
      <c r="E158" s="76">
        <v>60</v>
      </c>
      <c r="F158" s="76">
        <v>25</v>
      </c>
      <c r="G158" s="76">
        <f>ROUND((Table245[[#This Row],[XP]]*Table245[[#This Row],[entity_spawned (AVG)]])*(Table245[[#This Row],[activating_chance]]/100),0)</f>
        <v>15</v>
      </c>
      <c r="H158" s="73" t="s">
        <v>375</v>
      </c>
      <c r="J158" t="s">
        <v>277</v>
      </c>
      <c r="K158">
        <v>1</v>
      </c>
      <c r="L158">
        <v>150</v>
      </c>
      <c r="M158" s="76">
        <v>100</v>
      </c>
      <c r="O158" s="76"/>
      <c r="P158" s="73" t="s">
        <v>375</v>
      </c>
    </row>
    <row r="159" spans="2:16" x14ac:dyDescent="0.25">
      <c r="B159" s="74" t="s">
        <v>243</v>
      </c>
      <c r="C159">
        <v>1</v>
      </c>
      <c r="D159" s="76">
        <v>40</v>
      </c>
      <c r="E159" s="76">
        <v>85</v>
      </c>
      <c r="F159" s="76">
        <v>25</v>
      </c>
      <c r="G159" s="76">
        <f>ROUND((Table245[[#This Row],[XP]]*Table245[[#This Row],[entity_spawned (AVG)]])*(Table245[[#This Row],[activating_chance]]/100),0)</f>
        <v>21</v>
      </c>
      <c r="H159" s="73" t="s">
        <v>375</v>
      </c>
      <c r="J159" t="s">
        <v>277</v>
      </c>
      <c r="K159">
        <v>1</v>
      </c>
      <c r="L159">
        <v>150</v>
      </c>
      <c r="M159" s="76">
        <v>100</v>
      </c>
      <c r="O159" s="76"/>
      <c r="P159" s="73" t="s">
        <v>375</v>
      </c>
    </row>
    <row r="160" spans="2:16" x14ac:dyDescent="0.25">
      <c r="B160" s="74" t="s">
        <v>243</v>
      </c>
      <c r="C160">
        <v>3</v>
      </c>
      <c r="D160" s="76">
        <v>90</v>
      </c>
      <c r="E160" s="76">
        <v>100</v>
      </c>
      <c r="F160" s="76">
        <v>25</v>
      </c>
      <c r="G160" s="76">
        <f>ROUND((Table245[[#This Row],[XP]]*Table245[[#This Row],[entity_spawned (AVG)]])*(Table245[[#This Row],[activating_chance]]/100),0)</f>
        <v>75</v>
      </c>
      <c r="H160" s="73" t="s">
        <v>375</v>
      </c>
      <c r="J160" t="s">
        <v>277</v>
      </c>
      <c r="K160">
        <v>1</v>
      </c>
      <c r="L160">
        <v>120</v>
      </c>
      <c r="M160" s="76">
        <v>80</v>
      </c>
      <c r="O160" s="76"/>
      <c r="P160" s="73" t="s">
        <v>375</v>
      </c>
    </row>
    <row r="161" spans="2:16" x14ac:dyDescent="0.25">
      <c r="B161" s="74" t="s">
        <v>243</v>
      </c>
      <c r="C161">
        <v>10</v>
      </c>
      <c r="D161" s="76">
        <v>180</v>
      </c>
      <c r="E161" s="76">
        <v>80</v>
      </c>
      <c r="F161" s="76">
        <v>25</v>
      </c>
      <c r="G161" s="76">
        <f>ROUND((Table245[[#This Row],[XP]]*Table245[[#This Row],[entity_spawned (AVG)]])*(Table245[[#This Row],[activating_chance]]/100),0)</f>
        <v>200</v>
      </c>
      <c r="H161" s="73" t="s">
        <v>375</v>
      </c>
      <c r="J161" t="s">
        <v>277</v>
      </c>
      <c r="K161">
        <v>1</v>
      </c>
      <c r="L161">
        <v>100</v>
      </c>
      <c r="M161" s="76">
        <v>100</v>
      </c>
      <c r="O161" s="76"/>
      <c r="P161" s="73" t="s">
        <v>375</v>
      </c>
    </row>
    <row r="162" spans="2:16" x14ac:dyDescent="0.25">
      <c r="B162" s="74" t="s">
        <v>243</v>
      </c>
      <c r="C162">
        <v>7</v>
      </c>
      <c r="D162" s="76">
        <v>150</v>
      </c>
      <c r="E162" s="76">
        <v>100</v>
      </c>
      <c r="F162" s="76">
        <v>25</v>
      </c>
      <c r="G162" s="76">
        <f>ROUND((Table245[[#This Row],[XP]]*Table245[[#This Row],[entity_spawned (AVG)]])*(Table245[[#This Row],[activating_chance]]/100),0)</f>
        <v>175</v>
      </c>
      <c r="H162" s="73" t="s">
        <v>375</v>
      </c>
      <c r="J162" t="s">
        <v>277</v>
      </c>
      <c r="K162">
        <v>1</v>
      </c>
      <c r="L162">
        <v>150</v>
      </c>
      <c r="M162" s="76">
        <v>100</v>
      </c>
      <c r="O162" s="76"/>
      <c r="P162" s="73" t="s">
        <v>375</v>
      </c>
    </row>
    <row r="163" spans="2:16" x14ac:dyDescent="0.25">
      <c r="B163" s="74" t="s">
        <v>243</v>
      </c>
      <c r="C163">
        <v>6</v>
      </c>
      <c r="D163" s="76">
        <v>120</v>
      </c>
      <c r="E163" s="76">
        <v>30</v>
      </c>
      <c r="F163" s="76">
        <v>25</v>
      </c>
      <c r="G163" s="76">
        <f>ROUND((Table245[[#This Row],[XP]]*Table245[[#This Row],[entity_spawned (AVG)]])*(Table245[[#This Row],[activating_chance]]/100),0)</f>
        <v>45</v>
      </c>
      <c r="H163" s="73" t="s">
        <v>375</v>
      </c>
      <c r="J163" t="s">
        <v>277</v>
      </c>
      <c r="K163">
        <v>1</v>
      </c>
      <c r="L163">
        <v>170</v>
      </c>
      <c r="M163" s="76">
        <v>80</v>
      </c>
      <c r="O163" s="76"/>
      <c r="P163" s="73" t="s">
        <v>375</v>
      </c>
    </row>
    <row r="164" spans="2:16" x14ac:dyDescent="0.25">
      <c r="B164" s="74" t="s">
        <v>243</v>
      </c>
      <c r="C164">
        <v>1</v>
      </c>
      <c r="D164" s="76">
        <v>40</v>
      </c>
      <c r="E164" s="76">
        <v>100</v>
      </c>
      <c r="F164" s="76">
        <v>25</v>
      </c>
      <c r="G164" s="76">
        <f>ROUND((Table245[[#This Row],[XP]]*Table245[[#This Row],[entity_spawned (AVG)]])*(Table245[[#This Row],[activating_chance]]/100),0)</f>
        <v>25</v>
      </c>
      <c r="H164" s="73" t="s">
        <v>375</v>
      </c>
      <c r="J164" t="s">
        <v>277</v>
      </c>
      <c r="K164">
        <v>3</v>
      </c>
      <c r="L164">
        <v>140</v>
      </c>
      <c r="M164" s="76">
        <v>40</v>
      </c>
      <c r="O164" s="76"/>
      <c r="P164" s="73" t="s">
        <v>375</v>
      </c>
    </row>
    <row r="165" spans="2:16" x14ac:dyDescent="0.25">
      <c r="B165" s="74" t="s">
        <v>243</v>
      </c>
      <c r="C165">
        <v>3</v>
      </c>
      <c r="D165" s="76">
        <v>110</v>
      </c>
      <c r="E165" s="76">
        <v>100</v>
      </c>
      <c r="F165" s="76">
        <v>25</v>
      </c>
      <c r="G165" s="76">
        <f>ROUND((Table245[[#This Row],[XP]]*Table245[[#This Row],[entity_spawned (AVG)]])*(Table245[[#This Row],[activating_chance]]/100),0)</f>
        <v>75</v>
      </c>
      <c r="H165" s="73" t="s">
        <v>375</v>
      </c>
      <c r="J165" t="s">
        <v>279</v>
      </c>
      <c r="K165">
        <v>1</v>
      </c>
      <c r="L165">
        <v>220</v>
      </c>
      <c r="M165" s="76">
        <v>100</v>
      </c>
      <c r="O165" s="76"/>
      <c r="P165" s="73" t="s">
        <v>375</v>
      </c>
    </row>
    <row r="166" spans="2:16" x14ac:dyDescent="0.25">
      <c r="B166" s="74" t="s">
        <v>243</v>
      </c>
      <c r="C166">
        <v>1</v>
      </c>
      <c r="D166" s="76">
        <v>40</v>
      </c>
      <c r="E166" s="76">
        <v>80</v>
      </c>
      <c r="F166" s="76">
        <v>25</v>
      </c>
      <c r="G166" s="76">
        <f>ROUND((Table245[[#This Row],[XP]]*Table245[[#This Row],[entity_spawned (AVG)]])*(Table245[[#This Row],[activating_chance]]/100),0)</f>
        <v>20</v>
      </c>
      <c r="H166" s="73" t="s">
        <v>375</v>
      </c>
      <c r="J166" t="s">
        <v>279</v>
      </c>
      <c r="K166">
        <v>1</v>
      </c>
      <c r="L166">
        <v>220</v>
      </c>
      <c r="M166" s="76">
        <v>100</v>
      </c>
      <c r="O166" s="76"/>
      <c r="P166" s="73" t="s">
        <v>375</v>
      </c>
    </row>
    <row r="167" spans="2:16" x14ac:dyDescent="0.25">
      <c r="B167" s="74" t="s">
        <v>243</v>
      </c>
      <c r="C167">
        <v>2</v>
      </c>
      <c r="D167" s="76">
        <v>110</v>
      </c>
      <c r="E167" s="76">
        <v>20</v>
      </c>
      <c r="F167" s="76">
        <v>25</v>
      </c>
      <c r="G167" s="76">
        <f>ROUND((Table245[[#This Row],[XP]]*Table245[[#This Row],[entity_spawned (AVG)]])*(Table245[[#This Row],[activating_chance]]/100),0)</f>
        <v>10</v>
      </c>
      <c r="H167" s="73" t="s">
        <v>375</v>
      </c>
      <c r="J167" t="s">
        <v>279</v>
      </c>
      <c r="K167">
        <v>1</v>
      </c>
      <c r="L167">
        <v>220</v>
      </c>
      <c r="M167" s="76">
        <v>100</v>
      </c>
      <c r="O167" s="76"/>
      <c r="P167" s="73" t="s">
        <v>375</v>
      </c>
    </row>
    <row r="168" spans="2:16" x14ac:dyDescent="0.25">
      <c r="B168" s="74" t="s">
        <v>244</v>
      </c>
      <c r="C168">
        <v>5</v>
      </c>
      <c r="D168" s="76">
        <v>25</v>
      </c>
      <c r="E168" s="76">
        <v>100</v>
      </c>
      <c r="F168" s="76">
        <v>25</v>
      </c>
      <c r="G168" s="76">
        <f>ROUND((Table245[[#This Row],[XP]]*Table245[[#This Row],[entity_spawned (AVG)]])*(Table245[[#This Row],[activating_chance]]/100),0)</f>
        <v>125</v>
      </c>
      <c r="H168" s="73" t="s">
        <v>375</v>
      </c>
      <c r="J168" t="s">
        <v>279</v>
      </c>
      <c r="K168">
        <v>1</v>
      </c>
      <c r="L168">
        <v>220</v>
      </c>
      <c r="M168" s="76">
        <v>100</v>
      </c>
      <c r="O168" s="76"/>
      <c r="P168" s="73" t="s">
        <v>375</v>
      </c>
    </row>
    <row r="169" spans="2:16" x14ac:dyDescent="0.25">
      <c r="B169" s="74" t="s">
        <v>244</v>
      </c>
      <c r="C169">
        <v>3</v>
      </c>
      <c r="D169" s="76">
        <v>110</v>
      </c>
      <c r="E169" s="76">
        <v>100</v>
      </c>
      <c r="F169" s="76">
        <v>25</v>
      </c>
      <c r="G169" s="76">
        <f>ROUND((Table245[[#This Row],[XP]]*Table245[[#This Row],[entity_spawned (AVG)]])*(Table245[[#This Row],[activating_chance]]/100),0)</f>
        <v>75</v>
      </c>
      <c r="H169" s="73" t="s">
        <v>375</v>
      </c>
      <c r="J169" t="s">
        <v>369</v>
      </c>
      <c r="K169">
        <v>1</v>
      </c>
      <c r="L169">
        <v>220</v>
      </c>
      <c r="M169" s="76">
        <v>100</v>
      </c>
      <c r="O169" s="76"/>
      <c r="P169" s="73" t="s">
        <v>375</v>
      </c>
    </row>
    <row r="170" spans="2:16" x14ac:dyDescent="0.25">
      <c r="B170" s="74" t="s">
        <v>244</v>
      </c>
      <c r="C170">
        <v>1</v>
      </c>
      <c r="D170" s="76">
        <v>60</v>
      </c>
      <c r="E170" s="76">
        <v>100</v>
      </c>
      <c r="F170" s="76">
        <v>25</v>
      </c>
      <c r="G170" s="76">
        <f>ROUND((Table245[[#This Row],[XP]]*Table245[[#This Row],[entity_spawned (AVG)]])*(Table245[[#This Row],[activating_chance]]/100),0)</f>
        <v>25</v>
      </c>
      <c r="H170" s="73" t="s">
        <v>375</v>
      </c>
      <c r="J170" t="s">
        <v>434</v>
      </c>
      <c r="K170">
        <v>1</v>
      </c>
      <c r="L170">
        <v>240</v>
      </c>
      <c r="M170" s="76">
        <v>20</v>
      </c>
      <c r="O170" s="76"/>
      <c r="P170" s="73" t="s">
        <v>376</v>
      </c>
    </row>
    <row r="171" spans="2:16" x14ac:dyDescent="0.25">
      <c r="B171" s="74" t="s">
        <v>244</v>
      </c>
      <c r="C171">
        <v>7</v>
      </c>
      <c r="D171" s="76">
        <v>150</v>
      </c>
      <c r="E171" s="76">
        <v>100</v>
      </c>
      <c r="F171" s="76">
        <v>25</v>
      </c>
      <c r="G171" s="76">
        <f>ROUND((Table245[[#This Row],[XP]]*Table245[[#This Row],[entity_spawned (AVG)]])*(Table245[[#This Row],[activating_chance]]/100),0)</f>
        <v>175</v>
      </c>
      <c r="H171" s="73" t="s">
        <v>375</v>
      </c>
      <c r="J171" t="s">
        <v>434</v>
      </c>
      <c r="K171">
        <v>1</v>
      </c>
      <c r="L171">
        <v>240</v>
      </c>
      <c r="M171" s="76">
        <v>100</v>
      </c>
      <c r="O171" s="76"/>
      <c r="P171" s="73" t="s">
        <v>376</v>
      </c>
    </row>
    <row r="172" spans="2:16" x14ac:dyDescent="0.25">
      <c r="B172" s="74" t="s">
        <v>244</v>
      </c>
      <c r="C172">
        <v>3</v>
      </c>
      <c r="D172" s="76">
        <v>100</v>
      </c>
      <c r="E172" s="76">
        <v>60</v>
      </c>
      <c r="F172" s="76">
        <v>25</v>
      </c>
      <c r="G172" s="76">
        <f>ROUND((Table245[[#This Row],[XP]]*Table245[[#This Row],[entity_spawned (AVG)]])*(Table245[[#This Row],[activating_chance]]/100),0)</f>
        <v>45</v>
      </c>
      <c r="H172" s="73" t="s">
        <v>375</v>
      </c>
      <c r="J172" t="s">
        <v>434</v>
      </c>
      <c r="K172">
        <v>1</v>
      </c>
      <c r="L172">
        <v>240</v>
      </c>
      <c r="M172" s="76">
        <v>100</v>
      </c>
      <c r="O172" s="76"/>
      <c r="P172" s="73" t="s">
        <v>376</v>
      </c>
    </row>
    <row r="173" spans="2:16" x14ac:dyDescent="0.25">
      <c r="B173" s="74" t="s">
        <v>244</v>
      </c>
      <c r="C173">
        <v>3</v>
      </c>
      <c r="D173" s="76">
        <v>120</v>
      </c>
      <c r="E173" s="76">
        <v>100</v>
      </c>
      <c r="F173" s="76">
        <v>25</v>
      </c>
      <c r="G173" s="76">
        <f>ROUND((Table245[[#This Row],[XP]]*Table245[[#This Row],[entity_spawned (AVG)]])*(Table245[[#This Row],[activating_chance]]/100),0)</f>
        <v>75</v>
      </c>
      <c r="H173" s="73" t="s">
        <v>375</v>
      </c>
      <c r="J173" t="s">
        <v>436</v>
      </c>
      <c r="K173">
        <v>8</v>
      </c>
      <c r="L173">
        <v>100</v>
      </c>
      <c r="M173" s="76">
        <v>100</v>
      </c>
      <c r="O173" s="76"/>
      <c r="P173" s="73" t="s">
        <v>375</v>
      </c>
    </row>
    <row r="174" spans="2:16" x14ac:dyDescent="0.25">
      <c r="B174" s="74" t="s">
        <v>244</v>
      </c>
      <c r="C174">
        <v>1</v>
      </c>
      <c r="D174" s="76">
        <v>90</v>
      </c>
      <c r="E174" s="76">
        <v>100</v>
      </c>
      <c r="F174" s="76">
        <v>25</v>
      </c>
      <c r="G174" s="76">
        <f>ROUND((Table245[[#This Row],[XP]]*Table245[[#This Row],[entity_spawned (AVG)]])*(Table245[[#This Row],[activating_chance]]/100),0)</f>
        <v>25</v>
      </c>
      <c r="H174" s="73" t="s">
        <v>375</v>
      </c>
      <c r="J174" t="s">
        <v>436</v>
      </c>
      <c r="K174">
        <v>1</v>
      </c>
      <c r="L174">
        <v>100</v>
      </c>
      <c r="M174" s="76">
        <v>100</v>
      </c>
      <c r="O174" s="76"/>
      <c r="P174" s="73" t="s">
        <v>375</v>
      </c>
    </row>
    <row r="175" spans="2:16" x14ac:dyDescent="0.25">
      <c r="B175" s="74" t="s">
        <v>244</v>
      </c>
      <c r="C175">
        <v>7</v>
      </c>
      <c r="D175" s="76">
        <v>130</v>
      </c>
      <c r="E175" s="76">
        <v>100</v>
      </c>
      <c r="F175" s="76">
        <v>25</v>
      </c>
      <c r="G175" s="76">
        <f>ROUND((Table245[[#This Row],[XP]]*Table245[[#This Row],[entity_spawned (AVG)]])*(Table245[[#This Row],[activating_chance]]/100),0)</f>
        <v>175</v>
      </c>
      <c r="H175" s="73" t="s">
        <v>375</v>
      </c>
      <c r="J175" t="s">
        <v>436</v>
      </c>
      <c r="K175">
        <v>3</v>
      </c>
      <c r="L175">
        <v>100</v>
      </c>
      <c r="M175" s="76">
        <v>100</v>
      </c>
      <c r="O175" s="76"/>
      <c r="P175" s="73" t="s">
        <v>375</v>
      </c>
    </row>
    <row r="176" spans="2:16" x14ac:dyDescent="0.25">
      <c r="B176" s="74" t="s">
        <v>244</v>
      </c>
      <c r="C176">
        <v>6</v>
      </c>
      <c r="D176" s="76">
        <v>150</v>
      </c>
      <c r="E176" s="76">
        <v>100</v>
      </c>
      <c r="F176" s="76">
        <v>25</v>
      </c>
      <c r="G176" s="76">
        <f>ROUND((Table245[[#This Row],[XP]]*Table245[[#This Row],[entity_spawned (AVG)]])*(Table245[[#This Row],[activating_chance]]/100),0)</f>
        <v>150</v>
      </c>
      <c r="H176" s="73" t="s">
        <v>375</v>
      </c>
      <c r="J176" t="s">
        <v>436</v>
      </c>
      <c r="K176">
        <v>1</v>
      </c>
      <c r="L176">
        <v>100</v>
      </c>
      <c r="M176" s="76">
        <v>100</v>
      </c>
      <c r="O176" s="76"/>
      <c r="P176" s="73" t="s">
        <v>375</v>
      </c>
    </row>
    <row r="177" spans="2:16" x14ac:dyDescent="0.25">
      <c r="B177" s="74" t="s">
        <v>244</v>
      </c>
      <c r="C177">
        <v>7</v>
      </c>
      <c r="D177" s="76">
        <v>140</v>
      </c>
      <c r="E177" s="76">
        <v>100</v>
      </c>
      <c r="F177" s="76">
        <v>25</v>
      </c>
      <c r="G177" s="76">
        <f>ROUND((Table245[[#This Row],[XP]]*Table245[[#This Row],[entity_spawned (AVG)]])*(Table245[[#This Row],[activating_chance]]/100),0)</f>
        <v>175</v>
      </c>
      <c r="H177" s="73" t="s">
        <v>375</v>
      </c>
      <c r="J177" t="s">
        <v>436</v>
      </c>
      <c r="K177">
        <v>3</v>
      </c>
      <c r="L177">
        <v>100</v>
      </c>
      <c r="M177" s="76">
        <v>100</v>
      </c>
      <c r="O177" s="76"/>
      <c r="P177" s="73" t="s">
        <v>375</v>
      </c>
    </row>
    <row r="178" spans="2:16" x14ac:dyDescent="0.25">
      <c r="B178" s="74" t="s">
        <v>244</v>
      </c>
      <c r="C178">
        <v>3</v>
      </c>
      <c r="D178" s="76">
        <v>100</v>
      </c>
      <c r="E178" s="76">
        <v>100</v>
      </c>
      <c r="F178" s="76">
        <v>25</v>
      </c>
      <c r="G178" s="76">
        <f>ROUND((Table245[[#This Row],[XP]]*Table245[[#This Row],[entity_spawned (AVG)]])*(Table245[[#This Row],[activating_chance]]/100),0)</f>
        <v>75</v>
      </c>
      <c r="H178" s="73" t="s">
        <v>375</v>
      </c>
      <c r="J178" t="s">
        <v>436</v>
      </c>
      <c r="K178">
        <v>3</v>
      </c>
      <c r="L178">
        <v>100</v>
      </c>
      <c r="M178" s="76">
        <v>100</v>
      </c>
      <c r="O178" s="76"/>
      <c r="P178" s="73" t="s">
        <v>375</v>
      </c>
    </row>
    <row r="179" spans="2:16" x14ac:dyDescent="0.25">
      <c r="B179" s="74" t="s">
        <v>244</v>
      </c>
      <c r="C179">
        <v>11</v>
      </c>
      <c r="D179" s="76">
        <v>170</v>
      </c>
      <c r="E179" s="76">
        <v>100</v>
      </c>
      <c r="F179" s="76">
        <v>25</v>
      </c>
      <c r="G179" s="76">
        <f>ROUND((Table245[[#This Row],[XP]]*Table245[[#This Row],[entity_spawned (AVG)]])*(Table245[[#This Row],[activating_chance]]/100),0)</f>
        <v>275</v>
      </c>
      <c r="H179" s="73" t="s">
        <v>375</v>
      </c>
      <c r="J179" t="s">
        <v>436</v>
      </c>
      <c r="K179">
        <v>12</v>
      </c>
      <c r="L179">
        <v>100</v>
      </c>
      <c r="M179" s="76">
        <v>100</v>
      </c>
      <c r="O179" s="76"/>
      <c r="P179" s="73" t="s">
        <v>375</v>
      </c>
    </row>
    <row r="180" spans="2:16" x14ac:dyDescent="0.25">
      <c r="B180" s="74" t="s">
        <v>244</v>
      </c>
      <c r="C180">
        <v>1</v>
      </c>
      <c r="D180" s="76">
        <v>95</v>
      </c>
      <c r="E180" s="76">
        <v>80</v>
      </c>
      <c r="F180" s="76">
        <v>25</v>
      </c>
      <c r="G180" s="76">
        <f>ROUND((Table245[[#This Row],[XP]]*Table245[[#This Row],[entity_spawned (AVG)]])*(Table245[[#This Row],[activating_chance]]/100),0)</f>
        <v>20</v>
      </c>
      <c r="H180" s="73" t="s">
        <v>375</v>
      </c>
      <c r="J180" t="s">
        <v>433</v>
      </c>
      <c r="K180">
        <v>1</v>
      </c>
      <c r="L180">
        <v>240</v>
      </c>
      <c r="M180" s="76">
        <v>100</v>
      </c>
      <c r="O180" s="76"/>
      <c r="P180" s="73" t="s">
        <v>376</v>
      </c>
    </row>
    <row r="181" spans="2:16" x14ac:dyDescent="0.25">
      <c r="B181" s="74" t="s">
        <v>244</v>
      </c>
      <c r="C181">
        <v>1</v>
      </c>
      <c r="D181" s="76">
        <v>90</v>
      </c>
      <c r="E181" s="76">
        <v>100</v>
      </c>
      <c r="F181" s="76">
        <v>25</v>
      </c>
      <c r="G181" s="76">
        <f>ROUND((Table245[[#This Row],[XP]]*Table245[[#This Row],[entity_spawned (AVG)]])*(Table245[[#This Row],[activating_chance]]/100),0)</f>
        <v>25</v>
      </c>
      <c r="H181" s="73" t="s">
        <v>375</v>
      </c>
      <c r="J181" t="s">
        <v>433</v>
      </c>
      <c r="K181">
        <v>1</v>
      </c>
      <c r="L181">
        <v>240</v>
      </c>
      <c r="M181" s="76">
        <v>100</v>
      </c>
      <c r="O181" s="76"/>
      <c r="P181" s="73" t="s">
        <v>376</v>
      </c>
    </row>
    <row r="182" spans="2:16" x14ac:dyDescent="0.25">
      <c r="B182" s="74" t="s">
        <v>244</v>
      </c>
      <c r="C182">
        <v>1</v>
      </c>
      <c r="D182" s="76">
        <v>90</v>
      </c>
      <c r="E182" s="76">
        <v>100</v>
      </c>
      <c r="F182" s="76">
        <v>25</v>
      </c>
      <c r="G182" s="76">
        <f>ROUND((Table245[[#This Row],[XP]]*Table245[[#This Row],[entity_spawned (AVG)]])*(Table245[[#This Row],[activating_chance]]/100),0)</f>
        <v>25</v>
      </c>
      <c r="H182" s="73" t="s">
        <v>375</v>
      </c>
      <c r="J182" t="s">
        <v>433</v>
      </c>
      <c r="K182">
        <v>1</v>
      </c>
      <c r="L182">
        <v>275</v>
      </c>
      <c r="M182" s="76">
        <v>100</v>
      </c>
      <c r="O182" s="76"/>
      <c r="P182" s="73" t="s">
        <v>376</v>
      </c>
    </row>
    <row r="183" spans="2:16" x14ac:dyDescent="0.25">
      <c r="B183" s="74" t="s">
        <v>244</v>
      </c>
      <c r="C183">
        <v>10</v>
      </c>
      <c r="D183" s="76">
        <v>180</v>
      </c>
      <c r="E183" s="76">
        <v>100</v>
      </c>
      <c r="F183" s="76">
        <v>25</v>
      </c>
      <c r="G183" s="76">
        <f>ROUND((Table245[[#This Row],[XP]]*Table245[[#This Row],[entity_spawned (AVG)]])*(Table245[[#This Row],[activating_chance]]/100),0)</f>
        <v>250</v>
      </c>
      <c r="H183" s="73" t="s">
        <v>375</v>
      </c>
      <c r="J183" t="s">
        <v>433</v>
      </c>
      <c r="K183">
        <v>1</v>
      </c>
      <c r="L183">
        <v>240</v>
      </c>
      <c r="M183" s="76">
        <v>100</v>
      </c>
      <c r="O183" s="76"/>
      <c r="P183" s="73" t="s">
        <v>376</v>
      </c>
    </row>
    <row r="184" spans="2:16" x14ac:dyDescent="0.25">
      <c r="B184" s="74" t="s">
        <v>244</v>
      </c>
      <c r="C184">
        <v>7</v>
      </c>
      <c r="D184" s="76">
        <v>150</v>
      </c>
      <c r="E184" s="76">
        <v>100</v>
      </c>
      <c r="F184" s="76">
        <v>25</v>
      </c>
      <c r="G184" s="76">
        <f>ROUND((Table245[[#This Row],[XP]]*Table245[[#This Row],[entity_spawned (AVG)]])*(Table245[[#This Row],[activating_chance]]/100),0)</f>
        <v>175</v>
      </c>
      <c r="H184" s="73" t="s">
        <v>375</v>
      </c>
      <c r="J184" t="s">
        <v>433</v>
      </c>
      <c r="K184">
        <v>1</v>
      </c>
      <c r="L184">
        <v>240</v>
      </c>
      <c r="M184" s="76">
        <v>100</v>
      </c>
      <c r="O184" s="76"/>
      <c r="P184" s="73" t="s">
        <v>376</v>
      </c>
    </row>
    <row r="185" spans="2:16" x14ac:dyDescent="0.25">
      <c r="B185" s="74" t="s">
        <v>244</v>
      </c>
      <c r="C185">
        <v>10</v>
      </c>
      <c r="D185" s="76">
        <v>180</v>
      </c>
      <c r="E185" s="76">
        <v>100</v>
      </c>
      <c r="F185" s="76">
        <v>25</v>
      </c>
      <c r="G185" s="76">
        <f>ROUND((Table245[[#This Row],[XP]]*Table245[[#This Row],[entity_spawned (AVG)]])*(Table245[[#This Row],[activating_chance]]/100),0)</f>
        <v>250</v>
      </c>
      <c r="H185" s="73" t="s">
        <v>375</v>
      </c>
      <c r="J185" t="s">
        <v>433</v>
      </c>
      <c r="K185">
        <v>1</v>
      </c>
      <c r="L185">
        <v>240</v>
      </c>
      <c r="M185" s="76">
        <v>100</v>
      </c>
      <c r="O185" s="76"/>
      <c r="P185" s="73" t="s">
        <v>376</v>
      </c>
    </row>
    <row r="186" spans="2:16" x14ac:dyDescent="0.25">
      <c r="B186" s="74" t="s">
        <v>244</v>
      </c>
      <c r="C186">
        <v>3</v>
      </c>
      <c r="D186" s="76">
        <v>100</v>
      </c>
      <c r="E186" s="76">
        <v>100</v>
      </c>
      <c r="F186" s="76">
        <v>25</v>
      </c>
      <c r="G186" s="76">
        <f>ROUND((Table245[[#This Row],[XP]]*Table245[[#This Row],[entity_spawned (AVG)]])*(Table245[[#This Row],[activating_chance]]/100),0)</f>
        <v>75</v>
      </c>
      <c r="H186" s="73" t="s">
        <v>375</v>
      </c>
      <c r="J186" t="s">
        <v>433</v>
      </c>
      <c r="K186">
        <v>2</v>
      </c>
      <c r="L186">
        <v>240</v>
      </c>
      <c r="M186" s="76">
        <v>30</v>
      </c>
      <c r="O186" s="76"/>
      <c r="P186" s="73" t="s">
        <v>376</v>
      </c>
    </row>
    <row r="187" spans="2:16" x14ac:dyDescent="0.25">
      <c r="B187" s="74" t="s">
        <v>244</v>
      </c>
      <c r="C187">
        <v>6</v>
      </c>
      <c r="D187" s="76">
        <v>130</v>
      </c>
      <c r="E187" s="76">
        <v>100</v>
      </c>
      <c r="F187" s="76">
        <v>25</v>
      </c>
      <c r="G187" s="76">
        <f>ROUND((Table245[[#This Row],[XP]]*Table245[[#This Row],[entity_spawned (AVG)]])*(Table245[[#This Row],[activating_chance]]/100),0)</f>
        <v>150</v>
      </c>
      <c r="H187" s="73" t="s">
        <v>375</v>
      </c>
      <c r="J187" t="s">
        <v>433</v>
      </c>
      <c r="K187">
        <v>1</v>
      </c>
      <c r="L187">
        <v>240</v>
      </c>
      <c r="M187" s="76">
        <v>100</v>
      </c>
      <c r="O187" s="76"/>
      <c r="P187" s="73" t="s">
        <v>376</v>
      </c>
    </row>
    <row r="188" spans="2:16" x14ac:dyDescent="0.25">
      <c r="B188" s="74" t="s">
        <v>245</v>
      </c>
      <c r="C188">
        <v>1</v>
      </c>
      <c r="D188" s="76">
        <v>220</v>
      </c>
      <c r="E188" s="76">
        <v>100</v>
      </c>
      <c r="F188" s="76"/>
      <c r="G188" s="76">
        <f>ROUND((Table245[[#This Row],[XP]]*Table245[[#This Row],[entity_spawned (AVG)]])*(Table245[[#This Row],[activating_chance]]/100),0)</f>
        <v>0</v>
      </c>
      <c r="H188" s="73" t="s">
        <v>376</v>
      </c>
      <c r="J188" t="s">
        <v>433</v>
      </c>
      <c r="K188">
        <v>1</v>
      </c>
      <c r="L188">
        <v>240</v>
      </c>
      <c r="M188" s="76">
        <v>100</v>
      </c>
      <c r="O188" s="76"/>
      <c r="P188" s="73" t="s">
        <v>376</v>
      </c>
    </row>
    <row r="189" spans="2:16" x14ac:dyDescent="0.25">
      <c r="B189" s="74" t="s">
        <v>245</v>
      </c>
      <c r="C189">
        <v>1</v>
      </c>
      <c r="D189" s="76">
        <v>220</v>
      </c>
      <c r="E189" s="76">
        <v>100</v>
      </c>
      <c r="F189" s="76"/>
      <c r="G189" s="76">
        <f>ROUND((Table245[[#This Row],[XP]]*Table245[[#This Row],[entity_spawned (AVG)]])*(Table245[[#This Row],[activating_chance]]/100),0)</f>
        <v>0</v>
      </c>
      <c r="H189" s="73" t="s">
        <v>376</v>
      </c>
      <c r="J189" t="s">
        <v>433</v>
      </c>
      <c r="K189">
        <v>1</v>
      </c>
      <c r="L189">
        <v>240</v>
      </c>
      <c r="M189" s="76">
        <v>100</v>
      </c>
      <c r="O189" s="76"/>
      <c r="P189" s="73" t="s">
        <v>376</v>
      </c>
    </row>
    <row r="190" spans="2:16" x14ac:dyDescent="0.25">
      <c r="B190" s="74" t="s">
        <v>245</v>
      </c>
      <c r="C190">
        <v>1</v>
      </c>
      <c r="D190" s="76">
        <v>220</v>
      </c>
      <c r="E190" s="76">
        <v>100</v>
      </c>
      <c r="F190" s="76"/>
      <c r="G190" s="76">
        <f>ROUND((Table245[[#This Row],[XP]]*Table245[[#This Row],[entity_spawned (AVG)]])*(Table245[[#This Row],[activating_chance]]/100),0)</f>
        <v>0</v>
      </c>
      <c r="H190" s="73" t="s">
        <v>376</v>
      </c>
      <c r="J190" t="s">
        <v>433</v>
      </c>
      <c r="K190">
        <v>1</v>
      </c>
      <c r="L190">
        <v>275</v>
      </c>
      <c r="M190" s="76">
        <v>100</v>
      </c>
      <c r="O190" s="76"/>
      <c r="P190" s="73" t="s">
        <v>376</v>
      </c>
    </row>
    <row r="191" spans="2:16" x14ac:dyDescent="0.25">
      <c r="B191" s="74" t="s">
        <v>245</v>
      </c>
      <c r="C191">
        <v>1</v>
      </c>
      <c r="D191" s="76">
        <v>220</v>
      </c>
      <c r="E191" s="76">
        <v>100</v>
      </c>
      <c r="F191" s="76"/>
      <c r="G191" s="76">
        <f>ROUND((Table245[[#This Row],[XP]]*Table245[[#This Row],[entity_spawned (AVG)]])*(Table245[[#This Row],[activating_chance]]/100),0)</f>
        <v>0</v>
      </c>
      <c r="H191" s="73" t="s">
        <v>376</v>
      </c>
      <c r="J191" t="s">
        <v>433</v>
      </c>
      <c r="K191">
        <v>1</v>
      </c>
      <c r="L191">
        <v>275</v>
      </c>
      <c r="M191" s="76">
        <v>100</v>
      </c>
      <c r="O191" s="76"/>
      <c r="P191" s="73" t="s">
        <v>376</v>
      </c>
    </row>
    <row r="192" spans="2:16" x14ac:dyDescent="0.25">
      <c r="B192" s="74" t="s">
        <v>245</v>
      </c>
      <c r="C192">
        <v>1</v>
      </c>
      <c r="D192" s="76">
        <v>220</v>
      </c>
      <c r="E192" s="76">
        <v>100</v>
      </c>
      <c r="F192" s="76"/>
      <c r="G192" s="76">
        <f>ROUND((Table245[[#This Row],[XP]]*Table245[[#This Row],[entity_spawned (AVG)]])*(Table245[[#This Row],[activating_chance]]/100),0)</f>
        <v>0</v>
      </c>
      <c r="H192" s="73" t="s">
        <v>376</v>
      </c>
      <c r="J192" t="s">
        <v>433</v>
      </c>
      <c r="K192">
        <v>1</v>
      </c>
      <c r="L192">
        <v>275</v>
      </c>
      <c r="M192" s="76">
        <v>100</v>
      </c>
      <c r="O192" s="76"/>
      <c r="P192" s="73" t="s">
        <v>376</v>
      </c>
    </row>
    <row r="193" spans="2:16" x14ac:dyDescent="0.25">
      <c r="B193" s="74" t="s">
        <v>245</v>
      </c>
      <c r="C193">
        <v>1</v>
      </c>
      <c r="D193" s="76">
        <v>220</v>
      </c>
      <c r="E193" s="76">
        <v>100</v>
      </c>
      <c r="F193" s="76"/>
      <c r="G193" s="76">
        <f>ROUND((Table245[[#This Row],[XP]]*Table245[[#This Row],[entity_spawned (AVG)]])*(Table245[[#This Row],[activating_chance]]/100),0)</f>
        <v>0</v>
      </c>
      <c r="H193" s="73" t="s">
        <v>376</v>
      </c>
      <c r="J193" t="s">
        <v>433</v>
      </c>
      <c r="K193">
        <v>1</v>
      </c>
      <c r="L193">
        <v>240</v>
      </c>
      <c r="M193" s="76">
        <v>100</v>
      </c>
      <c r="O193" s="76"/>
      <c r="P193" s="73" t="s">
        <v>376</v>
      </c>
    </row>
    <row r="194" spans="2:16" x14ac:dyDescent="0.25">
      <c r="B194" s="74" t="s">
        <v>245</v>
      </c>
      <c r="C194">
        <v>1</v>
      </c>
      <c r="D194" s="76">
        <v>220</v>
      </c>
      <c r="E194" s="76">
        <v>100</v>
      </c>
      <c r="F194" s="76"/>
      <c r="G194" s="76">
        <f>ROUND((Table245[[#This Row],[XP]]*Table245[[#This Row],[entity_spawned (AVG)]])*(Table245[[#This Row],[activating_chance]]/100),0)</f>
        <v>0</v>
      </c>
      <c r="H194" s="73" t="s">
        <v>376</v>
      </c>
      <c r="J194" t="s">
        <v>433</v>
      </c>
      <c r="K194">
        <v>1</v>
      </c>
      <c r="L194">
        <v>240</v>
      </c>
      <c r="M194" s="76">
        <v>100</v>
      </c>
      <c r="O194" s="76"/>
      <c r="P194" s="73" t="s">
        <v>376</v>
      </c>
    </row>
    <row r="195" spans="2:16" x14ac:dyDescent="0.25">
      <c r="B195" s="74" t="s">
        <v>246</v>
      </c>
      <c r="C195">
        <v>1</v>
      </c>
      <c r="D195" s="76">
        <v>240</v>
      </c>
      <c r="E195" s="76">
        <v>100</v>
      </c>
      <c r="F195" s="76"/>
      <c r="G195" s="76">
        <f>ROUND((Table245[[#This Row],[XP]]*Table245[[#This Row],[entity_spawned (AVG)]])*(Table245[[#This Row],[activating_chance]]/100),0)</f>
        <v>0</v>
      </c>
      <c r="H195" s="73" t="s">
        <v>376</v>
      </c>
      <c r="J195" t="s">
        <v>437</v>
      </c>
      <c r="K195">
        <v>1</v>
      </c>
      <c r="L195">
        <v>350</v>
      </c>
      <c r="M195" s="76">
        <v>100</v>
      </c>
      <c r="O195" s="76"/>
      <c r="P195" s="73" t="s">
        <v>376</v>
      </c>
    </row>
    <row r="196" spans="2:16" x14ac:dyDescent="0.25">
      <c r="B196" s="74" t="s">
        <v>246</v>
      </c>
      <c r="C196">
        <v>1</v>
      </c>
      <c r="D196" s="76">
        <v>240</v>
      </c>
      <c r="E196" s="76">
        <v>100</v>
      </c>
      <c r="F196" s="76"/>
      <c r="G196" s="76">
        <f>ROUND((Table245[[#This Row],[XP]]*Table245[[#This Row],[entity_spawned (AVG)]])*(Table245[[#This Row],[activating_chance]]/100),0)</f>
        <v>0</v>
      </c>
      <c r="H196" s="73" t="s">
        <v>376</v>
      </c>
      <c r="J196" t="s">
        <v>437</v>
      </c>
      <c r="K196">
        <v>1</v>
      </c>
      <c r="L196">
        <v>350</v>
      </c>
      <c r="M196" s="76">
        <v>100</v>
      </c>
      <c r="O196" s="76"/>
      <c r="P196" s="73" t="s">
        <v>376</v>
      </c>
    </row>
    <row r="197" spans="2:16" x14ac:dyDescent="0.25">
      <c r="B197" s="74" t="s">
        <v>246</v>
      </c>
      <c r="C197">
        <v>1</v>
      </c>
      <c r="D197" s="76">
        <v>240</v>
      </c>
      <c r="E197" s="76">
        <v>100</v>
      </c>
      <c r="F197" s="76"/>
      <c r="G197" s="76">
        <f>ROUND((Table245[[#This Row],[XP]]*Table245[[#This Row],[entity_spawned (AVG)]])*(Table245[[#This Row],[activating_chance]]/100),0)</f>
        <v>0</v>
      </c>
      <c r="H197" s="73" t="s">
        <v>376</v>
      </c>
      <c r="O197" s="76"/>
      <c r="P197" s="73"/>
    </row>
    <row r="198" spans="2:16" x14ac:dyDescent="0.25">
      <c r="B198" s="74" t="s">
        <v>247</v>
      </c>
      <c r="C198">
        <v>1</v>
      </c>
      <c r="D198" s="76">
        <v>260</v>
      </c>
      <c r="E198" s="76">
        <v>100</v>
      </c>
      <c r="F198" s="76"/>
      <c r="G198" s="76">
        <f>ROUND((Table245[[#This Row],[XP]]*Table245[[#This Row],[entity_spawned (AVG)]])*(Table245[[#This Row],[activating_chance]]/100),0)</f>
        <v>0</v>
      </c>
      <c r="H198" s="73" t="s">
        <v>376</v>
      </c>
    </row>
    <row r="199" spans="2:16" x14ac:dyDescent="0.25">
      <c r="B199" s="74" t="s">
        <v>247</v>
      </c>
      <c r="C199">
        <v>1</v>
      </c>
      <c r="D199" s="76">
        <v>260</v>
      </c>
      <c r="E199" s="76">
        <v>100</v>
      </c>
      <c r="F199" s="76"/>
      <c r="G199" s="76">
        <f>ROUND((Table245[[#This Row],[XP]]*Table245[[#This Row],[entity_spawned (AVG)]])*(Table245[[#This Row],[activating_chance]]/100),0)</f>
        <v>0</v>
      </c>
      <c r="H199" s="73" t="s">
        <v>376</v>
      </c>
    </row>
    <row r="200" spans="2:16" x14ac:dyDescent="0.25">
      <c r="B200" s="74" t="s">
        <v>247</v>
      </c>
      <c r="C200">
        <v>1</v>
      </c>
      <c r="D200" s="76">
        <v>260</v>
      </c>
      <c r="E200" s="76">
        <v>100</v>
      </c>
      <c r="F200" s="76"/>
      <c r="G200" s="76">
        <f>ROUND((Table245[[#This Row],[XP]]*Table245[[#This Row],[entity_spawned (AVG)]])*(Table245[[#This Row],[activating_chance]]/100),0)</f>
        <v>0</v>
      </c>
      <c r="H200" s="73" t="s">
        <v>376</v>
      </c>
    </row>
    <row r="201" spans="2:16" x14ac:dyDescent="0.25">
      <c r="B201" s="74" t="s">
        <v>247</v>
      </c>
      <c r="C201">
        <v>1</v>
      </c>
      <c r="D201" s="76">
        <v>260</v>
      </c>
      <c r="E201" s="76">
        <v>100</v>
      </c>
      <c r="F201" s="76"/>
      <c r="G201" s="76">
        <f>ROUND((Table245[[#This Row],[XP]]*Table245[[#This Row],[entity_spawned (AVG)]])*(Table245[[#This Row],[activating_chance]]/100),0)</f>
        <v>0</v>
      </c>
      <c r="H201" s="73" t="s">
        <v>376</v>
      </c>
    </row>
    <row r="202" spans="2:16" x14ac:dyDescent="0.25">
      <c r="B202" s="74" t="s">
        <v>247</v>
      </c>
      <c r="C202">
        <v>1</v>
      </c>
      <c r="D202" s="76">
        <v>260</v>
      </c>
      <c r="E202" s="76">
        <v>100</v>
      </c>
      <c r="F202" s="76"/>
      <c r="G202" s="76">
        <f>ROUND((Table245[[#This Row],[XP]]*Table245[[#This Row],[entity_spawned (AVG)]])*(Table245[[#This Row],[activating_chance]]/100),0)</f>
        <v>0</v>
      </c>
      <c r="H202" s="73" t="s">
        <v>376</v>
      </c>
    </row>
    <row r="203" spans="2:16" x14ac:dyDescent="0.25">
      <c r="B203" s="74" t="s">
        <v>248</v>
      </c>
      <c r="C203">
        <v>1</v>
      </c>
      <c r="D203" s="76">
        <v>280</v>
      </c>
      <c r="E203" s="76">
        <v>100</v>
      </c>
      <c r="F203" s="76"/>
      <c r="G203" s="76">
        <f>ROUND((Table245[[#This Row],[XP]]*Table245[[#This Row],[entity_spawned (AVG)]])*(Table245[[#This Row],[activating_chance]]/100),0)</f>
        <v>0</v>
      </c>
      <c r="H203" s="73" t="s">
        <v>376</v>
      </c>
    </row>
    <row r="204" spans="2:16" x14ac:dyDescent="0.25">
      <c r="B204" s="74" t="s">
        <v>249</v>
      </c>
      <c r="C204">
        <v>1</v>
      </c>
      <c r="D204" s="76">
        <v>5000</v>
      </c>
      <c r="E204" s="76">
        <v>100</v>
      </c>
      <c r="F204" s="76"/>
      <c r="G204" s="76">
        <f>ROUND((Table245[[#This Row],[XP]]*Table245[[#This Row],[entity_spawned (AVG)]])*(Table245[[#This Row],[activating_chance]]/100),0)</f>
        <v>0</v>
      </c>
      <c r="H204" s="73" t="s">
        <v>375</v>
      </c>
    </row>
    <row r="205" spans="2:16" x14ac:dyDescent="0.25">
      <c r="B205" s="74" t="s">
        <v>249</v>
      </c>
      <c r="C205">
        <v>1</v>
      </c>
      <c r="D205" s="76">
        <v>5000</v>
      </c>
      <c r="E205" s="76">
        <v>40</v>
      </c>
      <c r="F205" s="76"/>
      <c r="G205" s="76">
        <f>ROUND((Table245[[#This Row],[XP]]*Table245[[#This Row],[entity_spawned (AVG)]])*(Table245[[#This Row],[activating_chance]]/100),0)</f>
        <v>0</v>
      </c>
      <c r="H205" s="73" t="s">
        <v>375</v>
      </c>
    </row>
    <row r="206" spans="2:16" x14ac:dyDescent="0.25">
      <c r="B206" s="74" t="s">
        <v>249</v>
      </c>
      <c r="C206">
        <v>1</v>
      </c>
      <c r="D206" s="76">
        <v>5000</v>
      </c>
      <c r="E206" s="76">
        <v>60</v>
      </c>
      <c r="F206" s="76"/>
      <c r="G206" s="76">
        <f>ROUND((Table245[[#This Row],[XP]]*Table245[[#This Row],[entity_spawned (AVG)]])*(Table245[[#This Row],[activating_chance]]/100),0)</f>
        <v>0</v>
      </c>
      <c r="H206" s="73" t="s">
        <v>375</v>
      </c>
    </row>
    <row r="207" spans="2:16" x14ac:dyDescent="0.25">
      <c r="B207" s="74" t="s">
        <v>249</v>
      </c>
      <c r="C207">
        <v>1</v>
      </c>
      <c r="D207" s="76">
        <v>5000</v>
      </c>
      <c r="E207" s="76">
        <v>100</v>
      </c>
      <c r="F207" s="76"/>
      <c r="G207" s="76">
        <f>ROUND((Table245[[#This Row],[XP]]*Table245[[#This Row],[entity_spawned (AVG)]])*(Table245[[#This Row],[activating_chance]]/100),0)</f>
        <v>0</v>
      </c>
      <c r="H207" s="73" t="s">
        <v>375</v>
      </c>
    </row>
    <row r="208" spans="2:16" x14ac:dyDescent="0.25">
      <c r="B208" s="74" t="s">
        <v>249</v>
      </c>
      <c r="C208">
        <v>1</v>
      </c>
      <c r="D208" s="76">
        <v>5000</v>
      </c>
      <c r="E208" s="76">
        <v>100</v>
      </c>
      <c r="F208" s="76"/>
      <c r="G208" s="76">
        <f>ROUND((Table245[[#This Row],[XP]]*Table245[[#This Row],[entity_spawned (AVG)]])*(Table245[[#This Row],[activating_chance]]/100),0)</f>
        <v>0</v>
      </c>
      <c r="H208" s="73" t="s">
        <v>375</v>
      </c>
    </row>
    <row r="209" spans="2:8" x14ac:dyDescent="0.25">
      <c r="B209" s="74" t="s">
        <v>249</v>
      </c>
      <c r="C209">
        <v>1</v>
      </c>
      <c r="D209" s="76">
        <v>5000</v>
      </c>
      <c r="E209" s="76">
        <v>100</v>
      </c>
      <c r="F209" s="76"/>
      <c r="G209" s="76">
        <f>ROUND((Table245[[#This Row],[XP]]*Table245[[#This Row],[entity_spawned (AVG)]])*(Table245[[#This Row],[activating_chance]]/100),0)</f>
        <v>0</v>
      </c>
      <c r="H209" s="73" t="s">
        <v>375</v>
      </c>
    </row>
    <row r="210" spans="2:8" x14ac:dyDescent="0.25">
      <c r="B210" s="74" t="s">
        <v>249</v>
      </c>
      <c r="C210">
        <v>1</v>
      </c>
      <c r="D210" s="76">
        <v>5000</v>
      </c>
      <c r="E210" s="76">
        <v>100</v>
      </c>
      <c r="F210" s="76"/>
      <c r="G210" s="76">
        <f>ROUND((Table245[[#This Row],[XP]]*Table245[[#This Row],[entity_spawned (AVG)]])*(Table245[[#This Row],[activating_chance]]/100),0)</f>
        <v>0</v>
      </c>
      <c r="H210" s="73" t="s">
        <v>375</v>
      </c>
    </row>
    <row r="211" spans="2:8" x14ac:dyDescent="0.25">
      <c r="B211" s="74" t="s">
        <v>249</v>
      </c>
      <c r="C211">
        <v>1</v>
      </c>
      <c r="D211" s="76">
        <v>5000</v>
      </c>
      <c r="E211" s="76">
        <v>80</v>
      </c>
      <c r="F211" s="76"/>
      <c r="G211" s="76">
        <f>ROUND((Table245[[#This Row],[XP]]*Table245[[#This Row],[entity_spawned (AVG)]])*(Table245[[#This Row],[activating_chance]]/100),0)</f>
        <v>0</v>
      </c>
      <c r="H211" s="73" t="s">
        <v>375</v>
      </c>
    </row>
    <row r="212" spans="2:8" x14ac:dyDescent="0.25">
      <c r="B212" s="74" t="s">
        <v>250</v>
      </c>
      <c r="C212">
        <v>1</v>
      </c>
      <c r="D212" s="76">
        <v>180</v>
      </c>
      <c r="E212" s="76">
        <v>100</v>
      </c>
      <c r="F212" s="76"/>
      <c r="G212" s="76">
        <f>ROUND((Table245[[#This Row],[XP]]*Table245[[#This Row],[entity_spawned (AVG)]])*(Table245[[#This Row],[activating_chance]]/100),0)</f>
        <v>0</v>
      </c>
      <c r="H212" s="73" t="s">
        <v>376</v>
      </c>
    </row>
    <row r="213" spans="2:8" x14ac:dyDescent="0.25">
      <c r="B213" s="74" t="s">
        <v>250</v>
      </c>
      <c r="C213">
        <v>1</v>
      </c>
      <c r="D213" s="76">
        <v>180</v>
      </c>
      <c r="E213" s="76">
        <v>100</v>
      </c>
      <c r="F213" s="76"/>
      <c r="G213" s="76">
        <f>ROUND((Table245[[#This Row],[XP]]*Table245[[#This Row],[entity_spawned (AVG)]])*(Table245[[#This Row],[activating_chance]]/100),0)</f>
        <v>0</v>
      </c>
      <c r="H213" s="73" t="s">
        <v>376</v>
      </c>
    </row>
    <row r="214" spans="2:8" x14ac:dyDescent="0.25">
      <c r="B214" s="74" t="s">
        <v>250</v>
      </c>
      <c r="C214">
        <v>1</v>
      </c>
      <c r="D214" s="76">
        <v>200</v>
      </c>
      <c r="E214" s="76">
        <v>90</v>
      </c>
      <c r="F214" s="76"/>
      <c r="G214" s="76">
        <f>ROUND((Table245[[#This Row],[XP]]*Table245[[#This Row],[entity_spawned (AVG)]])*(Table245[[#This Row],[activating_chance]]/100),0)</f>
        <v>0</v>
      </c>
      <c r="H214" s="73" t="s">
        <v>376</v>
      </c>
    </row>
    <row r="215" spans="2:8" x14ac:dyDescent="0.25">
      <c r="B215" s="74" t="s">
        <v>250</v>
      </c>
      <c r="C215">
        <v>1</v>
      </c>
      <c r="D215" s="76">
        <v>180</v>
      </c>
      <c r="E215" s="76">
        <v>100</v>
      </c>
      <c r="F215" s="76"/>
      <c r="G215" s="76">
        <f>ROUND((Table245[[#This Row],[XP]]*Table245[[#This Row],[entity_spawned (AVG)]])*(Table245[[#This Row],[activating_chance]]/100),0)</f>
        <v>0</v>
      </c>
      <c r="H215" s="73" t="s">
        <v>376</v>
      </c>
    </row>
    <row r="216" spans="2:8" x14ac:dyDescent="0.25">
      <c r="B216" s="74" t="s">
        <v>250</v>
      </c>
      <c r="C216">
        <v>1</v>
      </c>
      <c r="D216" s="76">
        <v>200</v>
      </c>
      <c r="E216" s="76">
        <v>100</v>
      </c>
      <c r="F216" s="76"/>
      <c r="G216" s="76">
        <f>ROUND((Table245[[#This Row],[XP]]*Table245[[#This Row],[entity_spawned (AVG)]])*(Table245[[#This Row],[activating_chance]]/100),0)</f>
        <v>0</v>
      </c>
      <c r="H216" s="73" t="s">
        <v>376</v>
      </c>
    </row>
    <row r="217" spans="2:8" x14ac:dyDescent="0.25">
      <c r="B217" s="74" t="s">
        <v>250</v>
      </c>
      <c r="C217">
        <v>1</v>
      </c>
      <c r="D217" s="76">
        <v>250</v>
      </c>
      <c r="E217" s="76">
        <v>80</v>
      </c>
      <c r="F217" s="76"/>
      <c r="G217" s="76">
        <f>ROUND((Table245[[#This Row],[XP]]*Table245[[#This Row],[entity_spawned (AVG)]])*(Table245[[#This Row],[activating_chance]]/100),0)</f>
        <v>0</v>
      </c>
      <c r="H217" s="73" t="s">
        <v>376</v>
      </c>
    </row>
    <row r="218" spans="2:8" x14ac:dyDescent="0.25">
      <c r="B218" s="74" t="s">
        <v>250</v>
      </c>
      <c r="C218">
        <v>1</v>
      </c>
      <c r="D218" s="76">
        <v>250</v>
      </c>
      <c r="E218" s="76">
        <v>90</v>
      </c>
      <c r="F218" s="76"/>
      <c r="G218" s="76">
        <f>ROUND((Table245[[#This Row],[XP]]*Table245[[#This Row],[entity_spawned (AVG)]])*(Table245[[#This Row],[activating_chance]]/100),0)</f>
        <v>0</v>
      </c>
      <c r="H218" s="73" t="s">
        <v>376</v>
      </c>
    </row>
    <row r="219" spans="2:8" x14ac:dyDescent="0.25">
      <c r="B219" s="74" t="s">
        <v>250</v>
      </c>
      <c r="C219">
        <v>1</v>
      </c>
      <c r="D219" s="76">
        <v>180</v>
      </c>
      <c r="E219" s="76">
        <v>80</v>
      </c>
      <c r="F219" s="76"/>
      <c r="G219" s="76">
        <f>ROUND((Table245[[#This Row],[XP]]*Table245[[#This Row],[entity_spawned (AVG)]])*(Table245[[#This Row],[activating_chance]]/100),0)</f>
        <v>0</v>
      </c>
      <c r="H219" s="73" t="s">
        <v>376</v>
      </c>
    </row>
    <row r="220" spans="2:8" x14ac:dyDescent="0.25">
      <c r="B220" s="74" t="s">
        <v>250</v>
      </c>
      <c r="C220">
        <v>1</v>
      </c>
      <c r="D220" s="76">
        <v>180</v>
      </c>
      <c r="E220" s="76">
        <v>100</v>
      </c>
      <c r="F220" s="76"/>
      <c r="G220" s="76">
        <f>ROUND((Table245[[#This Row],[XP]]*Table245[[#This Row],[entity_spawned (AVG)]])*(Table245[[#This Row],[activating_chance]]/100),0)</f>
        <v>0</v>
      </c>
      <c r="H220" s="73" t="s">
        <v>376</v>
      </c>
    </row>
    <row r="221" spans="2:8" x14ac:dyDescent="0.25">
      <c r="B221" s="74" t="s">
        <v>250</v>
      </c>
      <c r="C221">
        <v>1</v>
      </c>
      <c r="D221" s="76">
        <v>250</v>
      </c>
      <c r="E221" s="76">
        <v>100</v>
      </c>
      <c r="F221" s="76"/>
      <c r="G221" s="76">
        <f>ROUND((Table245[[#This Row],[XP]]*Table245[[#This Row],[entity_spawned (AVG)]])*(Table245[[#This Row],[activating_chance]]/100),0)</f>
        <v>0</v>
      </c>
      <c r="H221" s="73" t="s">
        <v>376</v>
      </c>
    </row>
    <row r="222" spans="2:8" x14ac:dyDescent="0.25">
      <c r="B222" s="74" t="s">
        <v>250</v>
      </c>
      <c r="C222">
        <v>1</v>
      </c>
      <c r="D222" s="76">
        <v>250</v>
      </c>
      <c r="E222" s="76">
        <v>90</v>
      </c>
      <c r="F222" s="76"/>
      <c r="G222" s="76">
        <f>ROUND((Table245[[#This Row],[XP]]*Table245[[#This Row],[entity_spawned (AVG)]])*(Table245[[#This Row],[activating_chance]]/100),0)</f>
        <v>0</v>
      </c>
      <c r="H222" s="73" t="s">
        <v>376</v>
      </c>
    </row>
    <row r="223" spans="2:8" x14ac:dyDescent="0.25">
      <c r="B223" s="74" t="s">
        <v>250</v>
      </c>
      <c r="C223">
        <v>1</v>
      </c>
      <c r="D223" s="76">
        <v>250</v>
      </c>
      <c r="E223" s="76">
        <v>90</v>
      </c>
      <c r="F223" s="76"/>
      <c r="G223" s="76">
        <f>ROUND((Table245[[#This Row],[XP]]*Table245[[#This Row],[entity_spawned (AVG)]])*(Table245[[#This Row],[activating_chance]]/100),0)</f>
        <v>0</v>
      </c>
      <c r="H223" s="73" t="s">
        <v>376</v>
      </c>
    </row>
    <row r="224" spans="2:8" x14ac:dyDescent="0.25">
      <c r="B224" s="74" t="s">
        <v>250</v>
      </c>
      <c r="C224">
        <v>1</v>
      </c>
      <c r="D224" s="76">
        <v>180</v>
      </c>
      <c r="E224" s="76">
        <v>100</v>
      </c>
      <c r="F224" s="76"/>
      <c r="G224" s="76">
        <f>ROUND((Table245[[#This Row],[XP]]*Table245[[#This Row],[entity_spawned (AVG)]])*(Table245[[#This Row],[activating_chance]]/100),0)</f>
        <v>0</v>
      </c>
      <c r="H224" s="73" t="s">
        <v>376</v>
      </c>
    </row>
    <row r="225" spans="2:8" x14ac:dyDescent="0.25">
      <c r="B225" s="74" t="s">
        <v>250</v>
      </c>
      <c r="C225">
        <v>1</v>
      </c>
      <c r="D225" s="76">
        <v>250</v>
      </c>
      <c r="E225" s="76">
        <v>100</v>
      </c>
      <c r="F225" s="76"/>
      <c r="G225" s="76">
        <f>ROUND((Table245[[#This Row],[XP]]*Table245[[#This Row],[entity_spawned (AVG)]])*(Table245[[#This Row],[activating_chance]]/100),0)</f>
        <v>0</v>
      </c>
      <c r="H225" s="73" t="s">
        <v>376</v>
      </c>
    </row>
    <row r="226" spans="2:8" x14ac:dyDescent="0.25">
      <c r="B226" s="74" t="s">
        <v>250</v>
      </c>
      <c r="C226">
        <v>1</v>
      </c>
      <c r="D226" s="76">
        <v>250</v>
      </c>
      <c r="E226" s="76">
        <v>100</v>
      </c>
      <c r="F226" s="76"/>
      <c r="G226" s="76">
        <f>ROUND((Table245[[#This Row],[XP]]*Table245[[#This Row],[entity_spawned (AVG)]])*(Table245[[#This Row],[activating_chance]]/100),0)</f>
        <v>0</v>
      </c>
      <c r="H226" s="73" t="s">
        <v>376</v>
      </c>
    </row>
    <row r="227" spans="2:8" x14ac:dyDescent="0.25">
      <c r="B227" s="74" t="s">
        <v>250</v>
      </c>
      <c r="C227">
        <v>1</v>
      </c>
      <c r="D227" s="76">
        <v>200</v>
      </c>
      <c r="E227" s="76">
        <v>100</v>
      </c>
      <c r="F227" s="76"/>
      <c r="G227" s="76">
        <f>ROUND((Table245[[#This Row],[XP]]*Table245[[#This Row],[entity_spawned (AVG)]])*(Table245[[#This Row],[activating_chance]]/100),0)</f>
        <v>0</v>
      </c>
      <c r="H227" s="73" t="s">
        <v>376</v>
      </c>
    </row>
    <row r="228" spans="2:8" x14ac:dyDescent="0.25">
      <c r="B228" s="74" t="s">
        <v>250</v>
      </c>
      <c r="C228">
        <v>1</v>
      </c>
      <c r="D228" s="76">
        <v>250</v>
      </c>
      <c r="E228" s="76">
        <v>100</v>
      </c>
      <c r="F228" s="76"/>
      <c r="G228" s="76">
        <f>ROUND((Table245[[#This Row],[XP]]*Table245[[#This Row],[entity_spawned (AVG)]])*(Table245[[#This Row],[activating_chance]]/100),0)</f>
        <v>0</v>
      </c>
      <c r="H228" s="73" t="s">
        <v>376</v>
      </c>
    </row>
    <row r="229" spans="2:8" x14ac:dyDescent="0.25">
      <c r="B229" s="74" t="s">
        <v>250</v>
      </c>
      <c r="C229">
        <v>1</v>
      </c>
      <c r="D229" s="76">
        <v>250</v>
      </c>
      <c r="E229" s="76">
        <v>100</v>
      </c>
      <c r="F229" s="76"/>
      <c r="G229" s="76">
        <f>ROUND((Table245[[#This Row],[XP]]*Table245[[#This Row],[entity_spawned (AVG)]])*(Table245[[#This Row],[activating_chance]]/100),0)</f>
        <v>0</v>
      </c>
      <c r="H229" s="73" t="s">
        <v>376</v>
      </c>
    </row>
    <row r="230" spans="2:8" x14ac:dyDescent="0.25">
      <c r="B230" s="74" t="s">
        <v>250</v>
      </c>
      <c r="C230">
        <v>1</v>
      </c>
      <c r="D230" s="76">
        <v>180</v>
      </c>
      <c r="E230" s="76">
        <v>100</v>
      </c>
      <c r="F230" s="76"/>
      <c r="G230" s="76">
        <f>ROUND((Table245[[#This Row],[XP]]*Table245[[#This Row],[entity_spawned (AVG)]])*(Table245[[#This Row],[activating_chance]]/100),0)</f>
        <v>0</v>
      </c>
      <c r="H230" s="73" t="s">
        <v>376</v>
      </c>
    </row>
    <row r="231" spans="2:8" x14ac:dyDescent="0.25">
      <c r="B231" s="74" t="s">
        <v>250</v>
      </c>
      <c r="C231">
        <v>1</v>
      </c>
      <c r="D231" s="76">
        <v>230</v>
      </c>
      <c r="E231" s="76">
        <v>100</v>
      </c>
      <c r="F231" s="76"/>
      <c r="G231" s="76">
        <f>ROUND((Table245[[#This Row],[XP]]*Table245[[#This Row],[entity_spawned (AVG)]])*(Table245[[#This Row],[activating_chance]]/100),0)</f>
        <v>0</v>
      </c>
      <c r="H231" s="73" t="s">
        <v>376</v>
      </c>
    </row>
    <row r="232" spans="2:8" x14ac:dyDescent="0.25">
      <c r="B232" s="74" t="s">
        <v>250</v>
      </c>
      <c r="C232">
        <v>1</v>
      </c>
      <c r="D232" s="76">
        <v>180</v>
      </c>
      <c r="E232" s="76">
        <v>100</v>
      </c>
      <c r="F232" s="76"/>
      <c r="G232" s="76">
        <f>ROUND((Table245[[#This Row],[XP]]*Table245[[#This Row],[entity_spawned (AVG)]])*(Table245[[#This Row],[activating_chance]]/100),0)</f>
        <v>0</v>
      </c>
      <c r="H232" s="73" t="s">
        <v>376</v>
      </c>
    </row>
    <row r="233" spans="2:8" x14ac:dyDescent="0.25">
      <c r="B233" s="74" t="s">
        <v>250</v>
      </c>
      <c r="C233">
        <v>1</v>
      </c>
      <c r="D233" s="76">
        <v>200</v>
      </c>
      <c r="E233" s="76">
        <v>100</v>
      </c>
      <c r="F233" s="76"/>
      <c r="G233" s="76">
        <f>ROUND((Table245[[#This Row],[XP]]*Table245[[#This Row],[entity_spawned (AVG)]])*(Table245[[#This Row],[activating_chance]]/100),0)</f>
        <v>0</v>
      </c>
      <c r="H233" s="73" t="s">
        <v>376</v>
      </c>
    </row>
    <row r="234" spans="2:8" x14ac:dyDescent="0.25">
      <c r="B234" s="74" t="s">
        <v>250</v>
      </c>
      <c r="C234">
        <v>1</v>
      </c>
      <c r="D234" s="76">
        <v>180</v>
      </c>
      <c r="E234" s="76">
        <v>100</v>
      </c>
      <c r="F234" s="76"/>
      <c r="G234" s="76">
        <f>ROUND((Table245[[#This Row],[XP]]*Table245[[#This Row],[entity_spawned (AVG)]])*(Table245[[#This Row],[activating_chance]]/100),0)</f>
        <v>0</v>
      </c>
      <c r="H234" s="73" t="s">
        <v>376</v>
      </c>
    </row>
    <row r="235" spans="2:8" x14ac:dyDescent="0.25">
      <c r="B235" s="74" t="s">
        <v>250</v>
      </c>
      <c r="C235">
        <v>1</v>
      </c>
      <c r="D235" s="76">
        <v>180</v>
      </c>
      <c r="E235" s="76">
        <v>100</v>
      </c>
      <c r="F235" s="76"/>
      <c r="G235" s="76">
        <f>ROUND((Table245[[#This Row],[XP]]*Table245[[#This Row],[entity_spawned (AVG)]])*(Table245[[#This Row],[activating_chance]]/100),0)</f>
        <v>0</v>
      </c>
      <c r="H235" s="73" t="s">
        <v>376</v>
      </c>
    </row>
    <row r="236" spans="2:8" x14ac:dyDescent="0.25">
      <c r="B236" s="74" t="s">
        <v>250</v>
      </c>
      <c r="C236">
        <v>1</v>
      </c>
      <c r="D236" s="76">
        <v>250</v>
      </c>
      <c r="E236" s="76">
        <v>100</v>
      </c>
      <c r="F236" s="76"/>
      <c r="G236" s="76">
        <f>ROUND((Table245[[#This Row],[XP]]*Table245[[#This Row],[entity_spawned (AVG)]])*(Table245[[#This Row],[activating_chance]]/100),0)</f>
        <v>0</v>
      </c>
      <c r="H236" s="73" t="s">
        <v>376</v>
      </c>
    </row>
    <row r="237" spans="2:8" x14ac:dyDescent="0.25">
      <c r="B237" s="74" t="s">
        <v>250</v>
      </c>
      <c r="C237">
        <v>1</v>
      </c>
      <c r="D237" s="76">
        <v>250</v>
      </c>
      <c r="E237" s="76">
        <v>80</v>
      </c>
      <c r="F237" s="76"/>
      <c r="G237" s="76">
        <f>ROUND((Table245[[#This Row],[XP]]*Table245[[#This Row],[entity_spawned (AVG)]])*(Table245[[#This Row],[activating_chance]]/100),0)</f>
        <v>0</v>
      </c>
      <c r="H237" s="73" t="s">
        <v>376</v>
      </c>
    </row>
    <row r="238" spans="2:8" x14ac:dyDescent="0.25">
      <c r="B238" s="74" t="s">
        <v>250</v>
      </c>
      <c r="C238">
        <v>1</v>
      </c>
      <c r="D238" s="76">
        <v>250</v>
      </c>
      <c r="E238" s="76">
        <v>100</v>
      </c>
      <c r="F238" s="76"/>
      <c r="G238" s="76">
        <f>ROUND((Table245[[#This Row],[XP]]*Table245[[#This Row],[entity_spawned (AVG)]])*(Table245[[#This Row],[activating_chance]]/100),0)</f>
        <v>0</v>
      </c>
      <c r="H238" s="73" t="s">
        <v>376</v>
      </c>
    </row>
    <row r="239" spans="2:8" x14ac:dyDescent="0.25">
      <c r="B239" s="74" t="s">
        <v>250</v>
      </c>
      <c r="C239">
        <v>1</v>
      </c>
      <c r="D239" s="76">
        <v>180</v>
      </c>
      <c r="E239" s="76">
        <v>100</v>
      </c>
      <c r="F239" s="76"/>
      <c r="G239" s="76">
        <f>ROUND((Table245[[#This Row],[XP]]*Table245[[#This Row],[entity_spawned (AVG)]])*(Table245[[#This Row],[activating_chance]]/100),0)</f>
        <v>0</v>
      </c>
      <c r="H239" s="73" t="s">
        <v>376</v>
      </c>
    </row>
    <row r="240" spans="2:8" x14ac:dyDescent="0.25">
      <c r="B240" s="74" t="s">
        <v>250</v>
      </c>
      <c r="C240">
        <v>1</v>
      </c>
      <c r="D240" s="76">
        <v>200</v>
      </c>
      <c r="E240" s="76">
        <v>100</v>
      </c>
      <c r="F240" s="76"/>
      <c r="G240" s="76">
        <f>ROUND((Table245[[#This Row],[XP]]*Table245[[#This Row],[entity_spawned (AVG)]])*(Table245[[#This Row],[activating_chance]]/100),0)</f>
        <v>0</v>
      </c>
      <c r="H240" s="73" t="s">
        <v>376</v>
      </c>
    </row>
    <row r="241" spans="2:8" x14ac:dyDescent="0.25">
      <c r="B241" s="74" t="s">
        <v>250</v>
      </c>
      <c r="C241">
        <v>1</v>
      </c>
      <c r="D241" s="76">
        <v>180</v>
      </c>
      <c r="E241" s="76">
        <v>100</v>
      </c>
      <c r="F241" s="76"/>
      <c r="G241" s="76">
        <f>ROUND((Table245[[#This Row],[XP]]*Table245[[#This Row],[entity_spawned (AVG)]])*(Table245[[#This Row],[activating_chance]]/100),0)</f>
        <v>0</v>
      </c>
      <c r="H241" s="73" t="s">
        <v>376</v>
      </c>
    </row>
    <row r="242" spans="2:8" x14ac:dyDescent="0.25">
      <c r="B242" s="74" t="s">
        <v>250</v>
      </c>
      <c r="C242">
        <v>1</v>
      </c>
      <c r="D242" s="76">
        <v>250</v>
      </c>
      <c r="E242" s="76">
        <v>100</v>
      </c>
      <c r="F242" s="76"/>
      <c r="G242" s="76">
        <f>ROUND((Table245[[#This Row],[XP]]*Table245[[#This Row],[entity_spawned (AVG)]])*(Table245[[#This Row],[activating_chance]]/100),0)</f>
        <v>0</v>
      </c>
      <c r="H242" s="73" t="s">
        <v>376</v>
      </c>
    </row>
    <row r="243" spans="2:8" x14ac:dyDescent="0.25">
      <c r="B243" s="74" t="s">
        <v>250</v>
      </c>
      <c r="C243">
        <v>1</v>
      </c>
      <c r="D243" s="76">
        <v>200</v>
      </c>
      <c r="E243" s="76">
        <v>100</v>
      </c>
      <c r="F243" s="76"/>
      <c r="G243" s="76">
        <f>ROUND((Table245[[#This Row],[XP]]*Table245[[#This Row],[entity_spawned (AVG)]])*(Table245[[#This Row],[activating_chance]]/100),0)</f>
        <v>0</v>
      </c>
      <c r="H243" s="73" t="s">
        <v>376</v>
      </c>
    </row>
    <row r="244" spans="2:8" x14ac:dyDescent="0.25">
      <c r="B244" s="74" t="s">
        <v>250</v>
      </c>
      <c r="C244">
        <v>1</v>
      </c>
      <c r="D244" s="76">
        <v>180</v>
      </c>
      <c r="E244" s="76">
        <v>90</v>
      </c>
      <c r="F244" s="76"/>
      <c r="G244" s="76">
        <f>ROUND((Table245[[#This Row],[XP]]*Table245[[#This Row],[entity_spawned (AVG)]])*(Table245[[#This Row],[activating_chance]]/100),0)</f>
        <v>0</v>
      </c>
      <c r="H244" s="73" t="s">
        <v>376</v>
      </c>
    </row>
    <row r="245" spans="2:8" x14ac:dyDescent="0.25">
      <c r="B245" s="74" t="s">
        <v>250</v>
      </c>
      <c r="C245">
        <v>1</v>
      </c>
      <c r="D245" s="76">
        <v>180</v>
      </c>
      <c r="E245" s="76">
        <v>100</v>
      </c>
      <c r="F245" s="76"/>
      <c r="G245" s="76">
        <f>ROUND((Table245[[#This Row],[XP]]*Table245[[#This Row],[entity_spawned (AVG)]])*(Table245[[#This Row],[activating_chance]]/100),0)</f>
        <v>0</v>
      </c>
      <c r="H245" s="73" t="s">
        <v>376</v>
      </c>
    </row>
    <row r="246" spans="2:8" x14ac:dyDescent="0.25">
      <c r="B246" s="74" t="s">
        <v>250</v>
      </c>
      <c r="C246">
        <v>1</v>
      </c>
      <c r="D246" s="76">
        <v>200</v>
      </c>
      <c r="E246" s="76">
        <v>100</v>
      </c>
      <c r="F246" s="76"/>
      <c r="G246" s="76">
        <f>ROUND((Table245[[#This Row],[XP]]*Table245[[#This Row],[entity_spawned (AVG)]])*(Table245[[#This Row],[activating_chance]]/100),0)</f>
        <v>0</v>
      </c>
      <c r="H246" s="73" t="s">
        <v>376</v>
      </c>
    </row>
    <row r="247" spans="2:8" x14ac:dyDescent="0.25">
      <c r="B247" s="74" t="s">
        <v>250</v>
      </c>
      <c r="C247">
        <v>1</v>
      </c>
      <c r="D247" s="76">
        <v>250</v>
      </c>
      <c r="E247" s="76">
        <v>100</v>
      </c>
      <c r="F247" s="76"/>
      <c r="G247" s="76">
        <f>ROUND((Table245[[#This Row],[XP]]*Table245[[#This Row],[entity_spawned (AVG)]])*(Table245[[#This Row],[activating_chance]]/100),0)</f>
        <v>0</v>
      </c>
      <c r="H247" s="73" t="s">
        <v>376</v>
      </c>
    </row>
    <row r="248" spans="2:8" x14ac:dyDescent="0.25">
      <c r="B248" s="74" t="s">
        <v>250</v>
      </c>
      <c r="C248">
        <v>1</v>
      </c>
      <c r="D248" s="76">
        <v>180</v>
      </c>
      <c r="E248" s="76">
        <v>100</v>
      </c>
      <c r="F248" s="76"/>
      <c r="G248" s="76">
        <f>ROUND((Table245[[#This Row],[XP]]*Table245[[#This Row],[entity_spawned (AVG)]])*(Table245[[#This Row],[activating_chance]]/100),0)</f>
        <v>0</v>
      </c>
      <c r="H248" s="73" t="s">
        <v>376</v>
      </c>
    </row>
    <row r="249" spans="2:8" x14ac:dyDescent="0.25">
      <c r="B249" s="74" t="s">
        <v>250</v>
      </c>
      <c r="C249">
        <v>1</v>
      </c>
      <c r="D249" s="76">
        <v>180</v>
      </c>
      <c r="E249" s="76">
        <v>100</v>
      </c>
      <c r="F249" s="76"/>
      <c r="G249" s="76">
        <f>ROUND((Table245[[#This Row],[XP]]*Table245[[#This Row],[entity_spawned (AVG)]])*(Table245[[#This Row],[activating_chance]]/100),0)</f>
        <v>0</v>
      </c>
      <c r="H249" s="73" t="s">
        <v>376</v>
      </c>
    </row>
    <row r="250" spans="2:8" x14ac:dyDescent="0.25">
      <c r="B250" s="74" t="s">
        <v>250</v>
      </c>
      <c r="C250">
        <v>1</v>
      </c>
      <c r="D250" s="76">
        <v>180</v>
      </c>
      <c r="E250" s="76">
        <v>90</v>
      </c>
      <c r="F250" s="76"/>
      <c r="G250" s="76">
        <f>ROUND((Table245[[#This Row],[XP]]*Table245[[#This Row],[entity_spawned (AVG)]])*(Table245[[#This Row],[activating_chance]]/100),0)</f>
        <v>0</v>
      </c>
      <c r="H250" s="73" t="s">
        <v>376</v>
      </c>
    </row>
    <row r="251" spans="2:8" x14ac:dyDescent="0.25">
      <c r="B251" s="74" t="s">
        <v>250</v>
      </c>
      <c r="C251">
        <v>1</v>
      </c>
      <c r="D251" s="76">
        <v>180</v>
      </c>
      <c r="E251" s="76">
        <v>100</v>
      </c>
      <c r="F251" s="76"/>
      <c r="G251" s="76">
        <f>ROUND((Table245[[#This Row],[XP]]*Table245[[#This Row],[entity_spawned (AVG)]])*(Table245[[#This Row],[activating_chance]]/100),0)</f>
        <v>0</v>
      </c>
      <c r="H251" s="73" t="s">
        <v>376</v>
      </c>
    </row>
    <row r="252" spans="2:8" x14ac:dyDescent="0.25">
      <c r="B252" s="74" t="s">
        <v>250</v>
      </c>
      <c r="C252">
        <v>1</v>
      </c>
      <c r="D252" s="76">
        <v>180</v>
      </c>
      <c r="E252" s="76">
        <v>100</v>
      </c>
      <c r="F252" s="76"/>
      <c r="G252" s="76">
        <f>ROUND((Table245[[#This Row],[XP]]*Table245[[#This Row],[entity_spawned (AVG)]])*(Table245[[#This Row],[activating_chance]]/100),0)</f>
        <v>0</v>
      </c>
      <c r="H252" s="73" t="s">
        <v>376</v>
      </c>
    </row>
    <row r="253" spans="2:8" x14ac:dyDescent="0.25">
      <c r="B253" s="74" t="s">
        <v>250</v>
      </c>
      <c r="C253">
        <v>1</v>
      </c>
      <c r="D253" s="76">
        <v>200</v>
      </c>
      <c r="E253" s="76">
        <v>100</v>
      </c>
      <c r="F253" s="76"/>
      <c r="G253" s="76">
        <f>ROUND((Table245[[#This Row],[XP]]*Table245[[#This Row],[entity_spawned (AVG)]])*(Table245[[#This Row],[activating_chance]]/100),0)</f>
        <v>0</v>
      </c>
      <c r="H253" s="73" t="s">
        <v>376</v>
      </c>
    </row>
    <row r="254" spans="2:8" x14ac:dyDescent="0.25">
      <c r="B254" s="74" t="s">
        <v>250</v>
      </c>
      <c r="C254">
        <v>1</v>
      </c>
      <c r="D254" s="76">
        <v>180</v>
      </c>
      <c r="E254" s="76">
        <v>100</v>
      </c>
      <c r="F254" s="76"/>
      <c r="G254" s="76">
        <f>ROUND((Table245[[#This Row],[XP]]*Table245[[#This Row],[entity_spawned (AVG)]])*(Table245[[#This Row],[activating_chance]]/100),0)</f>
        <v>0</v>
      </c>
      <c r="H254" s="73" t="s">
        <v>376</v>
      </c>
    </row>
    <row r="255" spans="2:8" x14ac:dyDescent="0.25">
      <c r="B255" s="74" t="s">
        <v>250</v>
      </c>
      <c r="C255">
        <v>1</v>
      </c>
      <c r="D255" s="76">
        <v>250</v>
      </c>
      <c r="E255" s="76">
        <v>100</v>
      </c>
      <c r="F255" s="76"/>
      <c r="G255" s="76">
        <f>ROUND((Table245[[#This Row],[XP]]*Table245[[#This Row],[entity_spawned (AVG)]])*(Table245[[#This Row],[activating_chance]]/100),0)</f>
        <v>0</v>
      </c>
      <c r="H255" s="73" t="s">
        <v>376</v>
      </c>
    </row>
    <row r="256" spans="2:8" x14ac:dyDescent="0.25">
      <c r="B256" s="74" t="s">
        <v>250</v>
      </c>
      <c r="C256">
        <v>1</v>
      </c>
      <c r="D256" s="76">
        <v>180</v>
      </c>
      <c r="E256" s="76">
        <v>100</v>
      </c>
      <c r="F256" s="76"/>
      <c r="G256" s="76">
        <f>ROUND((Table245[[#This Row],[XP]]*Table245[[#This Row],[entity_spawned (AVG)]])*(Table245[[#This Row],[activating_chance]]/100),0)</f>
        <v>0</v>
      </c>
      <c r="H256" s="73" t="s">
        <v>376</v>
      </c>
    </row>
    <row r="257" spans="2:8" x14ac:dyDescent="0.25">
      <c r="B257" s="74" t="s">
        <v>367</v>
      </c>
      <c r="C257">
        <v>1</v>
      </c>
      <c r="D257" s="76">
        <v>250</v>
      </c>
      <c r="E257" s="76">
        <v>100</v>
      </c>
      <c r="F257" s="76"/>
      <c r="G257" s="76">
        <f>ROUND((Table245[[#This Row],[XP]]*Table245[[#This Row],[entity_spawned (AVG)]])*(Table245[[#This Row],[activating_chance]]/100),0)</f>
        <v>0</v>
      </c>
      <c r="H257" s="73" t="s">
        <v>376</v>
      </c>
    </row>
    <row r="258" spans="2:8" x14ac:dyDescent="0.25">
      <c r="B258" s="74" t="s">
        <v>367</v>
      </c>
      <c r="C258">
        <v>1</v>
      </c>
      <c r="D258" s="76">
        <v>250</v>
      </c>
      <c r="E258" s="76">
        <v>100</v>
      </c>
      <c r="F258" s="76"/>
      <c r="G258" s="76">
        <f>ROUND((Table245[[#This Row],[XP]]*Table245[[#This Row],[entity_spawned (AVG)]])*(Table245[[#This Row],[activating_chance]]/100),0)</f>
        <v>0</v>
      </c>
      <c r="H258" s="73" t="s">
        <v>376</v>
      </c>
    </row>
    <row r="259" spans="2:8" x14ac:dyDescent="0.25">
      <c r="B259" s="74" t="s">
        <v>251</v>
      </c>
      <c r="C259">
        <v>1</v>
      </c>
      <c r="D259" s="76">
        <v>300</v>
      </c>
      <c r="E259" s="76">
        <v>100</v>
      </c>
      <c r="F259" s="76"/>
      <c r="G259" s="76">
        <f>ROUND((Table245[[#This Row],[XP]]*Table245[[#This Row],[entity_spawned (AVG)]])*(Table245[[#This Row],[activating_chance]]/100),0)</f>
        <v>0</v>
      </c>
      <c r="H259" s="73" t="s">
        <v>376</v>
      </c>
    </row>
    <row r="260" spans="2:8" x14ac:dyDescent="0.25">
      <c r="B260" s="74" t="s">
        <v>251</v>
      </c>
      <c r="C260">
        <v>1</v>
      </c>
      <c r="D260" s="76">
        <v>300</v>
      </c>
      <c r="E260" s="76">
        <v>100</v>
      </c>
      <c r="F260" s="76"/>
      <c r="G260" s="76">
        <f>ROUND((Table245[[#This Row],[XP]]*Table245[[#This Row],[entity_spawned (AVG)]])*(Table245[[#This Row],[activating_chance]]/100),0)</f>
        <v>0</v>
      </c>
      <c r="H260" s="73" t="s">
        <v>376</v>
      </c>
    </row>
    <row r="261" spans="2:8" x14ac:dyDescent="0.25">
      <c r="B261" s="74" t="s">
        <v>251</v>
      </c>
      <c r="C261">
        <v>1</v>
      </c>
      <c r="D261" s="76">
        <v>300</v>
      </c>
      <c r="E261" s="76">
        <v>100</v>
      </c>
      <c r="F261" s="76"/>
      <c r="G261" s="76">
        <f>ROUND((Table245[[#This Row],[XP]]*Table245[[#This Row],[entity_spawned (AVG)]])*(Table245[[#This Row],[activating_chance]]/100),0)</f>
        <v>0</v>
      </c>
      <c r="H261" s="73" t="s">
        <v>376</v>
      </c>
    </row>
    <row r="262" spans="2:8" x14ac:dyDescent="0.25">
      <c r="B262" s="74" t="s">
        <v>251</v>
      </c>
      <c r="C262">
        <v>1</v>
      </c>
      <c r="D262" s="76">
        <v>300</v>
      </c>
      <c r="E262" s="76">
        <v>100</v>
      </c>
      <c r="F262" s="76"/>
      <c r="G262" s="76">
        <f>ROUND((Table245[[#This Row],[XP]]*Table245[[#This Row],[entity_spawned (AVG)]])*(Table245[[#This Row],[activating_chance]]/100),0)</f>
        <v>0</v>
      </c>
      <c r="H262" s="73" t="s">
        <v>376</v>
      </c>
    </row>
    <row r="263" spans="2:8" x14ac:dyDescent="0.25">
      <c r="B263" s="74" t="s">
        <v>251</v>
      </c>
      <c r="C263">
        <v>1</v>
      </c>
      <c r="D263" s="76">
        <v>300</v>
      </c>
      <c r="E263" s="76">
        <v>100</v>
      </c>
      <c r="F263" s="76"/>
      <c r="G263" s="76">
        <f>ROUND((Table245[[#This Row],[XP]]*Table245[[#This Row],[entity_spawned (AVG)]])*(Table245[[#This Row],[activating_chance]]/100),0)</f>
        <v>0</v>
      </c>
      <c r="H263" s="73" t="s">
        <v>376</v>
      </c>
    </row>
    <row r="264" spans="2:8" x14ac:dyDescent="0.25">
      <c r="B264" s="74" t="s">
        <v>251</v>
      </c>
      <c r="C264">
        <v>1</v>
      </c>
      <c r="D264" s="76">
        <v>300</v>
      </c>
      <c r="E264" s="76">
        <v>100</v>
      </c>
      <c r="F264" s="76"/>
      <c r="G264" s="76">
        <f>ROUND((Table245[[#This Row],[XP]]*Table245[[#This Row],[entity_spawned (AVG)]])*(Table245[[#This Row],[activating_chance]]/100),0)</f>
        <v>0</v>
      </c>
      <c r="H264" s="73" t="s">
        <v>376</v>
      </c>
    </row>
    <row r="265" spans="2:8" x14ac:dyDescent="0.25">
      <c r="B265" s="74" t="s">
        <v>251</v>
      </c>
      <c r="C265">
        <v>1</v>
      </c>
      <c r="D265" s="76">
        <v>300</v>
      </c>
      <c r="E265" s="76">
        <v>100</v>
      </c>
      <c r="F265" s="76"/>
      <c r="G265" s="76">
        <f>ROUND((Table245[[#This Row],[XP]]*Table245[[#This Row],[entity_spawned (AVG)]])*(Table245[[#This Row],[activating_chance]]/100),0)</f>
        <v>0</v>
      </c>
      <c r="H265" s="73" t="s">
        <v>376</v>
      </c>
    </row>
    <row r="266" spans="2:8" x14ac:dyDescent="0.25">
      <c r="B266" s="74" t="s">
        <v>251</v>
      </c>
      <c r="C266">
        <v>1</v>
      </c>
      <c r="D266" s="76">
        <v>300</v>
      </c>
      <c r="E266" s="76">
        <v>100</v>
      </c>
      <c r="F266" s="76"/>
      <c r="G266" s="76">
        <f>ROUND((Table245[[#This Row],[XP]]*Table245[[#This Row],[entity_spawned (AVG)]])*(Table245[[#This Row],[activating_chance]]/100),0)</f>
        <v>0</v>
      </c>
      <c r="H266" s="73" t="s">
        <v>376</v>
      </c>
    </row>
    <row r="267" spans="2:8" x14ac:dyDescent="0.25">
      <c r="B267" s="74" t="s">
        <v>251</v>
      </c>
      <c r="C267">
        <v>1</v>
      </c>
      <c r="D267" s="76">
        <v>300</v>
      </c>
      <c r="E267" s="76">
        <v>100</v>
      </c>
      <c r="F267" s="76"/>
      <c r="G267" s="76">
        <f>ROUND((Table245[[#This Row],[XP]]*Table245[[#This Row],[entity_spawned (AVG)]])*(Table245[[#This Row],[activating_chance]]/100),0)</f>
        <v>0</v>
      </c>
      <c r="H267" s="73" t="s">
        <v>376</v>
      </c>
    </row>
    <row r="268" spans="2:8" x14ac:dyDescent="0.25">
      <c r="B268" s="74" t="s">
        <v>251</v>
      </c>
      <c r="C268">
        <v>1</v>
      </c>
      <c r="D268" s="76">
        <v>300</v>
      </c>
      <c r="E268" s="76">
        <v>100</v>
      </c>
      <c r="F268" s="76"/>
      <c r="G268" s="76">
        <f>ROUND((Table245[[#This Row],[XP]]*Table245[[#This Row],[entity_spawned (AVG)]])*(Table245[[#This Row],[activating_chance]]/100),0)</f>
        <v>0</v>
      </c>
      <c r="H268" s="73" t="s">
        <v>376</v>
      </c>
    </row>
    <row r="269" spans="2:8" x14ac:dyDescent="0.25">
      <c r="B269" s="74" t="s">
        <v>251</v>
      </c>
      <c r="C269">
        <v>1</v>
      </c>
      <c r="D269" s="76">
        <v>300</v>
      </c>
      <c r="E269" s="76">
        <v>100</v>
      </c>
      <c r="F269" s="76"/>
      <c r="G269" s="76">
        <f>ROUND((Table245[[#This Row],[XP]]*Table245[[#This Row],[entity_spawned (AVG)]])*(Table245[[#This Row],[activating_chance]]/100),0)</f>
        <v>0</v>
      </c>
      <c r="H269" s="73" t="s">
        <v>376</v>
      </c>
    </row>
    <row r="270" spans="2:8" x14ac:dyDescent="0.25">
      <c r="B270" s="74" t="s">
        <v>368</v>
      </c>
      <c r="C270">
        <v>1</v>
      </c>
      <c r="D270" s="76">
        <v>300</v>
      </c>
      <c r="E270" s="76">
        <v>100</v>
      </c>
      <c r="F270" s="76"/>
      <c r="G270" s="76">
        <f>ROUND((Table245[[#This Row],[XP]]*Table245[[#This Row],[entity_spawned (AVG)]])*(Table245[[#This Row],[activating_chance]]/100),0)</f>
        <v>0</v>
      </c>
      <c r="H270" s="73" t="s">
        <v>376</v>
      </c>
    </row>
    <row r="271" spans="2:8" x14ac:dyDescent="0.25">
      <c r="B271" s="74" t="s">
        <v>252</v>
      </c>
      <c r="C271">
        <v>1</v>
      </c>
      <c r="D271" s="76">
        <v>340</v>
      </c>
      <c r="E271" s="76">
        <v>100</v>
      </c>
      <c r="F271" s="76"/>
      <c r="G271" s="76">
        <f>ROUND((Table245[[#This Row],[XP]]*Table245[[#This Row],[entity_spawned (AVG)]])*(Table245[[#This Row],[activating_chance]]/100),0)</f>
        <v>0</v>
      </c>
      <c r="H271" s="73" t="s">
        <v>376</v>
      </c>
    </row>
    <row r="272" spans="2:8" x14ac:dyDescent="0.25">
      <c r="B272" s="74" t="s">
        <v>252</v>
      </c>
      <c r="C272">
        <v>1</v>
      </c>
      <c r="D272" s="76">
        <v>340</v>
      </c>
      <c r="E272" s="76">
        <v>100</v>
      </c>
      <c r="F272" s="76"/>
      <c r="G272" s="76">
        <f>ROUND((Table245[[#This Row],[XP]]*Table245[[#This Row],[entity_spawned (AVG)]])*(Table245[[#This Row],[activating_chance]]/100),0)</f>
        <v>0</v>
      </c>
      <c r="H272" s="73" t="s">
        <v>376</v>
      </c>
    </row>
    <row r="273" spans="2:8" x14ac:dyDescent="0.25">
      <c r="B273" s="74" t="s">
        <v>252</v>
      </c>
      <c r="C273">
        <v>1</v>
      </c>
      <c r="D273" s="76">
        <v>340</v>
      </c>
      <c r="E273" s="76">
        <v>100</v>
      </c>
      <c r="F273" s="76"/>
      <c r="G273" s="76">
        <f>ROUND((Table245[[#This Row],[XP]]*Table245[[#This Row],[entity_spawned (AVG)]])*(Table245[[#This Row],[activating_chance]]/100),0)</f>
        <v>0</v>
      </c>
      <c r="H273" s="73" t="s">
        <v>376</v>
      </c>
    </row>
    <row r="274" spans="2:8" x14ac:dyDescent="0.25">
      <c r="B274" s="74" t="s">
        <v>252</v>
      </c>
      <c r="C274">
        <v>1</v>
      </c>
      <c r="D274" s="76">
        <v>340</v>
      </c>
      <c r="E274" s="76">
        <v>100</v>
      </c>
      <c r="F274" s="76"/>
      <c r="G274" s="76">
        <f>ROUND((Table245[[#This Row],[XP]]*Table245[[#This Row],[entity_spawned (AVG)]])*(Table245[[#This Row],[activating_chance]]/100),0)</f>
        <v>0</v>
      </c>
      <c r="H274" s="73" t="s">
        <v>376</v>
      </c>
    </row>
    <row r="275" spans="2:8" x14ac:dyDescent="0.25">
      <c r="B275" s="74" t="s">
        <v>252</v>
      </c>
      <c r="C275">
        <v>1</v>
      </c>
      <c r="D275" s="76">
        <v>340</v>
      </c>
      <c r="E275" s="76">
        <v>100</v>
      </c>
      <c r="F275" s="76"/>
      <c r="G275" s="76">
        <f>ROUND((Table245[[#This Row],[XP]]*Table245[[#This Row],[entity_spawned (AVG)]])*(Table245[[#This Row],[activating_chance]]/100),0)</f>
        <v>0</v>
      </c>
      <c r="H275" s="73" t="s">
        <v>376</v>
      </c>
    </row>
    <row r="276" spans="2:8" x14ac:dyDescent="0.25">
      <c r="B276" s="74" t="s">
        <v>252</v>
      </c>
      <c r="C276">
        <v>1</v>
      </c>
      <c r="D276" s="76">
        <v>340</v>
      </c>
      <c r="E276" s="76">
        <v>100</v>
      </c>
      <c r="F276" s="76"/>
      <c r="G276" s="76">
        <f>ROUND((Table245[[#This Row],[XP]]*Table245[[#This Row],[entity_spawned (AVG)]])*(Table245[[#This Row],[activating_chance]]/100),0)</f>
        <v>0</v>
      </c>
      <c r="H276" s="73" t="s">
        <v>376</v>
      </c>
    </row>
    <row r="277" spans="2:8" x14ac:dyDescent="0.25">
      <c r="B277" s="74" t="s">
        <v>252</v>
      </c>
      <c r="C277">
        <v>1</v>
      </c>
      <c r="D277" s="76">
        <v>340</v>
      </c>
      <c r="E277" s="76">
        <v>100</v>
      </c>
      <c r="F277" s="76"/>
      <c r="G277" s="76">
        <f>ROUND((Table245[[#This Row],[XP]]*Table245[[#This Row],[entity_spawned (AVG)]])*(Table245[[#This Row],[activating_chance]]/100),0)</f>
        <v>0</v>
      </c>
      <c r="H277" s="73" t="s">
        <v>376</v>
      </c>
    </row>
    <row r="278" spans="2:8" x14ac:dyDescent="0.25">
      <c r="B278" s="74" t="s">
        <v>252</v>
      </c>
      <c r="C278">
        <v>1</v>
      </c>
      <c r="D278" s="76">
        <v>340</v>
      </c>
      <c r="E278" s="76">
        <v>100</v>
      </c>
      <c r="F278" s="76"/>
      <c r="G278" s="76">
        <f>ROUND((Table245[[#This Row],[XP]]*Table245[[#This Row],[entity_spawned (AVG)]])*(Table245[[#This Row],[activating_chance]]/100),0)</f>
        <v>0</v>
      </c>
      <c r="H278" s="73" t="s">
        <v>376</v>
      </c>
    </row>
    <row r="279" spans="2:8" x14ac:dyDescent="0.25">
      <c r="B279" s="74" t="s">
        <v>252</v>
      </c>
      <c r="C279">
        <v>1</v>
      </c>
      <c r="D279" s="76">
        <v>340</v>
      </c>
      <c r="E279" s="76">
        <v>100</v>
      </c>
      <c r="F279" s="76"/>
      <c r="G279" s="76">
        <f>ROUND((Table245[[#This Row],[XP]]*Table245[[#This Row],[entity_spawned (AVG)]])*(Table245[[#This Row],[activating_chance]]/100),0)</f>
        <v>0</v>
      </c>
      <c r="H279" s="73" t="s">
        <v>376</v>
      </c>
    </row>
    <row r="280" spans="2:8" x14ac:dyDescent="0.25">
      <c r="B280" s="74" t="s">
        <v>252</v>
      </c>
      <c r="C280">
        <v>1</v>
      </c>
      <c r="D280" s="76">
        <v>340</v>
      </c>
      <c r="E280" s="76">
        <v>100</v>
      </c>
      <c r="F280" s="76"/>
      <c r="G280" s="76">
        <f>ROUND((Table245[[#This Row],[XP]]*Table245[[#This Row],[entity_spawned (AVG)]])*(Table245[[#This Row],[activating_chance]]/100),0)</f>
        <v>0</v>
      </c>
      <c r="H280" s="73" t="s">
        <v>376</v>
      </c>
    </row>
    <row r="281" spans="2:8" x14ac:dyDescent="0.25">
      <c r="B281" s="74" t="s">
        <v>252</v>
      </c>
      <c r="C281">
        <v>1</v>
      </c>
      <c r="D281" s="76">
        <v>340</v>
      </c>
      <c r="E281" s="76">
        <v>100</v>
      </c>
      <c r="F281" s="76"/>
      <c r="G281" s="76">
        <f>ROUND((Table245[[#This Row],[XP]]*Table245[[#This Row],[entity_spawned (AVG)]])*(Table245[[#This Row],[activating_chance]]/100),0)</f>
        <v>0</v>
      </c>
      <c r="H281" s="73" t="s">
        <v>376</v>
      </c>
    </row>
    <row r="282" spans="2:8" x14ac:dyDescent="0.25">
      <c r="B282" s="74" t="s">
        <v>252</v>
      </c>
      <c r="C282">
        <v>1</v>
      </c>
      <c r="D282" s="76">
        <v>340</v>
      </c>
      <c r="E282" s="76">
        <v>100</v>
      </c>
      <c r="F282" s="76"/>
      <c r="G282" s="76">
        <f>ROUND((Table245[[#This Row],[XP]]*Table245[[#This Row],[entity_spawned (AVG)]])*(Table245[[#This Row],[activating_chance]]/100),0)</f>
        <v>0</v>
      </c>
      <c r="H282" s="73" t="s">
        <v>376</v>
      </c>
    </row>
    <row r="283" spans="2:8" x14ac:dyDescent="0.25">
      <c r="B283" s="74" t="s">
        <v>252</v>
      </c>
      <c r="C283">
        <v>1</v>
      </c>
      <c r="D283" s="76">
        <v>340</v>
      </c>
      <c r="E283" s="76">
        <v>100</v>
      </c>
      <c r="F283" s="76"/>
      <c r="G283" s="76">
        <f>ROUND((Table245[[#This Row],[XP]]*Table245[[#This Row],[entity_spawned (AVG)]])*(Table245[[#This Row],[activating_chance]]/100),0)</f>
        <v>0</v>
      </c>
      <c r="H283" s="73" t="s">
        <v>376</v>
      </c>
    </row>
    <row r="284" spans="2:8" x14ac:dyDescent="0.25">
      <c r="B284" s="74" t="s">
        <v>252</v>
      </c>
      <c r="C284">
        <v>1</v>
      </c>
      <c r="D284" s="76">
        <v>340</v>
      </c>
      <c r="E284" s="76">
        <v>100</v>
      </c>
      <c r="F284" s="76"/>
      <c r="G284" s="76">
        <f>ROUND((Table245[[#This Row],[XP]]*Table245[[#This Row],[entity_spawned (AVG)]])*(Table245[[#This Row],[activating_chance]]/100),0)</f>
        <v>0</v>
      </c>
      <c r="H284" s="73" t="s">
        <v>376</v>
      </c>
    </row>
    <row r="285" spans="2:8" x14ac:dyDescent="0.25">
      <c r="B285" s="74" t="s">
        <v>252</v>
      </c>
      <c r="C285">
        <v>1</v>
      </c>
      <c r="D285" s="76">
        <v>340</v>
      </c>
      <c r="E285" s="76">
        <v>100</v>
      </c>
      <c r="F285" s="76"/>
      <c r="G285" s="76">
        <f>ROUND((Table245[[#This Row],[XP]]*Table245[[#This Row],[entity_spawned (AVG)]])*(Table245[[#This Row],[activating_chance]]/100),0)</f>
        <v>0</v>
      </c>
      <c r="H285" s="73" t="s">
        <v>376</v>
      </c>
    </row>
    <row r="286" spans="2:8" x14ac:dyDescent="0.25">
      <c r="B286" s="74" t="s">
        <v>252</v>
      </c>
      <c r="C286">
        <v>1</v>
      </c>
      <c r="D286" s="76">
        <v>340</v>
      </c>
      <c r="E286" s="76">
        <v>100</v>
      </c>
      <c r="F286" s="76"/>
      <c r="G286" s="76">
        <f>ROUND((Table245[[#This Row],[XP]]*Table245[[#This Row],[entity_spawned (AVG)]])*(Table245[[#This Row],[activating_chance]]/100),0)</f>
        <v>0</v>
      </c>
      <c r="H286" s="73" t="s">
        <v>376</v>
      </c>
    </row>
    <row r="287" spans="2:8" x14ac:dyDescent="0.25">
      <c r="B287" s="74" t="s">
        <v>252</v>
      </c>
      <c r="C287">
        <v>1</v>
      </c>
      <c r="D287" s="76">
        <v>340</v>
      </c>
      <c r="E287" s="76">
        <v>100</v>
      </c>
      <c r="F287" s="76"/>
      <c r="G287" s="76">
        <f>ROUND((Table245[[#This Row],[XP]]*Table245[[#This Row],[entity_spawned (AVG)]])*(Table245[[#This Row],[activating_chance]]/100),0)</f>
        <v>0</v>
      </c>
      <c r="H287" s="73" t="s">
        <v>376</v>
      </c>
    </row>
    <row r="288" spans="2:8" x14ac:dyDescent="0.25">
      <c r="B288" s="74" t="s">
        <v>253</v>
      </c>
      <c r="C288">
        <v>1</v>
      </c>
      <c r="D288" s="76">
        <v>180</v>
      </c>
      <c r="E288" s="76">
        <v>100</v>
      </c>
      <c r="F288" s="76"/>
      <c r="G288" s="76">
        <f>ROUND((Table245[[#This Row],[XP]]*Table245[[#This Row],[entity_spawned (AVG)]])*(Table245[[#This Row],[activating_chance]]/100),0)</f>
        <v>0</v>
      </c>
      <c r="H288" s="73" t="s">
        <v>376</v>
      </c>
    </row>
    <row r="289" spans="2:8" x14ac:dyDescent="0.25">
      <c r="B289" s="74" t="s">
        <v>253</v>
      </c>
      <c r="C289">
        <v>1</v>
      </c>
      <c r="D289" s="76">
        <v>180</v>
      </c>
      <c r="E289" s="76">
        <v>100</v>
      </c>
      <c r="F289" s="76"/>
      <c r="G289" s="76">
        <f>ROUND((Table245[[#This Row],[XP]]*Table245[[#This Row],[entity_spawned (AVG)]])*(Table245[[#This Row],[activating_chance]]/100),0)</f>
        <v>0</v>
      </c>
      <c r="H289" s="73" t="s">
        <v>376</v>
      </c>
    </row>
    <row r="290" spans="2:8" x14ac:dyDescent="0.25">
      <c r="B290" s="74" t="s">
        <v>253</v>
      </c>
      <c r="C290">
        <v>1</v>
      </c>
      <c r="D290" s="76">
        <v>180</v>
      </c>
      <c r="E290" s="76">
        <v>100</v>
      </c>
      <c r="F290" s="76"/>
      <c r="G290" s="76">
        <f>ROUND((Table245[[#This Row],[XP]]*Table245[[#This Row],[entity_spawned (AVG)]])*(Table245[[#This Row],[activating_chance]]/100),0)</f>
        <v>0</v>
      </c>
      <c r="H290" s="73" t="s">
        <v>376</v>
      </c>
    </row>
    <row r="291" spans="2:8" x14ac:dyDescent="0.25">
      <c r="B291" s="74" t="s">
        <v>253</v>
      </c>
      <c r="C291">
        <v>1</v>
      </c>
      <c r="D291" s="76">
        <v>180</v>
      </c>
      <c r="E291" s="76">
        <v>100</v>
      </c>
      <c r="F291" s="76"/>
      <c r="G291" s="76">
        <f>ROUND((Table245[[#This Row],[XP]]*Table245[[#This Row],[entity_spawned (AVG)]])*(Table245[[#This Row],[activating_chance]]/100),0)</f>
        <v>0</v>
      </c>
      <c r="H291" s="73" t="s">
        <v>376</v>
      </c>
    </row>
    <row r="292" spans="2:8" x14ac:dyDescent="0.25">
      <c r="B292" s="74" t="s">
        <v>253</v>
      </c>
      <c r="C292">
        <v>1</v>
      </c>
      <c r="D292" s="76">
        <v>180</v>
      </c>
      <c r="E292" s="76">
        <v>100</v>
      </c>
      <c r="F292" s="76"/>
      <c r="G292" s="76">
        <f>ROUND((Table245[[#This Row],[XP]]*Table245[[#This Row],[entity_spawned (AVG)]])*(Table245[[#This Row],[activating_chance]]/100),0)</f>
        <v>0</v>
      </c>
      <c r="H292" s="73" t="s">
        <v>376</v>
      </c>
    </row>
    <row r="293" spans="2:8" x14ac:dyDescent="0.25">
      <c r="B293" s="74" t="s">
        <v>254</v>
      </c>
      <c r="C293">
        <v>1</v>
      </c>
      <c r="D293" s="76">
        <v>170</v>
      </c>
      <c r="E293" s="76">
        <v>100</v>
      </c>
      <c r="F293" s="76"/>
      <c r="G293" s="76">
        <f>ROUND((Table245[[#This Row],[XP]]*Table245[[#This Row],[entity_spawned (AVG)]])*(Table245[[#This Row],[activating_chance]]/100),0)</f>
        <v>0</v>
      </c>
      <c r="H293" s="73" t="s">
        <v>376</v>
      </c>
    </row>
    <row r="294" spans="2:8" x14ac:dyDescent="0.25">
      <c r="B294" s="74" t="s">
        <v>254</v>
      </c>
      <c r="C294">
        <v>1</v>
      </c>
      <c r="D294" s="76">
        <v>170</v>
      </c>
      <c r="E294" s="76">
        <v>100</v>
      </c>
      <c r="F294" s="76"/>
      <c r="G294" s="76">
        <f>ROUND((Table245[[#This Row],[XP]]*Table245[[#This Row],[entity_spawned (AVG)]])*(Table245[[#This Row],[activating_chance]]/100),0)</f>
        <v>0</v>
      </c>
      <c r="H294" s="73" t="s">
        <v>376</v>
      </c>
    </row>
    <row r="295" spans="2:8" x14ac:dyDescent="0.25">
      <c r="B295" s="74" t="s">
        <v>254</v>
      </c>
      <c r="C295">
        <v>1</v>
      </c>
      <c r="D295" s="76">
        <v>170</v>
      </c>
      <c r="E295" s="76">
        <v>100</v>
      </c>
      <c r="F295" s="76"/>
      <c r="G295" s="76">
        <f>ROUND((Table245[[#This Row],[XP]]*Table245[[#This Row],[entity_spawned (AVG)]])*(Table245[[#This Row],[activating_chance]]/100),0)</f>
        <v>0</v>
      </c>
      <c r="H295" s="73" t="s">
        <v>376</v>
      </c>
    </row>
    <row r="296" spans="2:8" x14ac:dyDescent="0.25">
      <c r="B296" s="74" t="s">
        <v>254</v>
      </c>
      <c r="C296">
        <v>1</v>
      </c>
      <c r="D296" s="76">
        <v>170</v>
      </c>
      <c r="E296" s="76">
        <v>100</v>
      </c>
      <c r="F296" s="76"/>
      <c r="G296" s="76">
        <f>ROUND((Table245[[#This Row],[XP]]*Table245[[#This Row],[entity_spawned (AVG)]])*(Table245[[#This Row],[activating_chance]]/100),0)</f>
        <v>0</v>
      </c>
      <c r="H296" s="73" t="s">
        <v>376</v>
      </c>
    </row>
    <row r="297" spans="2:8" x14ac:dyDescent="0.25">
      <c r="B297" s="74" t="s">
        <v>254</v>
      </c>
      <c r="C297">
        <v>1</v>
      </c>
      <c r="D297" s="76">
        <v>170</v>
      </c>
      <c r="E297" s="76">
        <v>100</v>
      </c>
      <c r="F297" s="76"/>
      <c r="G297" s="76">
        <f>ROUND((Table245[[#This Row],[XP]]*Table245[[#This Row],[entity_spawned (AVG)]])*(Table245[[#This Row],[activating_chance]]/100),0)</f>
        <v>0</v>
      </c>
      <c r="H297" s="73" t="s">
        <v>376</v>
      </c>
    </row>
    <row r="298" spans="2:8" x14ac:dyDescent="0.25">
      <c r="B298" s="74" t="s">
        <v>254</v>
      </c>
      <c r="C298">
        <v>1</v>
      </c>
      <c r="D298" s="76">
        <v>170</v>
      </c>
      <c r="E298" s="76">
        <v>100</v>
      </c>
      <c r="F298" s="76"/>
      <c r="G298" s="76">
        <f>ROUND((Table245[[#This Row],[XP]]*Table245[[#This Row],[entity_spawned (AVG)]])*(Table245[[#This Row],[activating_chance]]/100),0)</f>
        <v>0</v>
      </c>
      <c r="H298" s="73" t="s">
        <v>376</v>
      </c>
    </row>
    <row r="299" spans="2:8" x14ac:dyDescent="0.25">
      <c r="B299" s="74" t="s">
        <v>254</v>
      </c>
      <c r="C299">
        <v>1</v>
      </c>
      <c r="D299" s="76">
        <v>170</v>
      </c>
      <c r="E299" s="76">
        <v>100</v>
      </c>
      <c r="F299" s="76"/>
      <c r="G299" s="76">
        <f>ROUND((Table245[[#This Row],[XP]]*Table245[[#This Row],[entity_spawned (AVG)]])*(Table245[[#This Row],[activating_chance]]/100),0)</f>
        <v>0</v>
      </c>
      <c r="H299" s="73" t="s">
        <v>376</v>
      </c>
    </row>
    <row r="300" spans="2:8" x14ac:dyDescent="0.25">
      <c r="B300" s="74" t="s">
        <v>254</v>
      </c>
      <c r="C300">
        <v>1</v>
      </c>
      <c r="D300" s="76">
        <v>170</v>
      </c>
      <c r="E300" s="76">
        <v>100</v>
      </c>
      <c r="F300" s="76"/>
      <c r="G300" s="76">
        <f>ROUND((Table245[[#This Row],[XP]]*Table245[[#This Row],[entity_spawned (AVG)]])*(Table245[[#This Row],[activating_chance]]/100),0)</f>
        <v>0</v>
      </c>
      <c r="H300" s="73" t="s">
        <v>376</v>
      </c>
    </row>
    <row r="301" spans="2:8" x14ac:dyDescent="0.25">
      <c r="B301" s="74" t="s">
        <v>254</v>
      </c>
      <c r="C301">
        <v>1</v>
      </c>
      <c r="D301" s="76">
        <v>170</v>
      </c>
      <c r="E301" s="76">
        <v>100</v>
      </c>
      <c r="F301" s="76"/>
      <c r="G301" s="76">
        <f>ROUND((Table245[[#This Row],[XP]]*Table245[[#This Row],[entity_spawned (AVG)]])*(Table245[[#This Row],[activating_chance]]/100),0)</f>
        <v>0</v>
      </c>
      <c r="H301" s="73" t="s">
        <v>376</v>
      </c>
    </row>
    <row r="302" spans="2:8" x14ac:dyDescent="0.25">
      <c r="B302" s="74" t="s">
        <v>255</v>
      </c>
      <c r="C302">
        <v>1</v>
      </c>
      <c r="D302" s="76">
        <v>2500</v>
      </c>
      <c r="E302" s="76">
        <v>100</v>
      </c>
      <c r="F302" s="76"/>
      <c r="G302" s="76">
        <f>ROUND((Table245[[#This Row],[XP]]*Table245[[#This Row],[entity_spawned (AVG)]])*(Table245[[#This Row],[activating_chance]]/100),0)</f>
        <v>0</v>
      </c>
      <c r="H302" s="73" t="s">
        <v>376</v>
      </c>
    </row>
    <row r="303" spans="2:8" x14ac:dyDescent="0.25">
      <c r="B303" s="74" t="s">
        <v>255</v>
      </c>
      <c r="C303">
        <v>1</v>
      </c>
      <c r="D303" s="76">
        <v>2500</v>
      </c>
      <c r="E303" s="76">
        <v>100</v>
      </c>
      <c r="F303" s="76"/>
      <c r="G303" s="76">
        <f>ROUND((Table245[[#This Row],[XP]]*Table245[[#This Row],[entity_spawned (AVG)]])*(Table245[[#This Row],[activating_chance]]/100),0)</f>
        <v>0</v>
      </c>
      <c r="H303" s="73" t="s">
        <v>376</v>
      </c>
    </row>
    <row r="304" spans="2:8" x14ac:dyDescent="0.25">
      <c r="B304" s="74" t="s">
        <v>256</v>
      </c>
      <c r="C304">
        <v>1</v>
      </c>
      <c r="D304" s="76">
        <v>2500</v>
      </c>
      <c r="E304" s="76">
        <v>100</v>
      </c>
      <c r="F304" s="76"/>
      <c r="G304" s="76">
        <f>ROUND((Table245[[#This Row],[XP]]*Table245[[#This Row],[entity_spawned (AVG)]])*(Table245[[#This Row],[activating_chance]]/100),0)</f>
        <v>0</v>
      </c>
      <c r="H304" s="73" t="s">
        <v>376</v>
      </c>
    </row>
    <row r="305" spans="2:8" x14ac:dyDescent="0.25">
      <c r="B305" s="74" t="s">
        <v>256</v>
      </c>
      <c r="C305">
        <v>1</v>
      </c>
      <c r="D305" s="76">
        <v>2500</v>
      </c>
      <c r="E305" s="76">
        <v>100</v>
      </c>
      <c r="F305" s="76"/>
      <c r="G305" s="76">
        <f>ROUND((Table245[[#This Row],[XP]]*Table245[[#This Row],[entity_spawned (AVG)]])*(Table245[[#This Row],[activating_chance]]/100),0)</f>
        <v>0</v>
      </c>
      <c r="H305" s="73" t="s">
        <v>376</v>
      </c>
    </row>
    <row r="306" spans="2:8" x14ac:dyDescent="0.25">
      <c r="B306" s="74" t="s">
        <v>257</v>
      </c>
      <c r="C306">
        <v>1</v>
      </c>
      <c r="D306" s="76">
        <v>2000</v>
      </c>
      <c r="E306" s="76">
        <v>100</v>
      </c>
      <c r="F306" s="76"/>
      <c r="G306" s="76">
        <f>ROUND((Table245[[#This Row],[XP]]*Table245[[#This Row],[entity_spawned (AVG)]])*(Table245[[#This Row],[activating_chance]]/100),0)</f>
        <v>0</v>
      </c>
      <c r="H306" s="73" t="s">
        <v>376</v>
      </c>
    </row>
    <row r="307" spans="2:8" x14ac:dyDescent="0.25">
      <c r="B307" s="74" t="s">
        <v>257</v>
      </c>
      <c r="C307">
        <v>1</v>
      </c>
      <c r="D307" s="76">
        <v>2000</v>
      </c>
      <c r="E307" s="76">
        <v>100</v>
      </c>
      <c r="F307" s="76"/>
      <c r="G307" s="76">
        <f>ROUND((Table245[[#This Row],[XP]]*Table245[[#This Row],[entity_spawned (AVG)]])*(Table245[[#This Row],[activating_chance]]/100),0)</f>
        <v>0</v>
      </c>
      <c r="H307" s="73" t="s">
        <v>376</v>
      </c>
    </row>
    <row r="308" spans="2:8" x14ac:dyDescent="0.25">
      <c r="B308" s="74" t="s">
        <v>258</v>
      </c>
      <c r="C308">
        <v>1</v>
      </c>
      <c r="D308" s="76">
        <v>2000</v>
      </c>
      <c r="E308" s="76">
        <v>100</v>
      </c>
      <c r="F308" s="76"/>
      <c r="G308" s="76">
        <f>ROUND((Table245[[#This Row],[XP]]*Table245[[#This Row],[entity_spawned (AVG)]])*(Table245[[#This Row],[activating_chance]]/100),0)</f>
        <v>0</v>
      </c>
      <c r="H308" s="73" t="s">
        <v>376</v>
      </c>
    </row>
    <row r="309" spans="2:8" x14ac:dyDescent="0.25">
      <c r="B309" s="74" t="s">
        <v>258</v>
      </c>
      <c r="C309">
        <v>1</v>
      </c>
      <c r="D309" s="76">
        <v>2000</v>
      </c>
      <c r="E309" s="76">
        <v>100</v>
      </c>
      <c r="F309" s="76"/>
      <c r="G309" s="76">
        <f>ROUND((Table245[[#This Row],[XP]]*Table245[[#This Row],[entity_spawned (AVG)]])*(Table245[[#This Row],[activating_chance]]/100),0)</f>
        <v>0</v>
      </c>
      <c r="H309" s="73" t="s">
        <v>376</v>
      </c>
    </row>
    <row r="310" spans="2:8" x14ac:dyDescent="0.25">
      <c r="B310" s="74" t="s">
        <v>258</v>
      </c>
      <c r="C310">
        <v>1</v>
      </c>
      <c r="D310" s="76">
        <v>2000</v>
      </c>
      <c r="E310" s="76">
        <v>100</v>
      </c>
      <c r="F310" s="76"/>
      <c r="G310" s="76">
        <f>ROUND((Table245[[#This Row],[XP]]*Table245[[#This Row],[entity_spawned (AVG)]])*(Table245[[#This Row],[activating_chance]]/100),0)</f>
        <v>0</v>
      </c>
      <c r="H310" s="73" t="s">
        <v>376</v>
      </c>
    </row>
    <row r="311" spans="2:8" x14ac:dyDescent="0.25">
      <c r="B311" s="74" t="s">
        <v>258</v>
      </c>
      <c r="C311">
        <v>1</v>
      </c>
      <c r="D311" s="76">
        <v>2000</v>
      </c>
      <c r="E311" s="76">
        <v>100</v>
      </c>
      <c r="F311" s="76"/>
      <c r="G311" s="76">
        <f>ROUND((Table245[[#This Row],[XP]]*Table245[[#This Row],[entity_spawned (AVG)]])*(Table245[[#This Row],[activating_chance]]/100),0)</f>
        <v>0</v>
      </c>
      <c r="H311" s="73" t="s">
        <v>376</v>
      </c>
    </row>
    <row r="312" spans="2:8" x14ac:dyDescent="0.25">
      <c r="B312" s="74" t="s">
        <v>258</v>
      </c>
      <c r="C312">
        <v>1</v>
      </c>
      <c r="D312" s="76">
        <v>2000</v>
      </c>
      <c r="E312" s="76">
        <v>100</v>
      </c>
      <c r="F312" s="76"/>
      <c r="G312" s="76">
        <f>ROUND((Table245[[#This Row],[XP]]*Table245[[#This Row],[entity_spawned (AVG)]])*(Table245[[#This Row],[activating_chance]]/100),0)</f>
        <v>0</v>
      </c>
      <c r="H312" s="73" t="s">
        <v>376</v>
      </c>
    </row>
    <row r="313" spans="2:8" x14ac:dyDescent="0.25">
      <c r="B313" s="74" t="s">
        <v>258</v>
      </c>
      <c r="C313">
        <v>1</v>
      </c>
      <c r="D313" s="76">
        <v>2000</v>
      </c>
      <c r="E313" s="76">
        <v>100</v>
      </c>
      <c r="F313" s="76"/>
      <c r="G313" s="76">
        <f>ROUND((Table245[[#This Row],[XP]]*Table245[[#This Row],[entity_spawned (AVG)]])*(Table245[[#This Row],[activating_chance]]/100),0)</f>
        <v>0</v>
      </c>
      <c r="H313" s="73" t="s">
        <v>376</v>
      </c>
    </row>
    <row r="314" spans="2:8" x14ac:dyDescent="0.25">
      <c r="B314" s="74" t="s">
        <v>258</v>
      </c>
      <c r="C314">
        <v>1</v>
      </c>
      <c r="D314" s="76">
        <v>2000</v>
      </c>
      <c r="E314" s="76">
        <v>100</v>
      </c>
      <c r="F314" s="76"/>
      <c r="G314" s="76">
        <f>ROUND((Table245[[#This Row],[XP]]*Table245[[#This Row],[entity_spawned (AVG)]])*(Table245[[#This Row],[activating_chance]]/100),0)</f>
        <v>0</v>
      </c>
      <c r="H314" s="73" t="s">
        <v>376</v>
      </c>
    </row>
    <row r="315" spans="2:8" x14ac:dyDescent="0.25">
      <c r="B315" s="74" t="s">
        <v>259</v>
      </c>
      <c r="C315">
        <v>1</v>
      </c>
      <c r="D315" s="76">
        <v>1500</v>
      </c>
      <c r="E315" s="76">
        <v>100</v>
      </c>
      <c r="F315" s="76"/>
      <c r="G315" s="76">
        <f>ROUND((Table245[[#This Row],[XP]]*Table245[[#This Row],[entity_spawned (AVG)]])*(Table245[[#This Row],[activating_chance]]/100),0)</f>
        <v>0</v>
      </c>
      <c r="H315" s="73" t="s">
        <v>376</v>
      </c>
    </row>
    <row r="316" spans="2:8" x14ac:dyDescent="0.25">
      <c r="B316" s="74" t="s">
        <v>259</v>
      </c>
      <c r="C316">
        <v>1</v>
      </c>
      <c r="D316" s="76">
        <v>1500</v>
      </c>
      <c r="E316" s="76">
        <v>100</v>
      </c>
      <c r="F316" s="76"/>
      <c r="G316" s="76">
        <f>ROUND((Table245[[#This Row],[XP]]*Table245[[#This Row],[entity_spawned (AVG)]])*(Table245[[#This Row],[activating_chance]]/100),0)</f>
        <v>0</v>
      </c>
      <c r="H316" s="73" t="s">
        <v>376</v>
      </c>
    </row>
    <row r="317" spans="2:8" x14ac:dyDescent="0.25">
      <c r="B317" s="74" t="s">
        <v>259</v>
      </c>
      <c r="C317">
        <v>1</v>
      </c>
      <c r="D317" s="76">
        <v>1500</v>
      </c>
      <c r="E317" s="76">
        <v>100</v>
      </c>
      <c r="F317" s="76"/>
      <c r="G317" s="76">
        <f>ROUND((Table245[[#This Row],[XP]]*Table245[[#This Row],[entity_spawned (AVG)]])*(Table245[[#This Row],[activating_chance]]/100),0)</f>
        <v>0</v>
      </c>
      <c r="H317" s="73" t="s">
        <v>376</v>
      </c>
    </row>
    <row r="318" spans="2:8" x14ac:dyDescent="0.25">
      <c r="B318" s="74" t="s">
        <v>259</v>
      </c>
      <c r="C318">
        <v>1</v>
      </c>
      <c r="D318" s="76">
        <v>1500</v>
      </c>
      <c r="E318" s="76">
        <v>100</v>
      </c>
      <c r="F318" s="76"/>
      <c r="G318" s="76">
        <f>ROUND((Table245[[#This Row],[XP]]*Table245[[#This Row],[entity_spawned (AVG)]])*(Table245[[#This Row],[activating_chance]]/100),0)</f>
        <v>0</v>
      </c>
      <c r="H318" s="73" t="s">
        <v>376</v>
      </c>
    </row>
    <row r="319" spans="2:8" x14ac:dyDescent="0.25">
      <c r="B319" s="74" t="s">
        <v>259</v>
      </c>
      <c r="C319">
        <v>1</v>
      </c>
      <c r="D319" s="76">
        <v>1500</v>
      </c>
      <c r="E319" s="76">
        <v>100</v>
      </c>
      <c r="F319" s="76"/>
      <c r="G319" s="76">
        <f>ROUND((Table245[[#This Row],[XP]]*Table245[[#This Row],[entity_spawned (AVG)]])*(Table245[[#This Row],[activating_chance]]/100),0)</f>
        <v>0</v>
      </c>
      <c r="H319" s="73" t="s">
        <v>376</v>
      </c>
    </row>
    <row r="320" spans="2:8" x14ac:dyDescent="0.25">
      <c r="B320" s="74" t="s">
        <v>259</v>
      </c>
      <c r="C320">
        <v>1</v>
      </c>
      <c r="D320" s="76">
        <v>1500</v>
      </c>
      <c r="E320" s="76">
        <v>100</v>
      </c>
      <c r="F320" s="76"/>
      <c r="G320" s="76">
        <f>ROUND((Table245[[#This Row],[XP]]*Table245[[#This Row],[entity_spawned (AVG)]])*(Table245[[#This Row],[activating_chance]]/100),0)</f>
        <v>0</v>
      </c>
      <c r="H320" s="73" t="s">
        <v>376</v>
      </c>
    </row>
    <row r="321" spans="2:8" x14ac:dyDescent="0.25">
      <c r="B321" s="74" t="s">
        <v>260</v>
      </c>
      <c r="C321">
        <v>1</v>
      </c>
      <c r="D321" s="76">
        <v>1500</v>
      </c>
      <c r="E321" s="76">
        <v>80</v>
      </c>
      <c r="F321" s="76"/>
      <c r="G321" s="76">
        <f>ROUND((Table245[[#This Row],[XP]]*Table245[[#This Row],[entity_spawned (AVG)]])*(Table245[[#This Row],[activating_chance]]/100),0)</f>
        <v>0</v>
      </c>
      <c r="H321" s="73" t="s">
        <v>376</v>
      </c>
    </row>
    <row r="322" spans="2:8" x14ac:dyDescent="0.25">
      <c r="B322" s="74" t="s">
        <v>260</v>
      </c>
      <c r="C322">
        <v>1</v>
      </c>
      <c r="D322" s="76">
        <v>1500</v>
      </c>
      <c r="E322" s="76">
        <v>100</v>
      </c>
      <c r="F322" s="76"/>
      <c r="G322" s="76">
        <f>ROUND((Table245[[#This Row],[XP]]*Table245[[#This Row],[entity_spawned (AVG)]])*(Table245[[#This Row],[activating_chance]]/100),0)</f>
        <v>0</v>
      </c>
      <c r="H322" s="73" t="s">
        <v>376</v>
      </c>
    </row>
    <row r="323" spans="2:8" x14ac:dyDescent="0.25">
      <c r="B323" s="74" t="s">
        <v>260</v>
      </c>
      <c r="C323">
        <v>1</v>
      </c>
      <c r="D323" s="76">
        <v>1500</v>
      </c>
      <c r="E323" s="76">
        <v>80</v>
      </c>
      <c r="F323" s="76"/>
      <c r="G323" s="76">
        <f>ROUND((Table245[[#This Row],[XP]]*Table245[[#This Row],[entity_spawned (AVG)]])*(Table245[[#This Row],[activating_chance]]/100),0)</f>
        <v>0</v>
      </c>
      <c r="H323" s="73" t="s">
        <v>376</v>
      </c>
    </row>
    <row r="324" spans="2:8" x14ac:dyDescent="0.25">
      <c r="B324" s="74" t="s">
        <v>260</v>
      </c>
      <c r="C324">
        <v>1</v>
      </c>
      <c r="D324" s="76">
        <v>1500</v>
      </c>
      <c r="E324" s="76">
        <v>100</v>
      </c>
      <c r="F324" s="76"/>
      <c r="G324" s="76">
        <f>ROUND((Table245[[#This Row],[XP]]*Table245[[#This Row],[entity_spawned (AVG)]])*(Table245[[#This Row],[activating_chance]]/100),0)</f>
        <v>0</v>
      </c>
      <c r="H324" s="73" t="s">
        <v>376</v>
      </c>
    </row>
    <row r="325" spans="2:8" x14ac:dyDescent="0.25">
      <c r="B325" s="74" t="s">
        <v>260</v>
      </c>
      <c r="C325">
        <v>1</v>
      </c>
      <c r="D325" s="76">
        <v>1500</v>
      </c>
      <c r="E325" s="76">
        <v>80</v>
      </c>
      <c r="F325" s="76"/>
      <c r="G325" s="76">
        <f>ROUND((Table245[[#This Row],[XP]]*Table245[[#This Row],[entity_spawned (AVG)]])*(Table245[[#This Row],[activating_chance]]/100),0)</f>
        <v>0</v>
      </c>
      <c r="H325" s="73" t="s">
        <v>376</v>
      </c>
    </row>
    <row r="326" spans="2:8" x14ac:dyDescent="0.25">
      <c r="B326" s="74" t="s">
        <v>260</v>
      </c>
      <c r="C326">
        <v>1</v>
      </c>
      <c r="D326" s="76">
        <v>1500</v>
      </c>
      <c r="E326" s="76">
        <v>100</v>
      </c>
      <c r="F326" s="76"/>
      <c r="G326" s="76">
        <f>ROUND((Table245[[#This Row],[XP]]*Table245[[#This Row],[entity_spawned (AVG)]])*(Table245[[#This Row],[activating_chance]]/100),0)</f>
        <v>0</v>
      </c>
      <c r="H326" s="73" t="s">
        <v>376</v>
      </c>
    </row>
    <row r="327" spans="2:8" x14ac:dyDescent="0.25">
      <c r="B327" s="74" t="s">
        <v>260</v>
      </c>
      <c r="C327">
        <v>1</v>
      </c>
      <c r="D327" s="76">
        <v>1500</v>
      </c>
      <c r="E327" s="76">
        <v>100</v>
      </c>
      <c r="F327" s="76"/>
      <c r="G327" s="76">
        <f>ROUND((Table245[[#This Row],[XP]]*Table245[[#This Row],[entity_spawned (AVG)]])*(Table245[[#This Row],[activating_chance]]/100),0)</f>
        <v>0</v>
      </c>
      <c r="H327" s="73" t="s">
        <v>376</v>
      </c>
    </row>
    <row r="328" spans="2:8" x14ac:dyDescent="0.25">
      <c r="B328" s="74" t="s">
        <v>260</v>
      </c>
      <c r="C328">
        <v>1</v>
      </c>
      <c r="D328" s="76">
        <v>1500</v>
      </c>
      <c r="E328" s="76">
        <v>100</v>
      </c>
      <c r="F328" s="76"/>
      <c r="G328" s="76">
        <f>ROUND((Table245[[#This Row],[XP]]*Table245[[#This Row],[entity_spawned (AVG)]])*(Table245[[#This Row],[activating_chance]]/100),0)</f>
        <v>0</v>
      </c>
      <c r="H328" s="73" t="s">
        <v>376</v>
      </c>
    </row>
    <row r="329" spans="2:8" x14ac:dyDescent="0.25">
      <c r="B329" s="74" t="s">
        <v>260</v>
      </c>
      <c r="C329">
        <v>1</v>
      </c>
      <c r="D329" s="76">
        <v>1500</v>
      </c>
      <c r="E329" s="76">
        <v>100</v>
      </c>
      <c r="F329" s="76"/>
      <c r="G329" s="76">
        <f>ROUND((Table245[[#This Row],[XP]]*Table245[[#This Row],[entity_spawned (AVG)]])*(Table245[[#This Row],[activating_chance]]/100),0)</f>
        <v>0</v>
      </c>
      <c r="H329" s="73" t="s">
        <v>376</v>
      </c>
    </row>
    <row r="330" spans="2:8" x14ac:dyDescent="0.25">
      <c r="B330" s="74" t="s">
        <v>260</v>
      </c>
      <c r="C330">
        <v>1</v>
      </c>
      <c r="D330" s="76">
        <v>1500</v>
      </c>
      <c r="E330" s="76">
        <v>100</v>
      </c>
      <c r="F330" s="76"/>
      <c r="G330" s="76">
        <f>ROUND((Table245[[#This Row],[XP]]*Table245[[#This Row],[entity_spawned (AVG)]])*(Table245[[#This Row],[activating_chance]]/100),0)</f>
        <v>0</v>
      </c>
      <c r="H330" s="73" t="s">
        <v>376</v>
      </c>
    </row>
    <row r="331" spans="2:8" x14ac:dyDescent="0.25">
      <c r="B331" s="74" t="s">
        <v>260</v>
      </c>
      <c r="C331">
        <v>1</v>
      </c>
      <c r="D331" s="76">
        <v>1500</v>
      </c>
      <c r="E331" s="76">
        <v>100</v>
      </c>
      <c r="F331" s="76"/>
      <c r="G331" s="76">
        <f>ROUND((Table245[[#This Row],[XP]]*Table245[[#This Row],[entity_spawned (AVG)]])*(Table245[[#This Row],[activating_chance]]/100),0)</f>
        <v>0</v>
      </c>
      <c r="H331" s="73" t="s">
        <v>376</v>
      </c>
    </row>
    <row r="332" spans="2:8" x14ac:dyDescent="0.25">
      <c r="B332" s="74" t="s">
        <v>260</v>
      </c>
      <c r="C332">
        <v>1</v>
      </c>
      <c r="D332" s="76">
        <v>1500</v>
      </c>
      <c r="E332" s="76">
        <v>100</v>
      </c>
      <c r="F332" s="76"/>
      <c r="G332" s="76">
        <f>ROUND((Table245[[#This Row],[XP]]*Table245[[#This Row],[entity_spawned (AVG)]])*(Table245[[#This Row],[activating_chance]]/100),0)</f>
        <v>0</v>
      </c>
      <c r="H332" s="73" t="s">
        <v>376</v>
      </c>
    </row>
    <row r="333" spans="2:8" x14ac:dyDescent="0.25">
      <c r="B333" s="74" t="s">
        <v>260</v>
      </c>
      <c r="C333">
        <v>1</v>
      </c>
      <c r="D333" s="76">
        <v>1500</v>
      </c>
      <c r="E333" s="76">
        <v>100</v>
      </c>
      <c r="F333" s="76"/>
      <c r="G333" s="76">
        <f>ROUND((Table245[[#This Row],[XP]]*Table245[[#This Row],[entity_spawned (AVG)]])*(Table245[[#This Row],[activating_chance]]/100),0)</f>
        <v>0</v>
      </c>
      <c r="H333" s="73" t="s">
        <v>376</v>
      </c>
    </row>
    <row r="334" spans="2:8" x14ac:dyDescent="0.25">
      <c r="B334" s="74" t="s">
        <v>260</v>
      </c>
      <c r="C334">
        <v>1</v>
      </c>
      <c r="D334" s="76">
        <v>1500</v>
      </c>
      <c r="E334" s="76">
        <v>100</v>
      </c>
      <c r="F334" s="76"/>
      <c r="G334" s="76">
        <f>ROUND((Table245[[#This Row],[XP]]*Table245[[#This Row],[entity_spawned (AVG)]])*(Table245[[#This Row],[activating_chance]]/100),0)</f>
        <v>0</v>
      </c>
      <c r="H334" s="73" t="s">
        <v>376</v>
      </c>
    </row>
    <row r="335" spans="2:8" x14ac:dyDescent="0.25">
      <c r="B335" s="74" t="s">
        <v>260</v>
      </c>
      <c r="C335">
        <v>1</v>
      </c>
      <c r="D335" s="76">
        <v>1500</v>
      </c>
      <c r="E335" s="76">
        <v>20</v>
      </c>
      <c r="F335" s="76"/>
      <c r="G335" s="76">
        <f>ROUND((Table245[[#This Row],[XP]]*Table245[[#This Row],[entity_spawned (AVG)]])*(Table245[[#This Row],[activating_chance]]/100),0)</f>
        <v>0</v>
      </c>
      <c r="H335" s="73" t="s">
        <v>376</v>
      </c>
    </row>
    <row r="336" spans="2:8" x14ac:dyDescent="0.25">
      <c r="B336" s="74" t="s">
        <v>260</v>
      </c>
      <c r="C336">
        <v>1</v>
      </c>
      <c r="D336" s="76">
        <v>1500</v>
      </c>
      <c r="E336" s="76">
        <v>100</v>
      </c>
      <c r="F336" s="76"/>
      <c r="G336" s="76">
        <f>ROUND((Table245[[#This Row],[XP]]*Table245[[#This Row],[entity_spawned (AVG)]])*(Table245[[#This Row],[activating_chance]]/100),0)</f>
        <v>0</v>
      </c>
      <c r="H336" s="73" t="s">
        <v>376</v>
      </c>
    </row>
    <row r="337" spans="2:8" x14ac:dyDescent="0.25">
      <c r="B337" s="74" t="s">
        <v>260</v>
      </c>
      <c r="C337">
        <v>1</v>
      </c>
      <c r="D337" s="76">
        <v>1500</v>
      </c>
      <c r="E337" s="76">
        <v>100</v>
      </c>
      <c r="F337" s="76"/>
      <c r="G337" s="76">
        <f>ROUND((Table245[[#This Row],[XP]]*Table245[[#This Row],[entity_spawned (AVG)]])*(Table245[[#This Row],[activating_chance]]/100),0)</f>
        <v>0</v>
      </c>
      <c r="H337" s="73" t="s">
        <v>376</v>
      </c>
    </row>
    <row r="338" spans="2:8" x14ac:dyDescent="0.25">
      <c r="B338" s="74" t="s">
        <v>260</v>
      </c>
      <c r="C338">
        <v>1</v>
      </c>
      <c r="D338" s="76">
        <v>1500</v>
      </c>
      <c r="E338" s="76">
        <v>100</v>
      </c>
      <c r="F338" s="76"/>
      <c r="G338" s="76">
        <f>ROUND((Table245[[#This Row],[XP]]*Table245[[#This Row],[entity_spawned (AVG)]])*(Table245[[#This Row],[activating_chance]]/100),0)</f>
        <v>0</v>
      </c>
      <c r="H338" s="73" t="s">
        <v>376</v>
      </c>
    </row>
    <row r="339" spans="2:8" x14ac:dyDescent="0.25">
      <c r="B339" s="74" t="s">
        <v>260</v>
      </c>
      <c r="C339">
        <v>1</v>
      </c>
      <c r="D339" s="76">
        <v>1500</v>
      </c>
      <c r="E339" s="76">
        <v>100</v>
      </c>
      <c r="F339" s="76"/>
      <c r="G339" s="76">
        <f>ROUND((Table245[[#This Row],[XP]]*Table245[[#This Row],[entity_spawned (AVG)]])*(Table245[[#This Row],[activating_chance]]/100),0)</f>
        <v>0</v>
      </c>
      <c r="H339" s="73" t="s">
        <v>376</v>
      </c>
    </row>
    <row r="340" spans="2:8" x14ac:dyDescent="0.25">
      <c r="B340" s="74" t="s">
        <v>260</v>
      </c>
      <c r="C340">
        <v>1</v>
      </c>
      <c r="D340" s="76">
        <v>1500</v>
      </c>
      <c r="E340" s="76">
        <v>100</v>
      </c>
      <c r="F340" s="76"/>
      <c r="G340" s="76">
        <f>ROUND((Table245[[#This Row],[XP]]*Table245[[#This Row],[entity_spawned (AVG)]])*(Table245[[#This Row],[activating_chance]]/100),0)</f>
        <v>0</v>
      </c>
      <c r="H340" s="73" t="s">
        <v>376</v>
      </c>
    </row>
    <row r="341" spans="2:8" x14ac:dyDescent="0.25">
      <c r="B341" s="74" t="s">
        <v>260</v>
      </c>
      <c r="C341">
        <v>1</v>
      </c>
      <c r="D341" s="76">
        <v>1500</v>
      </c>
      <c r="E341" s="76">
        <v>100</v>
      </c>
      <c r="F341" s="76"/>
      <c r="G341" s="76">
        <f>ROUND((Table245[[#This Row],[XP]]*Table245[[#This Row],[entity_spawned (AVG)]])*(Table245[[#This Row],[activating_chance]]/100),0)</f>
        <v>0</v>
      </c>
      <c r="H341" s="73" t="s">
        <v>376</v>
      </c>
    </row>
    <row r="342" spans="2:8" x14ac:dyDescent="0.25">
      <c r="B342" s="74" t="s">
        <v>260</v>
      </c>
      <c r="C342">
        <v>1</v>
      </c>
      <c r="D342" s="76">
        <v>1500</v>
      </c>
      <c r="E342" s="76">
        <v>100</v>
      </c>
      <c r="F342" s="76"/>
      <c r="G342" s="76">
        <f>ROUND((Table245[[#This Row],[XP]]*Table245[[#This Row],[entity_spawned (AVG)]])*(Table245[[#This Row],[activating_chance]]/100),0)</f>
        <v>0</v>
      </c>
      <c r="H342" s="73" t="s">
        <v>376</v>
      </c>
    </row>
    <row r="343" spans="2:8" x14ac:dyDescent="0.25">
      <c r="B343" s="74" t="s">
        <v>260</v>
      </c>
      <c r="C343">
        <v>1</v>
      </c>
      <c r="D343" s="76">
        <v>1500</v>
      </c>
      <c r="E343" s="76">
        <v>100</v>
      </c>
      <c r="F343" s="76"/>
      <c r="G343" s="76">
        <f>ROUND((Table245[[#This Row],[XP]]*Table245[[#This Row],[entity_spawned (AVG)]])*(Table245[[#This Row],[activating_chance]]/100),0)</f>
        <v>0</v>
      </c>
      <c r="H343" s="73" t="s">
        <v>376</v>
      </c>
    </row>
    <row r="344" spans="2:8" x14ac:dyDescent="0.25">
      <c r="B344" s="74" t="s">
        <v>260</v>
      </c>
      <c r="C344">
        <v>1</v>
      </c>
      <c r="D344" s="76">
        <v>1500</v>
      </c>
      <c r="E344" s="76">
        <v>100</v>
      </c>
      <c r="F344" s="76"/>
      <c r="G344" s="76">
        <f>ROUND((Table245[[#This Row],[XP]]*Table245[[#This Row],[entity_spawned (AVG)]])*(Table245[[#This Row],[activating_chance]]/100),0)</f>
        <v>0</v>
      </c>
      <c r="H344" s="73" t="s">
        <v>376</v>
      </c>
    </row>
    <row r="345" spans="2:8" x14ac:dyDescent="0.25">
      <c r="B345" s="74" t="s">
        <v>260</v>
      </c>
      <c r="C345">
        <v>1</v>
      </c>
      <c r="D345" s="76">
        <v>1500</v>
      </c>
      <c r="E345" s="76">
        <v>100</v>
      </c>
      <c r="F345" s="76"/>
      <c r="G345" s="76">
        <f>ROUND((Table245[[#This Row],[XP]]*Table245[[#This Row],[entity_spawned (AVG)]])*(Table245[[#This Row],[activating_chance]]/100),0)</f>
        <v>0</v>
      </c>
      <c r="H345" s="73" t="s">
        <v>376</v>
      </c>
    </row>
    <row r="346" spans="2:8" x14ac:dyDescent="0.25">
      <c r="B346" s="74" t="s">
        <v>260</v>
      </c>
      <c r="C346">
        <v>1</v>
      </c>
      <c r="D346" s="76">
        <v>1500</v>
      </c>
      <c r="E346" s="76">
        <v>100</v>
      </c>
      <c r="F346" s="76"/>
      <c r="G346" s="76">
        <f>ROUND((Table245[[#This Row],[XP]]*Table245[[#This Row],[entity_spawned (AVG)]])*(Table245[[#This Row],[activating_chance]]/100),0)</f>
        <v>0</v>
      </c>
      <c r="H346" s="73" t="s">
        <v>376</v>
      </c>
    </row>
    <row r="347" spans="2:8" x14ac:dyDescent="0.25">
      <c r="B347" s="74" t="s">
        <v>260</v>
      </c>
      <c r="C347">
        <v>1</v>
      </c>
      <c r="D347" s="76">
        <v>1500</v>
      </c>
      <c r="E347" s="76">
        <v>80</v>
      </c>
      <c r="F347" s="76"/>
      <c r="G347" s="76">
        <f>ROUND((Table245[[#This Row],[XP]]*Table245[[#This Row],[entity_spawned (AVG)]])*(Table245[[#This Row],[activating_chance]]/100),0)</f>
        <v>0</v>
      </c>
      <c r="H347" s="73" t="s">
        <v>376</v>
      </c>
    </row>
    <row r="348" spans="2:8" x14ac:dyDescent="0.25">
      <c r="B348" s="74" t="s">
        <v>261</v>
      </c>
      <c r="C348">
        <v>1</v>
      </c>
      <c r="D348" s="76">
        <v>200</v>
      </c>
      <c r="E348" s="76">
        <v>100</v>
      </c>
      <c r="F348" s="76"/>
      <c r="G348" s="76">
        <f>ROUND((Table245[[#This Row],[XP]]*Table245[[#This Row],[entity_spawned (AVG)]])*(Table245[[#This Row],[activating_chance]]/100),0)</f>
        <v>0</v>
      </c>
      <c r="H348" s="73" t="s">
        <v>375</v>
      </c>
    </row>
    <row r="349" spans="2:8" x14ac:dyDescent="0.25">
      <c r="B349" s="74" t="s">
        <v>261</v>
      </c>
      <c r="C349">
        <v>1</v>
      </c>
      <c r="D349" s="76">
        <v>200</v>
      </c>
      <c r="E349" s="76">
        <v>100</v>
      </c>
      <c r="F349" s="76"/>
      <c r="G349" s="76">
        <f>ROUND((Table245[[#This Row],[XP]]*Table245[[#This Row],[entity_spawned (AVG)]])*(Table245[[#This Row],[activating_chance]]/100),0)</f>
        <v>0</v>
      </c>
      <c r="H349" s="73" t="s">
        <v>375</v>
      </c>
    </row>
    <row r="350" spans="2:8" x14ac:dyDescent="0.25">
      <c r="B350" s="74" t="s">
        <v>261</v>
      </c>
      <c r="C350">
        <v>1</v>
      </c>
      <c r="D350" s="76">
        <v>200</v>
      </c>
      <c r="E350" s="76">
        <v>100</v>
      </c>
      <c r="F350" s="76"/>
      <c r="G350" s="76">
        <f>ROUND((Table245[[#This Row],[XP]]*Table245[[#This Row],[entity_spawned (AVG)]])*(Table245[[#This Row],[activating_chance]]/100),0)</f>
        <v>0</v>
      </c>
      <c r="H350" s="73" t="s">
        <v>375</v>
      </c>
    </row>
    <row r="351" spans="2:8" x14ac:dyDescent="0.25">
      <c r="B351" s="74" t="s">
        <v>262</v>
      </c>
      <c r="C351">
        <v>1</v>
      </c>
      <c r="D351" s="76">
        <v>140</v>
      </c>
      <c r="E351" s="76">
        <v>80</v>
      </c>
      <c r="F351" s="76"/>
      <c r="G351" s="76">
        <f>ROUND((Table245[[#This Row],[XP]]*Table245[[#This Row],[entity_spawned (AVG)]])*(Table245[[#This Row],[activating_chance]]/100),0)</f>
        <v>0</v>
      </c>
      <c r="H351" s="73" t="s">
        <v>375</v>
      </c>
    </row>
    <row r="352" spans="2:8" x14ac:dyDescent="0.25">
      <c r="B352" s="74" t="s">
        <v>262</v>
      </c>
      <c r="C352">
        <v>1</v>
      </c>
      <c r="D352" s="76">
        <v>140</v>
      </c>
      <c r="E352" s="76">
        <v>100</v>
      </c>
      <c r="F352" s="76"/>
      <c r="G352" s="76">
        <f>ROUND((Table245[[#This Row],[XP]]*Table245[[#This Row],[entity_spawned (AVG)]])*(Table245[[#This Row],[activating_chance]]/100),0)</f>
        <v>0</v>
      </c>
      <c r="H352" s="73" t="s">
        <v>375</v>
      </c>
    </row>
    <row r="353" spans="2:8" x14ac:dyDescent="0.25">
      <c r="B353" s="74" t="s">
        <v>262</v>
      </c>
      <c r="C353">
        <v>1</v>
      </c>
      <c r="D353" s="76">
        <v>140</v>
      </c>
      <c r="E353" s="76">
        <v>80</v>
      </c>
      <c r="F353" s="76"/>
      <c r="G353" s="76">
        <f>ROUND((Table245[[#This Row],[XP]]*Table245[[#This Row],[entity_spawned (AVG)]])*(Table245[[#This Row],[activating_chance]]/100),0)</f>
        <v>0</v>
      </c>
      <c r="H353" s="73" t="s">
        <v>375</v>
      </c>
    </row>
    <row r="354" spans="2:8" x14ac:dyDescent="0.25">
      <c r="B354" s="74" t="s">
        <v>262</v>
      </c>
      <c r="C354">
        <v>1</v>
      </c>
      <c r="D354" s="76">
        <v>140</v>
      </c>
      <c r="E354" s="76">
        <v>100</v>
      </c>
      <c r="F354" s="76"/>
      <c r="G354" s="76">
        <f>ROUND((Table245[[#This Row],[XP]]*Table245[[#This Row],[entity_spawned (AVG)]])*(Table245[[#This Row],[activating_chance]]/100),0)</f>
        <v>0</v>
      </c>
      <c r="H354" s="73" t="s">
        <v>375</v>
      </c>
    </row>
    <row r="355" spans="2:8" x14ac:dyDescent="0.25">
      <c r="B355" s="74" t="s">
        <v>262</v>
      </c>
      <c r="C355">
        <v>1</v>
      </c>
      <c r="D355" s="76">
        <v>140</v>
      </c>
      <c r="E355" s="76">
        <v>100</v>
      </c>
      <c r="F355" s="76"/>
      <c r="G355" s="76">
        <f>ROUND((Table245[[#This Row],[XP]]*Table245[[#This Row],[entity_spawned (AVG)]])*(Table245[[#This Row],[activating_chance]]/100),0)</f>
        <v>0</v>
      </c>
      <c r="H355" s="73" t="s">
        <v>375</v>
      </c>
    </row>
    <row r="356" spans="2:8" x14ac:dyDescent="0.25">
      <c r="B356" s="74" t="s">
        <v>262</v>
      </c>
      <c r="C356">
        <v>1</v>
      </c>
      <c r="D356" s="76">
        <v>100</v>
      </c>
      <c r="E356" s="76">
        <v>100</v>
      </c>
      <c r="F356" s="76"/>
      <c r="G356" s="76">
        <f>ROUND((Table245[[#This Row],[XP]]*Table245[[#This Row],[entity_spawned (AVG)]])*(Table245[[#This Row],[activating_chance]]/100),0)</f>
        <v>0</v>
      </c>
      <c r="H356" s="73" t="s">
        <v>375</v>
      </c>
    </row>
    <row r="357" spans="2:8" x14ac:dyDescent="0.25">
      <c r="B357" s="74" t="s">
        <v>431</v>
      </c>
      <c r="C357">
        <v>1</v>
      </c>
      <c r="D357" s="76">
        <v>0</v>
      </c>
      <c r="E357" s="76">
        <v>100</v>
      </c>
      <c r="F357" s="76"/>
      <c r="G357" s="76">
        <f>ROUND((Table245[[#This Row],[XP]]*Table245[[#This Row],[entity_spawned (AVG)]])*(Table245[[#This Row],[activating_chance]]/100),0)</f>
        <v>0</v>
      </c>
      <c r="H357" s="73" t="s">
        <v>375</v>
      </c>
    </row>
    <row r="358" spans="2:8" x14ac:dyDescent="0.25">
      <c r="B358" s="74" t="s">
        <v>431</v>
      </c>
      <c r="C358">
        <v>1</v>
      </c>
      <c r="D358" s="76">
        <v>0</v>
      </c>
      <c r="E358" s="76">
        <v>100</v>
      </c>
      <c r="F358" s="76"/>
      <c r="G358" s="76">
        <f>ROUND((Table245[[#This Row],[XP]]*Table245[[#This Row],[entity_spawned (AVG)]])*(Table245[[#This Row],[activating_chance]]/100),0)</f>
        <v>0</v>
      </c>
      <c r="H358" s="73" t="s">
        <v>375</v>
      </c>
    </row>
    <row r="359" spans="2:8" x14ac:dyDescent="0.25">
      <c r="B359" s="74" t="s">
        <v>431</v>
      </c>
      <c r="C359">
        <v>1</v>
      </c>
      <c r="D359" s="76">
        <v>0</v>
      </c>
      <c r="E359" s="76">
        <v>100</v>
      </c>
      <c r="F359" s="76"/>
      <c r="G359" s="76">
        <f>ROUND((Table245[[#This Row],[XP]]*Table245[[#This Row],[entity_spawned (AVG)]])*(Table245[[#This Row],[activating_chance]]/100),0)</f>
        <v>0</v>
      </c>
      <c r="H359" s="73" t="s">
        <v>375</v>
      </c>
    </row>
    <row r="360" spans="2:8" x14ac:dyDescent="0.25">
      <c r="B360" s="74" t="s">
        <v>431</v>
      </c>
      <c r="C360">
        <v>1</v>
      </c>
      <c r="D360" s="76">
        <v>0</v>
      </c>
      <c r="E360" s="76">
        <v>100</v>
      </c>
      <c r="F360" s="76"/>
      <c r="G360" s="76">
        <f>ROUND((Table245[[#This Row],[XP]]*Table245[[#This Row],[entity_spawned (AVG)]])*(Table245[[#This Row],[activating_chance]]/100),0)</f>
        <v>0</v>
      </c>
      <c r="H360" s="73" t="s">
        <v>375</v>
      </c>
    </row>
    <row r="361" spans="2:8" x14ac:dyDescent="0.25">
      <c r="B361" s="74" t="s">
        <v>263</v>
      </c>
      <c r="C361">
        <v>1</v>
      </c>
      <c r="D361" s="76">
        <v>220</v>
      </c>
      <c r="E361" s="76">
        <v>100</v>
      </c>
      <c r="F361" s="76"/>
      <c r="G361" s="76">
        <f>ROUND((Table245[[#This Row],[XP]]*Table245[[#This Row],[entity_spawned (AVG)]])*(Table245[[#This Row],[activating_chance]]/100),0)</f>
        <v>0</v>
      </c>
      <c r="H361" s="73" t="s">
        <v>376</v>
      </c>
    </row>
    <row r="362" spans="2:8" x14ac:dyDescent="0.25">
      <c r="B362" s="74" t="s">
        <v>263</v>
      </c>
      <c r="C362">
        <v>1</v>
      </c>
      <c r="D362" s="76">
        <v>180</v>
      </c>
      <c r="E362" s="76">
        <v>70</v>
      </c>
      <c r="F362" s="76"/>
      <c r="G362" s="76">
        <f>ROUND((Table245[[#This Row],[XP]]*Table245[[#This Row],[entity_spawned (AVG)]])*(Table245[[#This Row],[activating_chance]]/100),0)</f>
        <v>0</v>
      </c>
      <c r="H362" s="73" t="s">
        <v>376</v>
      </c>
    </row>
    <row r="363" spans="2:8" x14ac:dyDescent="0.25">
      <c r="B363" s="74" t="s">
        <v>263</v>
      </c>
      <c r="C363">
        <v>1</v>
      </c>
      <c r="D363" s="76">
        <v>180</v>
      </c>
      <c r="E363" s="76">
        <v>80</v>
      </c>
      <c r="F363" s="76"/>
      <c r="G363" s="76">
        <f>ROUND((Table245[[#This Row],[XP]]*Table245[[#This Row],[entity_spawned (AVG)]])*(Table245[[#This Row],[activating_chance]]/100),0)</f>
        <v>0</v>
      </c>
      <c r="H363" s="73" t="s">
        <v>376</v>
      </c>
    </row>
    <row r="364" spans="2:8" x14ac:dyDescent="0.25">
      <c r="B364" s="74" t="s">
        <v>263</v>
      </c>
      <c r="C364">
        <v>1</v>
      </c>
      <c r="D364" s="76">
        <v>220</v>
      </c>
      <c r="E364" s="76">
        <v>80</v>
      </c>
      <c r="F364" s="76"/>
      <c r="G364" s="76">
        <f>ROUND((Table245[[#This Row],[XP]]*Table245[[#This Row],[entity_spawned (AVG)]])*(Table245[[#This Row],[activating_chance]]/100),0)</f>
        <v>0</v>
      </c>
      <c r="H364" s="73" t="s">
        <v>376</v>
      </c>
    </row>
    <row r="365" spans="2:8" x14ac:dyDescent="0.25">
      <c r="B365" s="74" t="s">
        <v>263</v>
      </c>
      <c r="C365">
        <v>1</v>
      </c>
      <c r="D365" s="76">
        <v>180</v>
      </c>
      <c r="E365" s="76">
        <v>100</v>
      </c>
      <c r="F365" s="76"/>
      <c r="G365" s="76">
        <f>ROUND((Table245[[#This Row],[XP]]*Table245[[#This Row],[entity_spawned (AVG)]])*(Table245[[#This Row],[activating_chance]]/100),0)</f>
        <v>0</v>
      </c>
      <c r="H365" s="73" t="s">
        <v>376</v>
      </c>
    </row>
    <row r="366" spans="2:8" x14ac:dyDescent="0.25">
      <c r="B366" s="74" t="s">
        <v>263</v>
      </c>
      <c r="C366">
        <v>1</v>
      </c>
      <c r="D366" s="76">
        <v>220</v>
      </c>
      <c r="E366" s="76">
        <v>100</v>
      </c>
      <c r="F366" s="76"/>
      <c r="G366" s="76">
        <f>ROUND((Table245[[#This Row],[XP]]*Table245[[#This Row],[entity_spawned (AVG)]])*(Table245[[#This Row],[activating_chance]]/100),0)</f>
        <v>0</v>
      </c>
      <c r="H366" s="73" t="s">
        <v>376</v>
      </c>
    </row>
    <row r="367" spans="2:8" x14ac:dyDescent="0.25">
      <c r="B367" s="74" t="s">
        <v>263</v>
      </c>
      <c r="C367">
        <v>1</v>
      </c>
      <c r="D367" s="76">
        <v>180</v>
      </c>
      <c r="E367" s="76">
        <v>100</v>
      </c>
      <c r="F367" s="76"/>
      <c r="G367" s="76">
        <f>ROUND((Table245[[#This Row],[XP]]*Table245[[#This Row],[entity_spawned (AVG)]])*(Table245[[#This Row],[activating_chance]]/100),0)</f>
        <v>0</v>
      </c>
      <c r="H367" s="73" t="s">
        <v>376</v>
      </c>
    </row>
    <row r="368" spans="2:8" x14ac:dyDescent="0.25">
      <c r="B368" s="74" t="s">
        <v>263</v>
      </c>
      <c r="C368">
        <v>1</v>
      </c>
      <c r="D368" s="76">
        <v>220</v>
      </c>
      <c r="E368" s="76">
        <v>100</v>
      </c>
      <c r="F368" s="76"/>
      <c r="G368" s="76">
        <f>ROUND((Table245[[#This Row],[XP]]*Table245[[#This Row],[entity_spawned (AVG)]])*(Table245[[#This Row],[activating_chance]]/100),0)</f>
        <v>0</v>
      </c>
      <c r="H368" s="73" t="s">
        <v>376</v>
      </c>
    </row>
    <row r="369" spans="2:8" x14ac:dyDescent="0.25">
      <c r="B369" s="74" t="s">
        <v>263</v>
      </c>
      <c r="C369">
        <v>1</v>
      </c>
      <c r="D369" s="76">
        <v>220</v>
      </c>
      <c r="E369" s="76">
        <v>100</v>
      </c>
      <c r="F369" s="76"/>
      <c r="G369" s="76">
        <f>ROUND((Table245[[#This Row],[XP]]*Table245[[#This Row],[entity_spawned (AVG)]])*(Table245[[#This Row],[activating_chance]]/100),0)</f>
        <v>0</v>
      </c>
      <c r="H369" s="73" t="s">
        <v>376</v>
      </c>
    </row>
    <row r="370" spans="2:8" x14ac:dyDescent="0.25">
      <c r="B370" s="74" t="s">
        <v>263</v>
      </c>
      <c r="C370">
        <v>1</v>
      </c>
      <c r="D370" s="76">
        <v>220</v>
      </c>
      <c r="E370" s="76">
        <v>100</v>
      </c>
      <c r="F370" s="76"/>
      <c r="G370" s="76">
        <f>ROUND((Table245[[#This Row],[XP]]*Table245[[#This Row],[entity_spawned (AVG)]])*(Table245[[#This Row],[activating_chance]]/100),0)</f>
        <v>0</v>
      </c>
      <c r="H370" s="73" t="s">
        <v>376</v>
      </c>
    </row>
    <row r="371" spans="2:8" x14ac:dyDescent="0.25">
      <c r="B371" s="74" t="s">
        <v>264</v>
      </c>
      <c r="C371">
        <v>10</v>
      </c>
      <c r="D371" s="76">
        <v>180</v>
      </c>
      <c r="E371" s="76">
        <v>100</v>
      </c>
      <c r="F371" s="76"/>
      <c r="G371" s="76">
        <f>ROUND((Table245[[#This Row],[XP]]*Table245[[#This Row],[entity_spawned (AVG)]])*(Table245[[#This Row],[activating_chance]]/100),0)</f>
        <v>0</v>
      </c>
      <c r="H371" s="73" t="s">
        <v>375</v>
      </c>
    </row>
    <row r="372" spans="2:8" x14ac:dyDescent="0.25">
      <c r="B372" s="74" t="s">
        <v>264</v>
      </c>
      <c r="C372">
        <v>8</v>
      </c>
      <c r="D372" s="76">
        <v>160</v>
      </c>
      <c r="E372" s="76">
        <v>100</v>
      </c>
      <c r="F372" s="76"/>
      <c r="G372" s="76">
        <f>ROUND((Table245[[#This Row],[XP]]*Table245[[#This Row],[entity_spawned (AVG)]])*(Table245[[#This Row],[activating_chance]]/100),0)</f>
        <v>0</v>
      </c>
      <c r="H372" s="73" t="s">
        <v>375</v>
      </c>
    </row>
    <row r="373" spans="2:8" x14ac:dyDescent="0.25">
      <c r="B373" s="74" t="s">
        <v>264</v>
      </c>
      <c r="C373">
        <v>5</v>
      </c>
      <c r="D373" s="76">
        <v>110</v>
      </c>
      <c r="E373" s="76">
        <v>100</v>
      </c>
      <c r="F373" s="76"/>
      <c r="G373" s="76">
        <f>ROUND((Table245[[#This Row],[XP]]*Table245[[#This Row],[entity_spawned (AVG)]])*(Table245[[#This Row],[activating_chance]]/100),0)</f>
        <v>0</v>
      </c>
      <c r="H373" s="73" t="s">
        <v>375</v>
      </c>
    </row>
    <row r="374" spans="2:8" x14ac:dyDescent="0.25">
      <c r="B374" s="74" t="s">
        <v>264</v>
      </c>
      <c r="C374">
        <v>8</v>
      </c>
      <c r="D374" s="76">
        <v>160</v>
      </c>
      <c r="E374" s="76">
        <v>100</v>
      </c>
      <c r="F374" s="76"/>
      <c r="G374" s="76">
        <f>ROUND((Table245[[#This Row],[XP]]*Table245[[#This Row],[entity_spawned (AVG)]])*(Table245[[#This Row],[activating_chance]]/100),0)</f>
        <v>0</v>
      </c>
      <c r="H374" s="73" t="s">
        <v>375</v>
      </c>
    </row>
    <row r="375" spans="2:8" x14ac:dyDescent="0.25">
      <c r="B375" s="74" t="s">
        <v>264</v>
      </c>
      <c r="C375">
        <v>8</v>
      </c>
      <c r="D375" s="76">
        <v>180</v>
      </c>
      <c r="E375" s="76">
        <v>100</v>
      </c>
      <c r="F375" s="76"/>
      <c r="G375" s="76">
        <f>ROUND((Table245[[#This Row],[XP]]*Table245[[#This Row],[entity_spawned (AVG)]])*(Table245[[#This Row],[activating_chance]]/100),0)</f>
        <v>0</v>
      </c>
      <c r="H375" s="73" t="s">
        <v>375</v>
      </c>
    </row>
    <row r="376" spans="2:8" x14ac:dyDescent="0.25">
      <c r="B376" s="74" t="s">
        <v>429</v>
      </c>
      <c r="C376">
        <v>1</v>
      </c>
      <c r="D376" s="76">
        <v>450</v>
      </c>
      <c r="E376" s="76">
        <v>100</v>
      </c>
      <c r="F376" s="76"/>
      <c r="G376" s="76">
        <f>ROUND((Table245[[#This Row],[XP]]*Table245[[#This Row],[entity_spawned (AVG)]])*(Table245[[#This Row],[activating_chance]]/100),0)</f>
        <v>0</v>
      </c>
      <c r="H376" s="73" t="s">
        <v>376</v>
      </c>
    </row>
    <row r="377" spans="2:8" x14ac:dyDescent="0.25">
      <c r="B377" s="74" t="s">
        <v>432</v>
      </c>
      <c r="C377">
        <v>1</v>
      </c>
      <c r="D377" s="76">
        <v>180</v>
      </c>
      <c r="E377" s="76">
        <v>100</v>
      </c>
      <c r="F377" s="76"/>
      <c r="G377" s="76">
        <f>ROUND((Table245[[#This Row],[XP]]*Table245[[#This Row],[entity_spawned (AVG)]])*(Table245[[#This Row],[activating_chance]]/100),0)</f>
        <v>0</v>
      </c>
      <c r="H377" s="73" t="s">
        <v>376</v>
      </c>
    </row>
    <row r="378" spans="2:8" x14ac:dyDescent="0.25">
      <c r="B378" s="74" t="s">
        <v>432</v>
      </c>
      <c r="C378">
        <v>1</v>
      </c>
      <c r="D378" s="76">
        <v>180</v>
      </c>
      <c r="E378" s="76">
        <v>100</v>
      </c>
      <c r="F378" s="76"/>
      <c r="G378" s="76">
        <f>ROUND((Table245[[#This Row],[XP]]*Table245[[#This Row],[entity_spawned (AVG)]])*(Table245[[#This Row],[activating_chance]]/100),0)</f>
        <v>0</v>
      </c>
      <c r="H378" s="73" t="s">
        <v>376</v>
      </c>
    </row>
    <row r="379" spans="2:8" x14ac:dyDescent="0.25">
      <c r="B379" s="74" t="s">
        <v>432</v>
      </c>
      <c r="C379">
        <v>1</v>
      </c>
      <c r="D379" s="76">
        <v>180</v>
      </c>
      <c r="E379" s="76">
        <v>100</v>
      </c>
      <c r="F379" s="76"/>
      <c r="G379" s="76">
        <f>ROUND((Table245[[#This Row],[XP]]*Table245[[#This Row],[entity_spawned (AVG)]])*(Table245[[#This Row],[activating_chance]]/100),0)</f>
        <v>0</v>
      </c>
      <c r="H379" s="73" t="s">
        <v>376</v>
      </c>
    </row>
    <row r="380" spans="2:8" x14ac:dyDescent="0.25">
      <c r="B380" s="74" t="s">
        <v>432</v>
      </c>
      <c r="C380">
        <v>1</v>
      </c>
      <c r="D380" s="76">
        <v>180</v>
      </c>
      <c r="E380" s="76">
        <v>100</v>
      </c>
      <c r="F380" s="76"/>
      <c r="G380" s="76">
        <f>ROUND((Table245[[#This Row],[XP]]*Table245[[#This Row],[entity_spawned (AVG)]])*(Table245[[#This Row],[activating_chance]]/100),0)</f>
        <v>0</v>
      </c>
      <c r="H380" s="73" t="s">
        <v>376</v>
      </c>
    </row>
    <row r="381" spans="2:8" x14ac:dyDescent="0.25">
      <c r="B381" s="74" t="s">
        <v>432</v>
      </c>
      <c r="C381">
        <v>1</v>
      </c>
      <c r="D381" s="76">
        <v>180</v>
      </c>
      <c r="E381" s="76">
        <v>100</v>
      </c>
      <c r="F381" s="76"/>
      <c r="G381" s="76">
        <f>ROUND((Table245[[#This Row],[XP]]*Table245[[#This Row],[entity_spawned (AVG)]])*(Table245[[#This Row],[activating_chance]]/100),0)</f>
        <v>0</v>
      </c>
      <c r="H381" s="73" t="s">
        <v>376</v>
      </c>
    </row>
    <row r="382" spans="2:8" x14ac:dyDescent="0.25">
      <c r="B382" s="74" t="s">
        <v>432</v>
      </c>
      <c r="C382">
        <v>1</v>
      </c>
      <c r="D382" s="76">
        <v>180</v>
      </c>
      <c r="E382" s="76">
        <v>100</v>
      </c>
      <c r="F382" s="76"/>
      <c r="G382" s="76">
        <f>ROUND((Table245[[#This Row],[XP]]*Table245[[#This Row],[entity_spawned (AVG)]])*(Table245[[#This Row],[activating_chance]]/100),0)</f>
        <v>0</v>
      </c>
      <c r="H382" s="73" t="s">
        <v>376</v>
      </c>
    </row>
    <row r="383" spans="2:8" x14ac:dyDescent="0.25">
      <c r="B383" s="74" t="s">
        <v>432</v>
      </c>
      <c r="C383">
        <v>1</v>
      </c>
      <c r="D383" s="76">
        <v>180</v>
      </c>
      <c r="E383" s="76">
        <v>100</v>
      </c>
      <c r="F383" s="76"/>
      <c r="G383" s="76">
        <f>ROUND((Table245[[#This Row],[XP]]*Table245[[#This Row],[entity_spawned (AVG)]])*(Table245[[#This Row],[activating_chance]]/100),0)</f>
        <v>0</v>
      </c>
      <c r="H383" s="73" t="s">
        <v>376</v>
      </c>
    </row>
    <row r="384" spans="2:8" x14ac:dyDescent="0.25">
      <c r="B384" s="74" t="s">
        <v>432</v>
      </c>
      <c r="C384">
        <v>1</v>
      </c>
      <c r="D384" s="76">
        <v>180</v>
      </c>
      <c r="E384" s="76">
        <v>100</v>
      </c>
      <c r="F384" s="76"/>
      <c r="G384" s="76">
        <f>ROUND((Table245[[#This Row],[XP]]*Table245[[#This Row],[entity_spawned (AVG)]])*(Table245[[#This Row],[activating_chance]]/100),0)</f>
        <v>0</v>
      </c>
      <c r="H384" s="73" t="s">
        <v>376</v>
      </c>
    </row>
    <row r="385" spans="2:8" x14ac:dyDescent="0.25">
      <c r="B385" s="74" t="s">
        <v>265</v>
      </c>
      <c r="C385">
        <v>1</v>
      </c>
      <c r="D385" s="76">
        <v>500</v>
      </c>
      <c r="E385" s="76">
        <v>80</v>
      </c>
      <c r="F385" s="76"/>
      <c r="G385" s="76">
        <f>ROUND((Table245[[#This Row],[XP]]*Table245[[#This Row],[entity_spawned (AVG)]])*(Table245[[#This Row],[activating_chance]]/100),0)</f>
        <v>0</v>
      </c>
      <c r="H385" s="73" t="s">
        <v>375</v>
      </c>
    </row>
    <row r="386" spans="2:8" x14ac:dyDescent="0.25">
      <c r="B386" s="74" t="s">
        <v>265</v>
      </c>
      <c r="C386">
        <v>1</v>
      </c>
      <c r="D386" s="76">
        <v>500</v>
      </c>
      <c r="E386" s="76">
        <v>100</v>
      </c>
      <c r="F386" s="76"/>
      <c r="G386" s="76">
        <f>ROUND((Table245[[#This Row],[XP]]*Table245[[#This Row],[entity_spawned (AVG)]])*(Table245[[#This Row],[activating_chance]]/100),0)</f>
        <v>0</v>
      </c>
      <c r="H386" s="73" t="s">
        <v>375</v>
      </c>
    </row>
    <row r="387" spans="2:8" x14ac:dyDescent="0.25">
      <c r="B387" s="74" t="s">
        <v>265</v>
      </c>
      <c r="C387">
        <v>1</v>
      </c>
      <c r="D387" s="76">
        <v>500</v>
      </c>
      <c r="E387" s="76">
        <v>80</v>
      </c>
      <c r="F387" s="76"/>
      <c r="G387" s="76">
        <f>ROUND((Table245[[#This Row],[XP]]*Table245[[#This Row],[entity_spawned (AVG)]])*(Table245[[#This Row],[activating_chance]]/100),0)</f>
        <v>0</v>
      </c>
      <c r="H387" s="73" t="s">
        <v>375</v>
      </c>
    </row>
    <row r="388" spans="2:8" x14ac:dyDescent="0.25">
      <c r="B388" s="74" t="s">
        <v>430</v>
      </c>
      <c r="C388">
        <v>1</v>
      </c>
      <c r="D388" s="76">
        <v>500</v>
      </c>
      <c r="E388" s="76">
        <v>100</v>
      </c>
      <c r="F388" s="76"/>
      <c r="G388" s="76">
        <f>ROUND((Table245[[#This Row],[XP]]*Table245[[#This Row],[entity_spawned (AVG)]])*(Table245[[#This Row],[activating_chance]]/100),0)</f>
        <v>0</v>
      </c>
      <c r="H388" s="73" t="s">
        <v>375</v>
      </c>
    </row>
    <row r="389" spans="2:8" x14ac:dyDescent="0.25">
      <c r="B389" s="74" t="s">
        <v>430</v>
      </c>
      <c r="C389">
        <v>1</v>
      </c>
      <c r="D389" s="76">
        <v>500</v>
      </c>
      <c r="E389" s="76">
        <v>100</v>
      </c>
      <c r="F389" s="76"/>
      <c r="G389" s="76">
        <f>ROUND((Table245[[#This Row],[XP]]*Table245[[#This Row],[entity_spawned (AVG)]])*(Table245[[#This Row],[activating_chance]]/100),0)</f>
        <v>0</v>
      </c>
      <c r="H389" s="73" t="s">
        <v>375</v>
      </c>
    </row>
    <row r="390" spans="2:8" x14ac:dyDescent="0.25">
      <c r="B390" s="74" t="s">
        <v>430</v>
      </c>
      <c r="C390">
        <v>1</v>
      </c>
      <c r="D390" s="76">
        <v>500</v>
      </c>
      <c r="E390" s="76">
        <v>100</v>
      </c>
      <c r="F390" s="76"/>
      <c r="G390" s="76">
        <f>ROUND((Table245[[#This Row],[XP]]*Table245[[#This Row],[entity_spawned (AVG)]])*(Table245[[#This Row],[activating_chance]]/100),0)</f>
        <v>0</v>
      </c>
      <c r="H390" s="73" t="s">
        <v>375</v>
      </c>
    </row>
    <row r="391" spans="2:8" x14ac:dyDescent="0.25">
      <c r="B391" s="74" t="s">
        <v>430</v>
      </c>
      <c r="C391">
        <v>1</v>
      </c>
      <c r="D391" s="76">
        <v>500</v>
      </c>
      <c r="E391" s="76">
        <v>100</v>
      </c>
      <c r="F391" s="76"/>
      <c r="G391" s="76">
        <f>ROUND((Table245[[#This Row],[XP]]*Table245[[#This Row],[entity_spawned (AVG)]])*(Table245[[#This Row],[activating_chance]]/100),0)</f>
        <v>0</v>
      </c>
      <c r="H391" s="73" t="s">
        <v>375</v>
      </c>
    </row>
    <row r="392" spans="2:8" x14ac:dyDescent="0.25">
      <c r="B392" s="74" t="s">
        <v>430</v>
      </c>
      <c r="C392">
        <v>1</v>
      </c>
      <c r="D392" s="76">
        <v>500</v>
      </c>
      <c r="E392" s="76">
        <v>100</v>
      </c>
      <c r="F392" s="76"/>
      <c r="G392" s="76">
        <f>ROUND((Table245[[#This Row],[XP]]*Table245[[#This Row],[entity_spawned (AVG)]])*(Table245[[#This Row],[activating_chance]]/100),0)</f>
        <v>0</v>
      </c>
      <c r="H392" s="73" t="s">
        <v>375</v>
      </c>
    </row>
    <row r="393" spans="2:8" x14ac:dyDescent="0.25">
      <c r="B393" s="74" t="s">
        <v>430</v>
      </c>
      <c r="C393">
        <v>1</v>
      </c>
      <c r="D393" s="76">
        <v>500</v>
      </c>
      <c r="E393" s="76">
        <v>100</v>
      </c>
      <c r="F393" s="76"/>
      <c r="G393" s="76">
        <f>ROUND((Table245[[#This Row],[XP]]*Table245[[#This Row],[entity_spawned (AVG)]])*(Table245[[#This Row],[activating_chance]]/100),0)</f>
        <v>0</v>
      </c>
      <c r="H393" s="73" t="s">
        <v>375</v>
      </c>
    </row>
    <row r="394" spans="2:8" x14ac:dyDescent="0.25">
      <c r="B394" s="74" t="s">
        <v>430</v>
      </c>
      <c r="C394">
        <v>1</v>
      </c>
      <c r="D394" s="76">
        <v>500</v>
      </c>
      <c r="E394" s="76">
        <v>100</v>
      </c>
      <c r="F394" s="76"/>
      <c r="G394" s="76">
        <f>ROUND((Table245[[#This Row],[XP]]*Table245[[#This Row],[entity_spawned (AVG)]])*(Table245[[#This Row],[activating_chance]]/100),0)</f>
        <v>0</v>
      </c>
      <c r="H394" s="73" t="s">
        <v>375</v>
      </c>
    </row>
    <row r="395" spans="2:8" x14ac:dyDescent="0.25">
      <c r="B395" s="74" t="s">
        <v>430</v>
      </c>
      <c r="C395">
        <v>1</v>
      </c>
      <c r="D395" s="76">
        <v>500</v>
      </c>
      <c r="E395" s="76">
        <v>100</v>
      </c>
      <c r="F395" s="76"/>
      <c r="G395" s="76">
        <f>ROUND((Table245[[#This Row],[XP]]*Table245[[#This Row],[entity_spawned (AVG)]])*(Table245[[#This Row],[activating_chance]]/100),0)</f>
        <v>0</v>
      </c>
      <c r="H395" s="73" t="s">
        <v>375</v>
      </c>
    </row>
    <row r="396" spans="2:8" x14ac:dyDescent="0.25">
      <c r="B396" s="74" t="s">
        <v>430</v>
      </c>
      <c r="C396">
        <v>1</v>
      </c>
      <c r="D396" s="76">
        <v>500</v>
      </c>
      <c r="E396" s="76">
        <v>100</v>
      </c>
      <c r="F396" s="76"/>
      <c r="G396" s="76">
        <f>ROUND((Table245[[#This Row],[XP]]*Table245[[#This Row],[entity_spawned (AVG)]])*(Table245[[#This Row],[activating_chance]]/100),0)</f>
        <v>0</v>
      </c>
      <c r="H396" s="73" t="s">
        <v>375</v>
      </c>
    </row>
    <row r="397" spans="2:8" x14ac:dyDescent="0.25">
      <c r="B397" s="74" t="s">
        <v>430</v>
      </c>
      <c r="C397">
        <v>1</v>
      </c>
      <c r="D397" s="76">
        <v>500</v>
      </c>
      <c r="E397" s="76">
        <v>100</v>
      </c>
      <c r="F397" s="76"/>
      <c r="G397" s="76">
        <f>ROUND((Table245[[#This Row],[XP]]*Table245[[#This Row],[entity_spawned (AVG)]])*(Table245[[#This Row],[activating_chance]]/100),0)</f>
        <v>0</v>
      </c>
      <c r="H397" s="73" t="s">
        <v>375</v>
      </c>
    </row>
    <row r="398" spans="2:8" x14ac:dyDescent="0.25">
      <c r="B398" s="74" t="s">
        <v>430</v>
      </c>
      <c r="C398">
        <v>1</v>
      </c>
      <c r="D398" s="76">
        <v>500</v>
      </c>
      <c r="E398" s="76">
        <v>100</v>
      </c>
      <c r="F398" s="76"/>
      <c r="G398" s="76">
        <f>ROUND((Table245[[#This Row],[XP]]*Table245[[#This Row],[entity_spawned (AVG)]])*(Table245[[#This Row],[activating_chance]]/100),0)</f>
        <v>0</v>
      </c>
      <c r="H398" s="73" t="s">
        <v>375</v>
      </c>
    </row>
    <row r="399" spans="2:8" x14ac:dyDescent="0.25">
      <c r="B399" s="74" t="s">
        <v>430</v>
      </c>
      <c r="C399">
        <v>1</v>
      </c>
      <c r="D399" s="76">
        <v>500</v>
      </c>
      <c r="E399" s="76">
        <v>100</v>
      </c>
      <c r="F399" s="76"/>
      <c r="G399" s="76">
        <f>ROUND((Table245[[#This Row],[XP]]*Table245[[#This Row],[entity_spawned (AVG)]])*(Table245[[#This Row],[activating_chance]]/100),0)</f>
        <v>0</v>
      </c>
      <c r="H399" s="73" t="s">
        <v>375</v>
      </c>
    </row>
    <row r="400" spans="2:8" x14ac:dyDescent="0.25">
      <c r="B400" s="74" t="s">
        <v>430</v>
      </c>
      <c r="C400">
        <v>1</v>
      </c>
      <c r="D400" s="76">
        <v>500</v>
      </c>
      <c r="E400" s="76">
        <v>100</v>
      </c>
      <c r="F400" s="76"/>
      <c r="G400" s="76">
        <f>ROUND((Table245[[#This Row],[XP]]*Table245[[#This Row],[entity_spawned (AVG)]])*(Table245[[#This Row],[activating_chance]]/100),0)</f>
        <v>0</v>
      </c>
      <c r="H400" s="73" t="s">
        <v>375</v>
      </c>
    </row>
    <row r="401" spans="2:8" x14ac:dyDescent="0.25">
      <c r="B401" s="74" t="s">
        <v>430</v>
      </c>
      <c r="C401">
        <v>1</v>
      </c>
      <c r="D401" s="76">
        <v>500</v>
      </c>
      <c r="E401" s="76">
        <v>100</v>
      </c>
      <c r="F401" s="76"/>
      <c r="G401" s="76">
        <f>ROUND((Table245[[#This Row],[XP]]*Table245[[#This Row],[entity_spawned (AVG)]])*(Table245[[#This Row],[activating_chance]]/100),0)</f>
        <v>0</v>
      </c>
      <c r="H401" s="73" t="s">
        <v>375</v>
      </c>
    </row>
    <row r="402" spans="2:8" x14ac:dyDescent="0.25">
      <c r="B402" s="74" t="s">
        <v>430</v>
      </c>
      <c r="C402">
        <v>1</v>
      </c>
      <c r="D402" s="76">
        <v>500</v>
      </c>
      <c r="E402" s="76">
        <v>100</v>
      </c>
      <c r="F402" s="76"/>
      <c r="G402" s="76">
        <f>ROUND((Table245[[#This Row],[XP]]*Table245[[#This Row],[entity_spawned (AVG)]])*(Table245[[#This Row],[activating_chance]]/100),0)</f>
        <v>0</v>
      </c>
      <c r="H402" s="73" t="s">
        <v>375</v>
      </c>
    </row>
    <row r="403" spans="2:8" x14ac:dyDescent="0.25">
      <c r="B403" s="74" t="s">
        <v>430</v>
      </c>
      <c r="C403">
        <v>1</v>
      </c>
      <c r="D403" s="76">
        <v>500</v>
      </c>
      <c r="E403" s="76">
        <v>100</v>
      </c>
      <c r="F403" s="76"/>
      <c r="G403" s="76">
        <f>ROUND((Table245[[#This Row],[XP]]*Table245[[#This Row],[entity_spawned (AVG)]])*(Table245[[#This Row],[activating_chance]]/100),0)</f>
        <v>0</v>
      </c>
      <c r="H403" s="73" t="s">
        <v>375</v>
      </c>
    </row>
    <row r="404" spans="2:8" x14ac:dyDescent="0.25">
      <c r="B404" s="74" t="s">
        <v>430</v>
      </c>
      <c r="C404">
        <v>1</v>
      </c>
      <c r="D404" s="76">
        <v>500</v>
      </c>
      <c r="E404" s="76">
        <v>100</v>
      </c>
      <c r="F404" s="76"/>
      <c r="G404" s="76">
        <f>ROUND((Table245[[#This Row],[XP]]*Table245[[#This Row],[entity_spawned (AVG)]])*(Table245[[#This Row],[activating_chance]]/100),0)</f>
        <v>0</v>
      </c>
      <c r="H404" s="73" t="s">
        <v>375</v>
      </c>
    </row>
    <row r="405" spans="2:8" x14ac:dyDescent="0.25">
      <c r="B405" s="74" t="s">
        <v>430</v>
      </c>
      <c r="C405">
        <v>1</v>
      </c>
      <c r="D405" s="76">
        <v>500</v>
      </c>
      <c r="E405" s="76">
        <v>100</v>
      </c>
      <c r="F405" s="76"/>
      <c r="G405" s="76">
        <f>ROUND((Table245[[#This Row],[XP]]*Table245[[#This Row],[entity_spawned (AVG)]])*(Table245[[#This Row],[activating_chance]]/100),0)</f>
        <v>0</v>
      </c>
      <c r="H405" s="73" t="s">
        <v>375</v>
      </c>
    </row>
    <row r="406" spans="2:8" x14ac:dyDescent="0.25">
      <c r="B406" s="74" t="s">
        <v>430</v>
      </c>
      <c r="C406">
        <v>1</v>
      </c>
      <c r="D406" s="76">
        <v>500</v>
      </c>
      <c r="E406" s="76">
        <v>100</v>
      </c>
      <c r="F406" s="76"/>
      <c r="G406" s="76">
        <f>ROUND((Table245[[#This Row],[XP]]*Table245[[#This Row],[entity_spawned (AVG)]])*(Table245[[#This Row],[activating_chance]]/100),0)</f>
        <v>0</v>
      </c>
      <c r="H406" s="73" t="s">
        <v>375</v>
      </c>
    </row>
    <row r="407" spans="2:8" x14ac:dyDescent="0.25">
      <c r="B407" s="74" t="s">
        <v>430</v>
      </c>
      <c r="C407">
        <v>1</v>
      </c>
      <c r="D407" s="76">
        <v>500</v>
      </c>
      <c r="E407" s="76">
        <v>100</v>
      </c>
      <c r="F407" s="76"/>
      <c r="G407" s="76">
        <f>ROUND((Table245[[#This Row],[XP]]*Table245[[#This Row],[entity_spawned (AVG)]])*(Table245[[#This Row],[activating_chance]]/100),0)</f>
        <v>0</v>
      </c>
      <c r="H407" s="73" t="s">
        <v>375</v>
      </c>
    </row>
    <row r="408" spans="2:8" x14ac:dyDescent="0.25">
      <c r="B408" s="74" t="s">
        <v>430</v>
      </c>
      <c r="C408">
        <v>1</v>
      </c>
      <c r="D408" s="76">
        <v>500</v>
      </c>
      <c r="E408" s="76">
        <v>100</v>
      </c>
      <c r="F408" s="76"/>
      <c r="G408" s="76">
        <f>ROUND((Table245[[#This Row],[XP]]*Table245[[#This Row],[entity_spawned (AVG)]])*(Table245[[#This Row],[activating_chance]]/100),0)</f>
        <v>0</v>
      </c>
      <c r="H408" s="73" t="s">
        <v>375</v>
      </c>
    </row>
    <row r="409" spans="2:8" x14ac:dyDescent="0.25">
      <c r="B409" s="74" t="s">
        <v>430</v>
      </c>
      <c r="C409">
        <v>1</v>
      </c>
      <c r="D409" s="76">
        <v>500</v>
      </c>
      <c r="E409" s="76">
        <v>100</v>
      </c>
      <c r="F409" s="76"/>
      <c r="G409" s="76">
        <f>ROUND((Table245[[#This Row],[XP]]*Table245[[#This Row],[entity_spawned (AVG)]])*(Table245[[#This Row],[activating_chance]]/100),0)</f>
        <v>0</v>
      </c>
      <c r="H409" s="73" t="s">
        <v>375</v>
      </c>
    </row>
    <row r="410" spans="2:8" x14ac:dyDescent="0.25">
      <c r="B410" s="74" t="s">
        <v>430</v>
      </c>
      <c r="C410">
        <v>1</v>
      </c>
      <c r="D410" s="76">
        <v>500</v>
      </c>
      <c r="E410" s="76">
        <v>100</v>
      </c>
      <c r="F410" s="76"/>
      <c r="G410" s="76">
        <f>ROUND((Table245[[#This Row],[XP]]*Table245[[#This Row],[entity_spawned (AVG)]])*(Table245[[#This Row],[activating_chance]]/100),0)</f>
        <v>0</v>
      </c>
      <c r="H410" s="73" t="s">
        <v>375</v>
      </c>
    </row>
    <row r="411" spans="2:8" x14ac:dyDescent="0.25">
      <c r="B411" s="74" t="s">
        <v>430</v>
      </c>
      <c r="C411">
        <v>1</v>
      </c>
      <c r="D411" s="76">
        <v>500</v>
      </c>
      <c r="E411" s="76">
        <v>100</v>
      </c>
      <c r="F411" s="76"/>
      <c r="G411" s="76">
        <f>ROUND((Table245[[#This Row],[XP]]*Table245[[#This Row],[entity_spawned (AVG)]])*(Table245[[#This Row],[activating_chance]]/100),0)</f>
        <v>0</v>
      </c>
      <c r="H411" s="73" t="s">
        <v>375</v>
      </c>
    </row>
    <row r="412" spans="2:8" x14ac:dyDescent="0.25">
      <c r="B412" s="74" t="s">
        <v>430</v>
      </c>
      <c r="C412">
        <v>1</v>
      </c>
      <c r="D412" s="76">
        <v>500</v>
      </c>
      <c r="E412" s="76">
        <v>100</v>
      </c>
      <c r="F412" s="76"/>
      <c r="G412" s="76">
        <f>ROUND((Table245[[#This Row],[XP]]*Table245[[#This Row],[entity_spawned (AVG)]])*(Table245[[#This Row],[activating_chance]]/100),0)</f>
        <v>0</v>
      </c>
      <c r="H412" s="73" t="s">
        <v>375</v>
      </c>
    </row>
    <row r="413" spans="2:8" x14ac:dyDescent="0.25">
      <c r="B413" s="74" t="s">
        <v>430</v>
      </c>
      <c r="C413">
        <v>1</v>
      </c>
      <c r="D413" s="76">
        <v>500</v>
      </c>
      <c r="E413" s="76">
        <v>100</v>
      </c>
      <c r="F413" s="76"/>
      <c r="G413" s="76">
        <f>ROUND((Table245[[#This Row],[XP]]*Table245[[#This Row],[entity_spawned (AVG)]])*(Table245[[#This Row],[activating_chance]]/100),0)</f>
        <v>0</v>
      </c>
      <c r="H413" s="73" t="s">
        <v>375</v>
      </c>
    </row>
    <row r="414" spans="2:8" x14ac:dyDescent="0.25">
      <c r="B414" s="74" t="s">
        <v>430</v>
      </c>
      <c r="C414">
        <v>1</v>
      </c>
      <c r="D414" s="76">
        <v>500</v>
      </c>
      <c r="E414" s="76">
        <v>100</v>
      </c>
      <c r="F414" s="76"/>
      <c r="G414" s="76">
        <f>ROUND((Table245[[#This Row],[XP]]*Table245[[#This Row],[entity_spawned (AVG)]])*(Table245[[#This Row],[activating_chance]]/100),0)</f>
        <v>0</v>
      </c>
      <c r="H414" s="73" t="s">
        <v>375</v>
      </c>
    </row>
    <row r="415" spans="2:8" x14ac:dyDescent="0.25">
      <c r="B415" s="74" t="s">
        <v>430</v>
      </c>
      <c r="C415">
        <v>1</v>
      </c>
      <c r="D415" s="76">
        <v>500</v>
      </c>
      <c r="E415" s="76">
        <v>100</v>
      </c>
      <c r="F415" s="76"/>
      <c r="G415" s="76">
        <f>ROUND((Table245[[#This Row],[XP]]*Table245[[#This Row],[entity_spawned (AVG)]])*(Table245[[#This Row],[activating_chance]]/100),0)</f>
        <v>0</v>
      </c>
      <c r="H415" s="73" t="s">
        <v>375</v>
      </c>
    </row>
    <row r="416" spans="2:8" x14ac:dyDescent="0.25">
      <c r="B416" s="74" t="s">
        <v>430</v>
      </c>
      <c r="C416">
        <v>1</v>
      </c>
      <c r="D416" s="76">
        <v>500</v>
      </c>
      <c r="E416" s="76">
        <v>100</v>
      </c>
      <c r="F416" s="76"/>
      <c r="G416" s="76">
        <f>ROUND((Table245[[#This Row],[XP]]*Table245[[#This Row],[entity_spawned (AVG)]])*(Table245[[#This Row],[activating_chance]]/100),0)</f>
        <v>0</v>
      </c>
      <c r="H416" s="73" t="s">
        <v>375</v>
      </c>
    </row>
    <row r="417" spans="2:8" x14ac:dyDescent="0.25">
      <c r="B417" s="74" t="s">
        <v>430</v>
      </c>
      <c r="C417">
        <v>1</v>
      </c>
      <c r="D417" s="76">
        <v>500</v>
      </c>
      <c r="E417" s="76">
        <v>100</v>
      </c>
      <c r="F417" s="76"/>
      <c r="G417" s="76">
        <f>ROUND((Table245[[#This Row],[XP]]*Table245[[#This Row],[entity_spawned (AVG)]])*(Table245[[#This Row],[activating_chance]]/100),0)</f>
        <v>0</v>
      </c>
      <c r="H417" s="73" t="s">
        <v>375</v>
      </c>
    </row>
    <row r="418" spans="2:8" x14ac:dyDescent="0.25">
      <c r="B418" s="74" t="s">
        <v>430</v>
      </c>
      <c r="C418">
        <v>1</v>
      </c>
      <c r="D418" s="76">
        <v>500</v>
      </c>
      <c r="E418" s="76">
        <v>100</v>
      </c>
      <c r="F418" s="76"/>
      <c r="G418" s="76">
        <f>ROUND((Table245[[#This Row],[XP]]*Table245[[#This Row],[entity_spawned (AVG)]])*(Table245[[#This Row],[activating_chance]]/100),0)</f>
        <v>0</v>
      </c>
      <c r="H418" s="73" t="s">
        <v>375</v>
      </c>
    </row>
    <row r="419" spans="2:8" x14ac:dyDescent="0.25">
      <c r="B419" s="74" t="s">
        <v>430</v>
      </c>
      <c r="C419">
        <v>1</v>
      </c>
      <c r="D419" s="76">
        <v>500</v>
      </c>
      <c r="E419" s="76">
        <v>100</v>
      </c>
      <c r="F419" s="76"/>
      <c r="G419" s="76">
        <f>ROUND((Table245[[#This Row],[XP]]*Table245[[#This Row],[entity_spawned (AVG)]])*(Table245[[#This Row],[activating_chance]]/100),0)</f>
        <v>0</v>
      </c>
      <c r="H419" s="73" t="s">
        <v>375</v>
      </c>
    </row>
    <row r="420" spans="2:8" x14ac:dyDescent="0.25">
      <c r="B420" s="74" t="s">
        <v>430</v>
      </c>
      <c r="C420">
        <v>1</v>
      </c>
      <c r="D420" s="76">
        <v>500</v>
      </c>
      <c r="E420" s="76">
        <v>100</v>
      </c>
      <c r="F420" s="76"/>
      <c r="G420" s="76">
        <f>ROUND((Table245[[#This Row],[XP]]*Table245[[#This Row],[entity_spawned (AVG)]])*(Table245[[#This Row],[activating_chance]]/100),0)</f>
        <v>0</v>
      </c>
      <c r="H420" s="73" t="s">
        <v>375</v>
      </c>
    </row>
    <row r="421" spans="2:8" x14ac:dyDescent="0.25">
      <c r="B421" s="74" t="s">
        <v>430</v>
      </c>
      <c r="C421">
        <v>1</v>
      </c>
      <c r="D421" s="76">
        <v>500</v>
      </c>
      <c r="E421" s="76">
        <v>100</v>
      </c>
      <c r="F421" s="76"/>
      <c r="G421" s="76">
        <f>ROUND((Table245[[#This Row],[XP]]*Table245[[#This Row],[entity_spawned (AVG)]])*(Table245[[#This Row],[activating_chance]]/100),0)</f>
        <v>0</v>
      </c>
      <c r="H421" s="73" t="s">
        <v>375</v>
      </c>
    </row>
    <row r="422" spans="2:8" x14ac:dyDescent="0.25">
      <c r="B422" s="74" t="s">
        <v>266</v>
      </c>
      <c r="C422">
        <v>1</v>
      </c>
      <c r="D422" s="76">
        <v>420</v>
      </c>
      <c r="E422" s="76">
        <v>100</v>
      </c>
      <c r="F422" s="76"/>
      <c r="G422" s="76">
        <f>ROUND((Table245[[#This Row],[XP]]*Table245[[#This Row],[entity_spawned (AVG)]])*(Table245[[#This Row],[activating_chance]]/100),0)</f>
        <v>0</v>
      </c>
      <c r="H422" s="73" t="s">
        <v>376</v>
      </c>
    </row>
    <row r="423" spans="2:8" x14ac:dyDescent="0.25">
      <c r="B423" s="74" t="s">
        <v>267</v>
      </c>
      <c r="C423">
        <v>1</v>
      </c>
      <c r="D423" s="76">
        <v>250</v>
      </c>
      <c r="E423" s="76">
        <v>80</v>
      </c>
      <c r="F423" s="76"/>
      <c r="G423" s="76">
        <f>ROUND((Table245[[#This Row],[XP]]*Table245[[#This Row],[entity_spawned (AVG)]])*(Table245[[#This Row],[activating_chance]]/100),0)</f>
        <v>0</v>
      </c>
      <c r="H423" s="73" t="s">
        <v>376</v>
      </c>
    </row>
    <row r="424" spans="2:8" x14ac:dyDescent="0.25">
      <c r="B424" s="74" t="s">
        <v>267</v>
      </c>
      <c r="C424">
        <v>1</v>
      </c>
      <c r="D424" s="76">
        <v>250</v>
      </c>
      <c r="E424" s="76">
        <v>100</v>
      </c>
      <c r="F424" s="76"/>
      <c r="G424" s="76">
        <f>ROUND((Table245[[#This Row],[XP]]*Table245[[#This Row],[entity_spawned (AVG)]])*(Table245[[#This Row],[activating_chance]]/100),0)</f>
        <v>0</v>
      </c>
      <c r="H424" s="73" t="s">
        <v>376</v>
      </c>
    </row>
    <row r="425" spans="2:8" x14ac:dyDescent="0.25">
      <c r="B425" s="74" t="s">
        <v>267</v>
      </c>
      <c r="C425">
        <v>1</v>
      </c>
      <c r="D425" s="76">
        <v>280</v>
      </c>
      <c r="E425" s="76">
        <v>100</v>
      </c>
      <c r="F425" s="76"/>
      <c r="G425" s="76">
        <f>ROUND((Table245[[#This Row],[XP]]*Table245[[#This Row],[entity_spawned (AVG)]])*(Table245[[#This Row],[activating_chance]]/100),0)</f>
        <v>0</v>
      </c>
      <c r="H425" s="73" t="s">
        <v>376</v>
      </c>
    </row>
    <row r="426" spans="2:8" x14ac:dyDescent="0.25">
      <c r="B426" s="74" t="s">
        <v>267</v>
      </c>
      <c r="C426">
        <v>1</v>
      </c>
      <c r="D426" s="76">
        <v>280</v>
      </c>
      <c r="E426" s="76">
        <v>80</v>
      </c>
      <c r="F426" s="76"/>
      <c r="G426" s="76">
        <f>ROUND((Table245[[#This Row],[XP]]*Table245[[#This Row],[entity_spawned (AVG)]])*(Table245[[#This Row],[activating_chance]]/100),0)</f>
        <v>0</v>
      </c>
      <c r="H426" s="73" t="s">
        <v>376</v>
      </c>
    </row>
    <row r="427" spans="2:8" x14ac:dyDescent="0.25">
      <c r="B427" s="74" t="s">
        <v>267</v>
      </c>
      <c r="C427">
        <v>1</v>
      </c>
      <c r="D427" s="76">
        <v>280</v>
      </c>
      <c r="E427" s="76">
        <v>100</v>
      </c>
      <c r="F427" s="76"/>
      <c r="G427" s="76">
        <f>ROUND((Table245[[#This Row],[XP]]*Table245[[#This Row],[entity_spawned (AVG)]])*(Table245[[#This Row],[activating_chance]]/100),0)</f>
        <v>0</v>
      </c>
      <c r="H427" s="73" t="s">
        <v>376</v>
      </c>
    </row>
    <row r="428" spans="2:8" x14ac:dyDescent="0.25">
      <c r="B428" s="74" t="s">
        <v>267</v>
      </c>
      <c r="C428">
        <v>1</v>
      </c>
      <c r="D428" s="76">
        <v>240</v>
      </c>
      <c r="E428" s="76">
        <v>100</v>
      </c>
      <c r="F428" s="76"/>
      <c r="G428" s="76">
        <f>ROUND((Table245[[#This Row],[XP]]*Table245[[#This Row],[entity_spawned (AVG)]])*(Table245[[#This Row],[activating_chance]]/100),0)</f>
        <v>0</v>
      </c>
      <c r="H428" s="73" t="s">
        <v>376</v>
      </c>
    </row>
    <row r="429" spans="2:8" x14ac:dyDescent="0.25">
      <c r="B429" s="74" t="s">
        <v>267</v>
      </c>
      <c r="C429">
        <v>1</v>
      </c>
      <c r="D429" s="76">
        <v>250</v>
      </c>
      <c r="E429" s="76">
        <v>100</v>
      </c>
      <c r="F429" s="76"/>
      <c r="G429" s="76">
        <f>ROUND((Table245[[#This Row],[XP]]*Table245[[#This Row],[entity_spawned (AVG)]])*(Table245[[#This Row],[activating_chance]]/100),0)</f>
        <v>0</v>
      </c>
      <c r="H429" s="73" t="s">
        <v>376</v>
      </c>
    </row>
    <row r="430" spans="2:8" x14ac:dyDescent="0.25">
      <c r="B430" s="74" t="s">
        <v>268</v>
      </c>
      <c r="C430">
        <v>1</v>
      </c>
      <c r="D430" s="76">
        <v>300</v>
      </c>
      <c r="E430" s="76">
        <v>100</v>
      </c>
      <c r="F430" s="76"/>
      <c r="G430" s="76">
        <f>ROUND((Table245[[#This Row],[XP]]*Table245[[#This Row],[entity_spawned (AVG)]])*(Table245[[#This Row],[activating_chance]]/100),0)</f>
        <v>0</v>
      </c>
      <c r="H430" s="73" t="s">
        <v>376</v>
      </c>
    </row>
    <row r="431" spans="2:8" x14ac:dyDescent="0.25">
      <c r="B431" s="74" t="s">
        <v>268</v>
      </c>
      <c r="C431">
        <v>1</v>
      </c>
      <c r="D431" s="76">
        <v>300</v>
      </c>
      <c r="E431" s="76">
        <v>100</v>
      </c>
      <c r="F431" s="76"/>
      <c r="G431" s="76">
        <f>ROUND((Table245[[#This Row],[XP]]*Table245[[#This Row],[entity_spawned (AVG)]])*(Table245[[#This Row],[activating_chance]]/100),0)</f>
        <v>0</v>
      </c>
      <c r="H431" s="73" t="s">
        <v>376</v>
      </c>
    </row>
    <row r="432" spans="2:8" x14ac:dyDescent="0.25">
      <c r="B432" s="74" t="s">
        <v>269</v>
      </c>
      <c r="C432">
        <v>1</v>
      </c>
      <c r="D432" s="76">
        <v>200</v>
      </c>
      <c r="E432" s="76">
        <v>80</v>
      </c>
      <c r="F432" s="76"/>
      <c r="G432" s="76">
        <f>ROUND((Table245[[#This Row],[XP]]*Table245[[#This Row],[entity_spawned (AVG)]])*(Table245[[#This Row],[activating_chance]]/100),0)</f>
        <v>0</v>
      </c>
      <c r="H432" s="73" t="s">
        <v>376</v>
      </c>
    </row>
    <row r="433" spans="2:8" x14ac:dyDescent="0.25">
      <c r="B433" s="74" t="s">
        <v>370</v>
      </c>
      <c r="C433">
        <v>1</v>
      </c>
      <c r="D433" s="76">
        <v>130</v>
      </c>
      <c r="E433" s="76">
        <v>100</v>
      </c>
      <c r="F433" s="76"/>
      <c r="G433" s="76">
        <f>ROUND((Table245[[#This Row],[XP]]*Table245[[#This Row],[entity_spawned (AVG)]])*(Table245[[#This Row],[activating_chance]]/100),0)</f>
        <v>0</v>
      </c>
      <c r="H433" s="73" t="s">
        <v>375</v>
      </c>
    </row>
    <row r="434" spans="2:8" x14ac:dyDescent="0.25">
      <c r="B434" s="74" t="s">
        <v>270</v>
      </c>
      <c r="C434">
        <v>1</v>
      </c>
      <c r="D434" s="76">
        <v>250</v>
      </c>
      <c r="E434" s="76">
        <v>20</v>
      </c>
      <c r="F434" s="76"/>
      <c r="G434" s="76">
        <f>ROUND((Table245[[#This Row],[XP]]*Table245[[#This Row],[entity_spawned (AVG)]])*(Table245[[#This Row],[activating_chance]]/100),0)</f>
        <v>0</v>
      </c>
      <c r="H434" s="73" t="s">
        <v>375</v>
      </c>
    </row>
    <row r="435" spans="2:8" x14ac:dyDescent="0.25">
      <c r="B435" s="74" t="s">
        <v>270</v>
      </c>
      <c r="C435">
        <v>1</v>
      </c>
      <c r="D435" s="76">
        <v>250</v>
      </c>
      <c r="E435" s="76">
        <v>100</v>
      </c>
      <c r="F435" s="76"/>
      <c r="G435" s="76">
        <f>ROUND((Table245[[#This Row],[XP]]*Table245[[#This Row],[entity_spawned (AVG)]])*(Table245[[#This Row],[activating_chance]]/100),0)</f>
        <v>0</v>
      </c>
      <c r="H435" s="73" t="s">
        <v>375</v>
      </c>
    </row>
    <row r="436" spans="2:8" x14ac:dyDescent="0.25">
      <c r="B436" s="74" t="s">
        <v>270</v>
      </c>
      <c r="C436">
        <v>1</v>
      </c>
      <c r="D436" s="76">
        <v>210</v>
      </c>
      <c r="E436" s="76">
        <v>100</v>
      </c>
      <c r="F436" s="76"/>
      <c r="G436" s="76">
        <f>ROUND((Table245[[#This Row],[XP]]*Table245[[#This Row],[entity_spawned (AVG)]])*(Table245[[#This Row],[activating_chance]]/100),0)</f>
        <v>0</v>
      </c>
      <c r="H436" s="73" t="s">
        <v>375</v>
      </c>
    </row>
    <row r="437" spans="2:8" x14ac:dyDescent="0.25">
      <c r="B437" s="74" t="s">
        <v>270</v>
      </c>
      <c r="C437">
        <v>1</v>
      </c>
      <c r="D437" s="76">
        <v>210</v>
      </c>
      <c r="E437" s="76">
        <v>40</v>
      </c>
      <c r="F437" s="76"/>
      <c r="G437" s="76">
        <f>ROUND((Table245[[#This Row],[XP]]*Table245[[#This Row],[entity_spawned (AVG)]])*(Table245[[#This Row],[activating_chance]]/100),0)</f>
        <v>0</v>
      </c>
      <c r="H437" s="73" t="s">
        <v>375</v>
      </c>
    </row>
    <row r="438" spans="2:8" x14ac:dyDescent="0.25">
      <c r="B438" s="74" t="s">
        <v>270</v>
      </c>
      <c r="C438">
        <v>1</v>
      </c>
      <c r="D438" s="76">
        <v>210</v>
      </c>
      <c r="E438" s="76">
        <v>100</v>
      </c>
      <c r="F438" s="76"/>
      <c r="G438" s="76">
        <f>ROUND((Table245[[#This Row],[XP]]*Table245[[#This Row],[entity_spawned (AVG)]])*(Table245[[#This Row],[activating_chance]]/100),0)</f>
        <v>0</v>
      </c>
      <c r="H438" s="73" t="s">
        <v>375</v>
      </c>
    </row>
    <row r="439" spans="2:8" x14ac:dyDescent="0.25">
      <c r="B439" s="74" t="s">
        <v>270</v>
      </c>
      <c r="C439">
        <v>1</v>
      </c>
      <c r="D439" s="76">
        <v>210</v>
      </c>
      <c r="E439" s="76">
        <v>60</v>
      </c>
      <c r="F439" s="76"/>
      <c r="G439" s="76">
        <f>ROUND((Table245[[#This Row],[XP]]*Table245[[#This Row],[entity_spawned (AVG)]])*(Table245[[#This Row],[activating_chance]]/100),0)</f>
        <v>0</v>
      </c>
      <c r="H439" s="73" t="s">
        <v>375</v>
      </c>
    </row>
    <row r="440" spans="2:8" x14ac:dyDescent="0.25">
      <c r="B440" s="74" t="s">
        <v>371</v>
      </c>
      <c r="C440">
        <v>1</v>
      </c>
      <c r="D440" s="76">
        <v>210</v>
      </c>
      <c r="E440" s="76">
        <v>60</v>
      </c>
      <c r="F440" s="76"/>
      <c r="G440" s="76">
        <f>ROUND((Table245[[#This Row],[XP]]*Table245[[#This Row],[entity_spawned (AVG)]])*(Table245[[#This Row],[activating_chance]]/100),0)</f>
        <v>0</v>
      </c>
      <c r="H440" s="73" t="s">
        <v>375</v>
      </c>
    </row>
    <row r="441" spans="2:8" x14ac:dyDescent="0.25">
      <c r="B441" s="74" t="s">
        <v>271</v>
      </c>
      <c r="C441">
        <v>2</v>
      </c>
      <c r="D441" s="76">
        <v>240</v>
      </c>
      <c r="E441" s="76">
        <v>100</v>
      </c>
      <c r="F441" s="76"/>
      <c r="G441" s="76">
        <f>ROUND((Table245[[#This Row],[XP]]*Table245[[#This Row],[entity_spawned (AVG)]])*(Table245[[#This Row],[activating_chance]]/100),0)</f>
        <v>0</v>
      </c>
      <c r="H441" s="73" t="s">
        <v>375</v>
      </c>
    </row>
    <row r="442" spans="2:8" x14ac:dyDescent="0.25">
      <c r="B442" s="74" t="s">
        <v>271</v>
      </c>
      <c r="C442">
        <v>1</v>
      </c>
      <c r="D442" s="76">
        <v>240</v>
      </c>
      <c r="E442" s="76">
        <v>100</v>
      </c>
      <c r="F442" s="76"/>
      <c r="G442" s="76">
        <f>ROUND((Table245[[#This Row],[XP]]*Table245[[#This Row],[entity_spawned (AVG)]])*(Table245[[#This Row],[activating_chance]]/100),0)</f>
        <v>0</v>
      </c>
      <c r="H442" s="73" t="s">
        <v>375</v>
      </c>
    </row>
    <row r="443" spans="2:8" x14ac:dyDescent="0.25">
      <c r="B443" s="74" t="s">
        <v>272</v>
      </c>
      <c r="C443">
        <v>1</v>
      </c>
      <c r="D443" s="76">
        <v>220</v>
      </c>
      <c r="E443" s="76">
        <v>100</v>
      </c>
      <c r="F443" s="76"/>
      <c r="G443" s="76">
        <f>ROUND((Table245[[#This Row],[XP]]*Table245[[#This Row],[entity_spawned (AVG)]])*(Table245[[#This Row],[activating_chance]]/100),0)</f>
        <v>0</v>
      </c>
      <c r="H443" s="73" t="s">
        <v>375</v>
      </c>
    </row>
    <row r="444" spans="2:8" x14ac:dyDescent="0.25">
      <c r="B444" s="74" t="s">
        <v>272</v>
      </c>
      <c r="C444">
        <v>1</v>
      </c>
      <c r="D444" s="76">
        <v>250</v>
      </c>
      <c r="E444" s="76">
        <v>40</v>
      </c>
      <c r="F444" s="76"/>
      <c r="G444" s="76">
        <f>ROUND((Table245[[#This Row],[XP]]*Table245[[#This Row],[entity_spawned (AVG)]])*(Table245[[#This Row],[activating_chance]]/100),0)</f>
        <v>0</v>
      </c>
      <c r="H444" s="73" t="s">
        <v>375</v>
      </c>
    </row>
    <row r="445" spans="2:8" x14ac:dyDescent="0.25">
      <c r="B445" s="74" t="s">
        <v>272</v>
      </c>
      <c r="C445">
        <v>1</v>
      </c>
      <c r="D445" s="76">
        <v>220</v>
      </c>
      <c r="E445" s="76">
        <v>70</v>
      </c>
      <c r="F445" s="76"/>
      <c r="G445" s="76">
        <f>ROUND((Table245[[#This Row],[XP]]*Table245[[#This Row],[entity_spawned (AVG)]])*(Table245[[#This Row],[activating_chance]]/100),0)</f>
        <v>0</v>
      </c>
      <c r="H445" s="73" t="s">
        <v>375</v>
      </c>
    </row>
    <row r="446" spans="2:8" x14ac:dyDescent="0.25">
      <c r="B446" s="74" t="s">
        <v>272</v>
      </c>
      <c r="C446">
        <v>1</v>
      </c>
      <c r="D446" s="76">
        <v>260</v>
      </c>
      <c r="E446" s="76">
        <v>20</v>
      </c>
      <c r="F446" s="76"/>
      <c r="G446" s="76">
        <f>ROUND((Table245[[#This Row],[XP]]*Table245[[#This Row],[entity_spawned (AVG)]])*(Table245[[#This Row],[activating_chance]]/100),0)</f>
        <v>0</v>
      </c>
      <c r="H446" s="73" t="s">
        <v>375</v>
      </c>
    </row>
    <row r="447" spans="2:8" x14ac:dyDescent="0.25">
      <c r="B447" s="74" t="s">
        <v>380</v>
      </c>
      <c r="C447">
        <v>1</v>
      </c>
      <c r="D447" s="76">
        <v>130</v>
      </c>
      <c r="E447" s="76">
        <v>100</v>
      </c>
      <c r="F447" s="76"/>
      <c r="G447" s="76">
        <f>ROUND((Table245[[#This Row],[XP]]*Table245[[#This Row],[entity_spawned (AVG)]])*(Table245[[#This Row],[activating_chance]]/100),0)</f>
        <v>0</v>
      </c>
      <c r="H447" s="73" t="s">
        <v>375</v>
      </c>
    </row>
    <row r="448" spans="2:8" x14ac:dyDescent="0.25">
      <c r="B448" s="74" t="s">
        <v>380</v>
      </c>
      <c r="C448">
        <v>1</v>
      </c>
      <c r="D448" s="76">
        <v>130</v>
      </c>
      <c r="E448" s="76">
        <v>100</v>
      </c>
      <c r="F448" s="76"/>
      <c r="G448" s="76">
        <f>ROUND((Table245[[#This Row],[XP]]*Table245[[#This Row],[entity_spawned (AVG)]])*(Table245[[#This Row],[activating_chance]]/100),0)</f>
        <v>0</v>
      </c>
      <c r="H448" s="73" t="s">
        <v>375</v>
      </c>
    </row>
    <row r="449" spans="2:8" x14ac:dyDescent="0.25">
      <c r="B449" s="74" t="s">
        <v>273</v>
      </c>
      <c r="C449">
        <v>1</v>
      </c>
      <c r="D449" s="76">
        <v>170</v>
      </c>
      <c r="E449" s="76">
        <v>60</v>
      </c>
      <c r="F449" s="76"/>
      <c r="G449" s="76">
        <f>ROUND((Table245[[#This Row],[XP]]*Table245[[#This Row],[entity_spawned (AVG)]])*(Table245[[#This Row],[activating_chance]]/100),0)</f>
        <v>0</v>
      </c>
      <c r="H449" s="73" t="s">
        <v>375</v>
      </c>
    </row>
    <row r="450" spans="2:8" x14ac:dyDescent="0.25">
      <c r="B450" s="74" t="s">
        <v>273</v>
      </c>
      <c r="C450">
        <v>1</v>
      </c>
      <c r="D450" s="76">
        <v>170</v>
      </c>
      <c r="E450" s="76">
        <v>100</v>
      </c>
      <c r="F450" s="76"/>
      <c r="G450" s="76">
        <f>ROUND((Table245[[#This Row],[XP]]*Table245[[#This Row],[entity_spawned (AVG)]])*(Table245[[#This Row],[activating_chance]]/100),0)</f>
        <v>0</v>
      </c>
      <c r="H450" s="73" t="s">
        <v>375</v>
      </c>
    </row>
    <row r="451" spans="2:8" x14ac:dyDescent="0.25">
      <c r="B451" s="74" t="s">
        <v>273</v>
      </c>
      <c r="C451">
        <v>1</v>
      </c>
      <c r="D451" s="76">
        <v>140</v>
      </c>
      <c r="E451" s="76">
        <v>100</v>
      </c>
      <c r="F451" s="76"/>
      <c r="G451" s="76">
        <f>ROUND((Table245[[#This Row],[XP]]*Table245[[#This Row],[entity_spawned (AVG)]])*(Table245[[#This Row],[activating_chance]]/100),0)</f>
        <v>0</v>
      </c>
      <c r="H451" s="73" t="s">
        <v>375</v>
      </c>
    </row>
    <row r="452" spans="2:8" x14ac:dyDescent="0.25">
      <c r="B452" s="74" t="s">
        <v>273</v>
      </c>
      <c r="C452">
        <v>1</v>
      </c>
      <c r="D452" s="76">
        <v>140</v>
      </c>
      <c r="E452" s="76">
        <v>100</v>
      </c>
      <c r="F452" s="76"/>
      <c r="G452" s="76">
        <f>ROUND((Table245[[#This Row],[XP]]*Table245[[#This Row],[entity_spawned (AVG)]])*(Table245[[#This Row],[activating_chance]]/100),0)</f>
        <v>0</v>
      </c>
      <c r="H452" s="73" t="s">
        <v>375</v>
      </c>
    </row>
    <row r="453" spans="2:8" x14ac:dyDescent="0.25">
      <c r="B453" s="74" t="s">
        <v>273</v>
      </c>
      <c r="C453">
        <v>1</v>
      </c>
      <c r="D453" s="76">
        <v>140</v>
      </c>
      <c r="E453" s="76">
        <v>60</v>
      </c>
      <c r="F453" s="76"/>
      <c r="G453" s="76">
        <f>ROUND((Table245[[#This Row],[XP]]*Table245[[#This Row],[entity_spawned (AVG)]])*(Table245[[#This Row],[activating_chance]]/100),0)</f>
        <v>0</v>
      </c>
      <c r="H453" s="73" t="s">
        <v>375</v>
      </c>
    </row>
    <row r="454" spans="2:8" x14ac:dyDescent="0.25">
      <c r="B454" s="74" t="s">
        <v>273</v>
      </c>
      <c r="C454">
        <v>1</v>
      </c>
      <c r="D454" s="76">
        <v>140</v>
      </c>
      <c r="E454" s="76">
        <v>100</v>
      </c>
      <c r="F454" s="76"/>
      <c r="G454" s="76">
        <f>ROUND((Table245[[#This Row],[XP]]*Table245[[#This Row],[entity_spawned (AVG)]])*(Table245[[#This Row],[activating_chance]]/100),0)</f>
        <v>0</v>
      </c>
      <c r="H454" s="73" t="s">
        <v>375</v>
      </c>
    </row>
    <row r="455" spans="2:8" x14ac:dyDescent="0.25">
      <c r="B455" s="74" t="s">
        <v>273</v>
      </c>
      <c r="C455">
        <v>1</v>
      </c>
      <c r="D455" s="76">
        <v>170</v>
      </c>
      <c r="E455" s="76">
        <v>100</v>
      </c>
      <c r="F455" s="76"/>
      <c r="G455" s="76">
        <f>ROUND((Table245[[#This Row],[XP]]*Table245[[#This Row],[entity_spawned (AVG)]])*(Table245[[#This Row],[activating_chance]]/100),0)</f>
        <v>0</v>
      </c>
      <c r="H455" s="73" t="s">
        <v>375</v>
      </c>
    </row>
    <row r="456" spans="2:8" x14ac:dyDescent="0.25">
      <c r="B456" s="74" t="s">
        <v>273</v>
      </c>
      <c r="C456">
        <v>1</v>
      </c>
      <c r="D456" s="76">
        <v>200</v>
      </c>
      <c r="E456" s="76">
        <v>75</v>
      </c>
      <c r="F456" s="76"/>
      <c r="G456" s="76">
        <f>ROUND((Table245[[#This Row],[XP]]*Table245[[#This Row],[entity_spawned (AVG)]])*(Table245[[#This Row],[activating_chance]]/100),0)</f>
        <v>0</v>
      </c>
      <c r="H456" s="73" t="s">
        <v>375</v>
      </c>
    </row>
    <row r="457" spans="2:8" x14ac:dyDescent="0.25">
      <c r="B457" s="74" t="s">
        <v>273</v>
      </c>
      <c r="C457">
        <v>1</v>
      </c>
      <c r="D457" s="76">
        <v>150</v>
      </c>
      <c r="E457" s="76">
        <v>100</v>
      </c>
      <c r="F457" s="76"/>
      <c r="G457" s="76">
        <f>ROUND((Table245[[#This Row],[XP]]*Table245[[#This Row],[entity_spawned (AVG)]])*(Table245[[#This Row],[activating_chance]]/100),0)</f>
        <v>0</v>
      </c>
      <c r="H457" s="73" t="s">
        <v>375</v>
      </c>
    </row>
    <row r="458" spans="2:8" x14ac:dyDescent="0.25">
      <c r="B458" s="74" t="s">
        <v>273</v>
      </c>
      <c r="C458">
        <v>4</v>
      </c>
      <c r="D458" s="76">
        <v>200</v>
      </c>
      <c r="E458" s="76">
        <v>100</v>
      </c>
      <c r="F458" s="76"/>
      <c r="G458" s="76">
        <f>ROUND((Table245[[#This Row],[XP]]*Table245[[#This Row],[entity_spawned (AVG)]])*(Table245[[#This Row],[activating_chance]]/100),0)</f>
        <v>0</v>
      </c>
      <c r="H458" s="73" t="s">
        <v>375</v>
      </c>
    </row>
    <row r="459" spans="2:8" x14ac:dyDescent="0.25">
      <c r="B459" s="74" t="s">
        <v>273</v>
      </c>
      <c r="C459">
        <v>1</v>
      </c>
      <c r="D459" s="76">
        <v>200</v>
      </c>
      <c r="E459" s="76">
        <v>75</v>
      </c>
      <c r="F459" s="76"/>
      <c r="G459" s="76">
        <f>ROUND((Table245[[#This Row],[XP]]*Table245[[#This Row],[entity_spawned (AVG)]])*(Table245[[#This Row],[activating_chance]]/100),0)</f>
        <v>0</v>
      </c>
      <c r="H459" s="73" t="s">
        <v>375</v>
      </c>
    </row>
    <row r="460" spans="2:8" x14ac:dyDescent="0.25">
      <c r="B460" s="74" t="s">
        <v>273</v>
      </c>
      <c r="C460">
        <v>1</v>
      </c>
      <c r="D460" s="76">
        <v>170</v>
      </c>
      <c r="E460" s="76">
        <v>40</v>
      </c>
      <c r="F460" s="76"/>
      <c r="G460" s="76">
        <f>ROUND((Table245[[#This Row],[XP]]*Table245[[#This Row],[entity_spawned (AVG)]])*(Table245[[#This Row],[activating_chance]]/100),0)</f>
        <v>0</v>
      </c>
      <c r="H460" s="73" t="s">
        <v>375</v>
      </c>
    </row>
    <row r="461" spans="2:8" x14ac:dyDescent="0.25">
      <c r="B461" s="74" t="s">
        <v>273</v>
      </c>
      <c r="C461">
        <v>1</v>
      </c>
      <c r="D461" s="76">
        <v>170</v>
      </c>
      <c r="E461" s="76">
        <v>100</v>
      </c>
      <c r="F461" s="76"/>
      <c r="G461" s="76">
        <f>ROUND((Table245[[#This Row],[XP]]*Table245[[#This Row],[entity_spawned (AVG)]])*(Table245[[#This Row],[activating_chance]]/100),0)</f>
        <v>0</v>
      </c>
      <c r="H461" s="73" t="s">
        <v>375</v>
      </c>
    </row>
    <row r="462" spans="2:8" x14ac:dyDescent="0.25">
      <c r="B462" s="74" t="s">
        <v>273</v>
      </c>
      <c r="C462">
        <v>1</v>
      </c>
      <c r="D462" s="76">
        <v>140</v>
      </c>
      <c r="E462" s="76">
        <v>60</v>
      </c>
      <c r="F462" s="76"/>
      <c r="G462" s="76">
        <f>ROUND((Table245[[#This Row],[XP]]*Table245[[#This Row],[entity_spawned (AVG)]])*(Table245[[#This Row],[activating_chance]]/100),0)</f>
        <v>0</v>
      </c>
      <c r="H462" s="73" t="s">
        <v>375</v>
      </c>
    </row>
    <row r="463" spans="2:8" x14ac:dyDescent="0.25">
      <c r="B463" s="74" t="s">
        <v>273</v>
      </c>
      <c r="C463">
        <v>1</v>
      </c>
      <c r="D463" s="76">
        <v>150</v>
      </c>
      <c r="E463" s="76">
        <v>80</v>
      </c>
      <c r="F463" s="76"/>
      <c r="G463" s="76">
        <f>ROUND((Table245[[#This Row],[XP]]*Table245[[#This Row],[entity_spawned (AVG)]])*(Table245[[#This Row],[activating_chance]]/100),0)</f>
        <v>0</v>
      </c>
      <c r="H463" s="73" t="s">
        <v>375</v>
      </c>
    </row>
    <row r="464" spans="2:8" x14ac:dyDescent="0.25">
      <c r="B464" s="74" t="s">
        <v>273</v>
      </c>
      <c r="C464">
        <v>1</v>
      </c>
      <c r="D464" s="76">
        <v>150</v>
      </c>
      <c r="E464" s="76">
        <v>80</v>
      </c>
      <c r="F464" s="76"/>
      <c r="G464" s="76">
        <f>ROUND((Table245[[#This Row],[XP]]*Table245[[#This Row],[entity_spawned (AVG)]])*(Table245[[#This Row],[activating_chance]]/100),0)</f>
        <v>0</v>
      </c>
      <c r="H464" s="73" t="s">
        <v>375</v>
      </c>
    </row>
    <row r="465" spans="2:8" x14ac:dyDescent="0.25">
      <c r="B465" s="74" t="s">
        <v>273</v>
      </c>
      <c r="C465">
        <v>1</v>
      </c>
      <c r="D465" s="76">
        <v>140</v>
      </c>
      <c r="E465" s="76">
        <v>100</v>
      </c>
      <c r="F465" s="76"/>
      <c r="G465" s="76">
        <f>ROUND((Table245[[#This Row],[XP]]*Table245[[#This Row],[entity_spawned (AVG)]])*(Table245[[#This Row],[activating_chance]]/100),0)</f>
        <v>0</v>
      </c>
      <c r="H465" s="73" t="s">
        <v>375</v>
      </c>
    </row>
    <row r="466" spans="2:8" x14ac:dyDescent="0.25">
      <c r="B466" s="74" t="s">
        <v>273</v>
      </c>
      <c r="C466">
        <v>1</v>
      </c>
      <c r="D466" s="76">
        <v>140</v>
      </c>
      <c r="E466" s="76">
        <v>100</v>
      </c>
      <c r="F466" s="76"/>
      <c r="G466" s="76">
        <f>ROUND((Table245[[#This Row],[XP]]*Table245[[#This Row],[entity_spawned (AVG)]])*(Table245[[#This Row],[activating_chance]]/100),0)</f>
        <v>0</v>
      </c>
      <c r="H466" s="73" t="s">
        <v>375</v>
      </c>
    </row>
    <row r="467" spans="2:8" x14ac:dyDescent="0.25">
      <c r="B467" s="74" t="s">
        <v>273</v>
      </c>
      <c r="C467">
        <v>1</v>
      </c>
      <c r="D467" s="76">
        <v>170</v>
      </c>
      <c r="E467" s="76">
        <v>80</v>
      </c>
      <c r="F467" s="76"/>
      <c r="G467" s="76">
        <f>ROUND((Table245[[#This Row],[XP]]*Table245[[#This Row],[entity_spawned (AVG)]])*(Table245[[#This Row],[activating_chance]]/100),0)</f>
        <v>0</v>
      </c>
      <c r="H467" s="73" t="s">
        <v>375</v>
      </c>
    </row>
    <row r="468" spans="2:8" x14ac:dyDescent="0.25">
      <c r="B468" s="74" t="s">
        <v>273</v>
      </c>
      <c r="C468">
        <v>1</v>
      </c>
      <c r="D468" s="76">
        <v>140</v>
      </c>
      <c r="E468" s="76">
        <v>60</v>
      </c>
      <c r="F468" s="76"/>
      <c r="G468" s="76">
        <f>ROUND((Table245[[#This Row],[XP]]*Table245[[#This Row],[entity_spawned (AVG)]])*(Table245[[#This Row],[activating_chance]]/100),0)</f>
        <v>0</v>
      </c>
      <c r="H468" s="73" t="s">
        <v>375</v>
      </c>
    </row>
    <row r="469" spans="2:8" x14ac:dyDescent="0.25">
      <c r="B469" s="74" t="s">
        <v>273</v>
      </c>
      <c r="C469">
        <v>1</v>
      </c>
      <c r="D469" s="76">
        <v>170</v>
      </c>
      <c r="E469" s="76">
        <v>100</v>
      </c>
      <c r="F469" s="76"/>
      <c r="G469" s="76">
        <f>ROUND((Table245[[#This Row],[XP]]*Table245[[#This Row],[entity_spawned (AVG)]])*(Table245[[#This Row],[activating_chance]]/100),0)</f>
        <v>0</v>
      </c>
      <c r="H469" s="73" t="s">
        <v>375</v>
      </c>
    </row>
    <row r="470" spans="2:8" x14ac:dyDescent="0.25">
      <c r="B470" s="74" t="s">
        <v>366</v>
      </c>
      <c r="C470">
        <v>1</v>
      </c>
      <c r="D470" s="76">
        <v>140</v>
      </c>
      <c r="E470" s="76">
        <v>100</v>
      </c>
      <c r="F470" s="76"/>
      <c r="G470" s="76">
        <f>ROUND((Table245[[#This Row],[XP]]*Table245[[#This Row],[entity_spawned (AVG)]])*(Table245[[#This Row],[activating_chance]]/100),0)</f>
        <v>0</v>
      </c>
      <c r="H470" s="73" t="s">
        <v>375</v>
      </c>
    </row>
    <row r="471" spans="2:8" x14ac:dyDescent="0.25">
      <c r="B471" s="74" t="s">
        <v>366</v>
      </c>
      <c r="C471">
        <v>1</v>
      </c>
      <c r="D471" s="76">
        <v>150</v>
      </c>
      <c r="E471" s="76">
        <v>100</v>
      </c>
      <c r="F471" s="76"/>
      <c r="G471" s="76">
        <f>ROUND((Table245[[#This Row],[XP]]*Table245[[#This Row],[entity_spawned (AVG)]])*(Table245[[#This Row],[activating_chance]]/100),0)</f>
        <v>0</v>
      </c>
      <c r="H471" s="73" t="s">
        <v>375</v>
      </c>
    </row>
    <row r="472" spans="2:8" x14ac:dyDescent="0.25">
      <c r="B472" s="74" t="s">
        <v>366</v>
      </c>
      <c r="C472">
        <v>1</v>
      </c>
      <c r="D472" s="76">
        <v>140</v>
      </c>
      <c r="E472" s="76">
        <v>80</v>
      </c>
      <c r="F472" s="76"/>
      <c r="G472" s="76">
        <f>ROUND((Table245[[#This Row],[XP]]*Table245[[#This Row],[entity_spawned (AVG)]])*(Table245[[#This Row],[activating_chance]]/100),0)</f>
        <v>0</v>
      </c>
      <c r="H472" s="73" t="s">
        <v>375</v>
      </c>
    </row>
    <row r="473" spans="2:8" x14ac:dyDescent="0.25">
      <c r="B473" s="74" t="s">
        <v>366</v>
      </c>
      <c r="C473">
        <v>1</v>
      </c>
      <c r="D473" s="76">
        <v>170</v>
      </c>
      <c r="E473" s="76">
        <v>100</v>
      </c>
      <c r="F473" s="76"/>
      <c r="G473" s="76">
        <f>ROUND((Table245[[#This Row],[XP]]*Table245[[#This Row],[entity_spawned (AVG)]])*(Table245[[#This Row],[activating_chance]]/100),0)</f>
        <v>0</v>
      </c>
      <c r="H473" s="73" t="s">
        <v>375</v>
      </c>
    </row>
    <row r="474" spans="2:8" x14ac:dyDescent="0.25">
      <c r="B474" s="74" t="s">
        <v>366</v>
      </c>
      <c r="C474">
        <v>1</v>
      </c>
      <c r="D474" s="76">
        <v>170</v>
      </c>
      <c r="E474" s="76">
        <v>60</v>
      </c>
      <c r="F474" s="76"/>
      <c r="G474" s="76">
        <f>ROUND((Table245[[#This Row],[XP]]*Table245[[#This Row],[entity_spawned (AVG)]])*(Table245[[#This Row],[activating_chance]]/100),0)</f>
        <v>0</v>
      </c>
      <c r="H474" s="73" t="s">
        <v>375</v>
      </c>
    </row>
    <row r="475" spans="2:8" x14ac:dyDescent="0.25">
      <c r="B475" s="74" t="s">
        <v>366</v>
      </c>
      <c r="C475">
        <v>1</v>
      </c>
      <c r="D475" s="76">
        <v>170</v>
      </c>
      <c r="E475" s="76">
        <v>100</v>
      </c>
      <c r="F475" s="76"/>
      <c r="G475" s="76">
        <f>ROUND((Table245[[#This Row],[XP]]*Table245[[#This Row],[entity_spawned (AVG)]])*(Table245[[#This Row],[activating_chance]]/100),0)</f>
        <v>0</v>
      </c>
      <c r="H475" s="73" t="s">
        <v>375</v>
      </c>
    </row>
    <row r="476" spans="2:8" x14ac:dyDescent="0.25">
      <c r="B476" s="74" t="s">
        <v>274</v>
      </c>
      <c r="C476">
        <v>1</v>
      </c>
      <c r="D476" s="76">
        <v>310</v>
      </c>
      <c r="E476" s="76">
        <v>100</v>
      </c>
      <c r="F476" s="76"/>
      <c r="G476" s="76">
        <f>ROUND((Table245[[#This Row],[XP]]*Table245[[#This Row],[entity_spawned (AVG)]])*(Table245[[#This Row],[activating_chance]]/100),0)</f>
        <v>0</v>
      </c>
      <c r="H476" s="73" t="s">
        <v>376</v>
      </c>
    </row>
    <row r="477" spans="2:8" x14ac:dyDescent="0.25">
      <c r="B477" s="74" t="s">
        <v>274</v>
      </c>
      <c r="C477">
        <v>1</v>
      </c>
      <c r="D477" s="76">
        <v>310</v>
      </c>
      <c r="E477" s="76">
        <v>100</v>
      </c>
      <c r="F477" s="76"/>
      <c r="G477" s="76">
        <f>ROUND((Table245[[#This Row],[XP]]*Table245[[#This Row],[entity_spawned (AVG)]])*(Table245[[#This Row],[activating_chance]]/100),0)</f>
        <v>0</v>
      </c>
      <c r="H477" s="73" t="s">
        <v>376</v>
      </c>
    </row>
    <row r="478" spans="2:8" x14ac:dyDescent="0.25">
      <c r="B478" s="74" t="s">
        <v>274</v>
      </c>
      <c r="C478">
        <v>1</v>
      </c>
      <c r="D478" s="76">
        <v>280</v>
      </c>
      <c r="E478" s="76">
        <v>50</v>
      </c>
      <c r="F478" s="76"/>
      <c r="G478" s="76">
        <f>ROUND((Table245[[#This Row],[XP]]*Table245[[#This Row],[entity_spawned (AVG)]])*(Table245[[#This Row],[activating_chance]]/100),0)</f>
        <v>0</v>
      </c>
      <c r="H478" s="73" t="s">
        <v>376</v>
      </c>
    </row>
    <row r="479" spans="2:8" x14ac:dyDescent="0.25">
      <c r="B479" s="74" t="s">
        <v>274</v>
      </c>
      <c r="C479">
        <v>1</v>
      </c>
      <c r="D479" s="76">
        <v>280</v>
      </c>
      <c r="E479" s="76">
        <v>100</v>
      </c>
      <c r="F479" s="76"/>
      <c r="G479" s="76">
        <f>ROUND((Table245[[#This Row],[XP]]*Table245[[#This Row],[entity_spawned (AVG)]])*(Table245[[#This Row],[activating_chance]]/100),0)</f>
        <v>0</v>
      </c>
      <c r="H479" s="73" t="s">
        <v>376</v>
      </c>
    </row>
    <row r="480" spans="2:8" x14ac:dyDescent="0.25">
      <c r="B480" s="74" t="s">
        <v>275</v>
      </c>
      <c r="C480">
        <v>1</v>
      </c>
      <c r="D480" s="76">
        <v>170</v>
      </c>
      <c r="E480" s="76">
        <v>100</v>
      </c>
      <c r="F480" s="76"/>
      <c r="G480" s="76">
        <f>ROUND((Table245[[#This Row],[XP]]*Table245[[#This Row],[entity_spawned (AVG)]])*(Table245[[#This Row],[activating_chance]]/100),0)</f>
        <v>0</v>
      </c>
      <c r="H480" s="73" t="s">
        <v>376</v>
      </c>
    </row>
    <row r="481" spans="2:8" x14ac:dyDescent="0.25">
      <c r="B481" s="74" t="s">
        <v>275</v>
      </c>
      <c r="C481">
        <v>1</v>
      </c>
      <c r="D481" s="76">
        <v>170</v>
      </c>
      <c r="E481" s="76">
        <v>100</v>
      </c>
      <c r="F481" s="76"/>
      <c r="G481" s="76">
        <f>ROUND((Table245[[#This Row],[XP]]*Table245[[#This Row],[entity_spawned (AVG)]])*(Table245[[#This Row],[activating_chance]]/100),0)</f>
        <v>0</v>
      </c>
      <c r="H481" s="73" t="s">
        <v>376</v>
      </c>
    </row>
    <row r="482" spans="2:8" x14ac:dyDescent="0.25">
      <c r="B482" s="74" t="s">
        <v>275</v>
      </c>
      <c r="C482">
        <v>1</v>
      </c>
      <c r="D482" s="76">
        <v>170</v>
      </c>
      <c r="E482" s="76">
        <v>100</v>
      </c>
      <c r="F482" s="76"/>
      <c r="G482" s="76">
        <f>ROUND((Table245[[#This Row],[XP]]*Table245[[#This Row],[entity_spawned (AVG)]])*(Table245[[#This Row],[activating_chance]]/100),0)</f>
        <v>0</v>
      </c>
      <c r="H482" s="73" t="s">
        <v>376</v>
      </c>
    </row>
    <row r="483" spans="2:8" x14ac:dyDescent="0.25">
      <c r="B483" s="74" t="s">
        <v>276</v>
      </c>
      <c r="C483">
        <v>1</v>
      </c>
      <c r="D483" s="76">
        <v>145</v>
      </c>
      <c r="E483" s="76">
        <v>100</v>
      </c>
      <c r="F483" s="76"/>
      <c r="G483" s="76">
        <f>ROUND((Table245[[#This Row],[XP]]*Table245[[#This Row],[entity_spawned (AVG)]])*(Table245[[#This Row],[activating_chance]]/100),0)</f>
        <v>0</v>
      </c>
      <c r="H483" s="73" t="s">
        <v>376</v>
      </c>
    </row>
    <row r="484" spans="2:8" x14ac:dyDescent="0.25">
      <c r="B484" s="74" t="s">
        <v>276</v>
      </c>
      <c r="C484">
        <v>1</v>
      </c>
      <c r="D484" s="76">
        <v>160</v>
      </c>
      <c r="E484" s="76">
        <v>100</v>
      </c>
      <c r="F484" s="76"/>
      <c r="G484" s="76">
        <f>ROUND((Table245[[#This Row],[XP]]*Table245[[#This Row],[entity_spawned (AVG)]])*(Table245[[#This Row],[activating_chance]]/100),0)</f>
        <v>0</v>
      </c>
      <c r="H484" s="73" t="s">
        <v>376</v>
      </c>
    </row>
    <row r="485" spans="2:8" x14ac:dyDescent="0.25">
      <c r="B485" s="74" t="s">
        <v>276</v>
      </c>
      <c r="C485">
        <v>1</v>
      </c>
      <c r="D485" s="76">
        <v>145</v>
      </c>
      <c r="E485" s="76">
        <v>100</v>
      </c>
      <c r="F485" s="76"/>
      <c r="G485" s="76">
        <f>ROUND((Table245[[#This Row],[XP]]*Table245[[#This Row],[entity_spawned (AVG)]])*(Table245[[#This Row],[activating_chance]]/100),0)</f>
        <v>0</v>
      </c>
      <c r="H485" s="73" t="s">
        <v>376</v>
      </c>
    </row>
    <row r="486" spans="2:8" x14ac:dyDescent="0.25">
      <c r="B486" s="74" t="s">
        <v>276</v>
      </c>
      <c r="C486">
        <v>1</v>
      </c>
      <c r="D486" s="76">
        <v>170</v>
      </c>
      <c r="E486" s="76">
        <v>100</v>
      </c>
      <c r="F486" s="76"/>
      <c r="G486" s="76">
        <f>ROUND((Table245[[#This Row],[XP]]*Table245[[#This Row],[entity_spawned (AVG)]])*(Table245[[#This Row],[activating_chance]]/100),0)</f>
        <v>0</v>
      </c>
      <c r="H486" s="73" t="s">
        <v>376</v>
      </c>
    </row>
    <row r="487" spans="2:8" x14ac:dyDescent="0.25">
      <c r="B487" s="74" t="s">
        <v>276</v>
      </c>
      <c r="C487">
        <v>1</v>
      </c>
      <c r="D487" s="76">
        <v>145</v>
      </c>
      <c r="E487" s="76">
        <v>100</v>
      </c>
      <c r="F487" s="76"/>
      <c r="G487" s="76">
        <f>ROUND((Table245[[#This Row],[XP]]*Table245[[#This Row],[entity_spawned (AVG)]])*(Table245[[#This Row],[activating_chance]]/100),0)</f>
        <v>0</v>
      </c>
      <c r="H487" s="73" t="s">
        <v>376</v>
      </c>
    </row>
    <row r="488" spans="2:8" x14ac:dyDescent="0.25">
      <c r="B488" s="74" t="s">
        <v>276</v>
      </c>
      <c r="C488">
        <v>1</v>
      </c>
      <c r="D488" s="76">
        <v>170</v>
      </c>
      <c r="E488" s="76">
        <v>100</v>
      </c>
      <c r="F488" s="76"/>
      <c r="G488" s="76">
        <f>ROUND((Table245[[#This Row],[XP]]*Table245[[#This Row],[entity_spawned (AVG)]])*(Table245[[#This Row],[activating_chance]]/100),0)</f>
        <v>0</v>
      </c>
      <c r="H488" s="73" t="s">
        <v>376</v>
      </c>
    </row>
    <row r="489" spans="2:8" x14ac:dyDescent="0.25">
      <c r="B489" s="74" t="s">
        <v>276</v>
      </c>
      <c r="C489">
        <v>1</v>
      </c>
      <c r="D489" s="76">
        <v>170</v>
      </c>
      <c r="E489" s="76">
        <v>100</v>
      </c>
      <c r="F489" s="76"/>
      <c r="G489" s="76">
        <f>ROUND((Table245[[#This Row],[XP]]*Table245[[#This Row],[entity_spawned (AVG)]])*(Table245[[#This Row],[activating_chance]]/100),0)</f>
        <v>0</v>
      </c>
      <c r="H489" s="73" t="s">
        <v>376</v>
      </c>
    </row>
    <row r="490" spans="2:8" x14ac:dyDescent="0.25">
      <c r="B490" s="74" t="s">
        <v>276</v>
      </c>
      <c r="C490">
        <v>1</v>
      </c>
      <c r="D490" s="76">
        <v>155</v>
      </c>
      <c r="E490" s="76">
        <v>100</v>
      </c>
      <c r="F490" s="76"/>
      <c r="G490" s="76">
        <f>ROUND((Table245[[#This Row],[XP]]*Table245[[#This Row],[entity_spawned (AVG)]])*(Table245[[#This Row],[activating_chance]]/100),0)</f>
        <v>0</v>
      </c>
      <c r="H490" s="73" t="s">
        <v>376</v>
      </c>
    </row>
    <row r="491" spans="2:8" x14ac:dyDescent="0.25">
      <c r="B491" s="74" t="s">
        <v>276</v>
      </c>
      <c r="C491">
        <v>1</v>
      </c>
      <c r="D491" s="76">
        <v>170</v>
      </c>
      <c r="E491" s="76">
        <v>80</v>
      </c>
      <c r="F491" s="76"/>
      <c r="G491" s="76">
        <f>ROUND((Table245[[#This Row],[XP]]*Table245[[#This Row],[entity_spawned (AVG)]])*(Table245[[#This Row],[activating_chance]]/100),0)</f>
        <v>0</v>
      </c>
      <c r="H491" s="73" t="s">
        <v>376</v>
      </c>
    </row>
    <row r="492" spans="2:8" x14ac:dyDescent="0.25">
      <c r="B492" s="74" t="s">
        <v>276</v>
      </c>
      <c r="C492">
        <v>1</v>
      </c>
      <c r="D492" s="76">
        <v>145</v>
      </c>
      <c r="E492" s="76">
        <v>100</v>
      </c>
      <c r="F492" s="76"/>
      <c r="G492" s="76">
        <f>ROUND((Table245[[#This Row],[XP]]*Table245[[#This Row],[entity_spawned (AVG)]])*(Table245[[#This Row],[activating_chance]]/100),0)</f>
        <v>0</v>
      </c>
      <c r="H492" s="73" t="s">
        <v>376</v>
      </c>
    </row>
    <row r="493" spans="2:8" x14ac:dyDescent="0.25">
      <c r="B493" s="74" t="s">
        <v>276</v>
      </c>
      <c r="C493">
        <v>1</v>
      </c>
      <c r="D493" s="76">
        <v>170</v>
      </c>
      <c r="E493" s="76">
        <v>90</v>
      </c>
      <c r="F493" s="76"/>
      <c r="G493" s="76">
        <f>ROUND((Table245[[#This Row],[XP]]*Table245[[#This Row],[entity_spawned (AVG)]])*(Table245[[#This Row],[activating_chance]]/100),0)</f>
        <v>0</v>
      </c>
      <c r="H493" s="73" t="s">
        <v>376</v>
      </c>
    </row>
    <row r="494" spans="2:8" x14ac:dyDescent="0.25">
      <c r="B494" s="74" t="s">
        <v>276</v>
      </c>
      <c r="C494">
        <v>1</v>
      </c>
      <c r="D494" s="76">
        <v>170</v>
      </c>
      <c r="E494" s="76">
        <v>100</v>
      </c>
      <c r="F494" s="76"/>
      <c r="G494" s="76">
        <f>ROUND((Table245[[#This Row],[XP]]*Table245[[#This Row],[entity_spawned (AVG)]])*(Table245[[#This Row],[activating_chance]]/100),0)</f>
        <v>0</v>
      </c>
      <c r="H494" s="73" t="s">
        <v>376</v>
      </c>
    </row>
    <row r="495" spans="2:8" x14ac:dyDescent="0.25">
      <c r="B495" s="74" t="s">
        <v>276</v>
      </c>
      <c r="C495">
        <v>1</v>
      </c>
      <c r="D495" s="76">
        <v>145</v>
      </c>
      <c r="E495" s="76">
        <v>100</v>
      </c>
      <c r="F495" s="76"/>
      <c r="G495" s="76">
        <f>ROUND((Table245[[#This Row],[XP]]*Table245[[#This Row],[entity_spawned (AVG)]])*(Table245[[#This Row],[activating_chance]]/100),0)</f>
        <v>0</v>
      </c>
      <c r="H495" s="73" t="s">
        <v>376</v>
      </c>
    </row>
    <row r="496" spans="2:8" x14ac:dyDescent="0.25">
      <c r="B496" s="74" t="s">
        <v>276</v>
      </c>
      <c r="C496">
        <v>1</v>
      </c>
      <c r="D496" s="76">
        <v>145</v>
      </c>
      <c r="E496" s="76">
        <v>100</v>
      </c>
      <c r="F496" s="76"/>
      <c r="G496" s="76">
        <f>ROUND((Table245[[#This Row],[XP]]*Table245[[#This Row],[entity_spawned (AVG)]])*(Table245[[#This Row],[activating_chance]]/100),0)</f>
        <v>0</v>
      </c>
      <c r="H496" s="73" t="s">
        <v>376</v>
      </c>
    </row>
    <row r="497" spans="2:8" x14ac:dyDescent="0.25">
      <c r="B497" s="74" t="s">
        <v>276</v>
      </c>
      <c r="C497">
        <v>1</v>
      </c>
      <c r="D497" s="76">
        <v>170</v>
      </c>
      <c r="E497" s="76">
        <v>100</v>
      </c>
      <c r="F497" s="76"/>
      <c r="G497" s="76">
        <f>ROUND((Table245[[#This Row],[XP]]*Table245[[#This Row],[entity_spawned (AVG)]])*(Table245[[#This Row],[activating_chance]]/100),0)</f>
        <v>0</v>
      </c>
      <c r="H497" s="73" t="s">
        <v>376</v>
      </c>
    </row>
    <row r="498" spans="2:8" x14ac:dyDescent="0.25">
      <c r="B498" s="74" t="s">
        <v>276</v>
      </c>
      <c r="C498">
        <v>1</v>
      </c>
      <c r="D498" s="76">
        <v>170</v>
      </c>
      <c r="E498" s="76">
        <v>100</v>
      </c>
      <c r="F498" s="76"/>
      <c r="G498" s="76">
        <f>ROUND((Table245[[#This Row],[XP]]*Table245[[#This Row],[entity_spawned (AVG)]])*(Table245[[#This Row],[activating_chance]]/100),0)</f>
        <v>0</v>
      </c>
      <c r="H498" s="73" t="s">
        <v>376</v>
      </c>
    </row>
    <row r="499" spans="2:8" x14ac:dyDescent="0.25">
      <c r="B499" s="74" t="s">
        <v>276</v>
      </c>
      <c r="C499">
        <v>1</v>
      </c>
      <c r="D499" s="76">
        <v>170</v>
      </c>
      <c r="E499" s="76">
        <v>100</v>
      </c>
      <c r="F499" s="76"/>
      <c r="G499" s="76">
        <f>ROUND((Table245[[#This Row],[XP]]*Table245[[#This Row],[entity_spawned (AVG)]])*(Table245[[#This Row],[activating_chance]]/100),0)</f>
        <v>0</v>
      </c>
      <c r="H499" s="73" t="s">
        <v>376</v>
      </c>
    </row>
    <row r="500" spans="2:8" x14ac:dyDescent="0.25">
      <c r="B500" s="74" t="s">
        <v>276</v>
      </c>
      <c r="C500">
        <v>1</v>
      </c>
      <c r="D500" s="76">
        <v>170</v>
      </c>
      <c r="E500" s="76">
        <v>40</v>
      </c>
      <c r="F500" s="76"/>
      <c r="G500" s="76">
        <f>ROUND((Table245[[#This Row],[XP]]*Table245[[#This Row],[entity_spawned (AVG)]])*(Table245[[#This Row],[activating_chance]]/100),0)</f>
        <v>0</v>
      </c>
      <c r="H500" s="73" t="s">
        <v>376</v>
      </c>
    </row>
    <row r="501" spans="2:8" x14ac:dyDescent="0.25">
      <c r="B501" s="74" t="s">
        <v>276</v>
      </c>
      <c r="C501">
        <v>1</v>
      </c>
      <c r="D501" s="76">
        <v>145</v>
      </c>
      <c r="E501" s="76">
        <v>100</v>
      </c>
      <c r="F501" s="76"/>
      <c r="G501" s="76">
        <f>ROUND((Table245[[#This Row],[XP]]*Table245[[#This Row],[entity_spawned (AVG)]])*(Table245[[#This Row],[activating_chance]]/100),0)</f>
        <v>0</v>
      </c>
      <c r="H501" s="73" t="s">
        <v>376</v>
      </c>
    </row>
    <row r="502" spans="2:8" x14ac:dyDescent="0.25">
      <c r="B502" s="74" t="s">
        <v>277</v>
      </c>
      <c r="C502">
        <v>1</v>
      </c>
      <c r="D502" s="76">
        <v>100</v>
      </c>
      <c r="E502" s="76">
        <v>100</v>
      </c>
      <c r="F502" s="76"/>
      <c r="G502" s="76">
        <f>ROUND((Table245[[#This Row],[XP]]*Table245[[#This Row],[entity_spawned (AVG)]])*(Table245[[#This Row],[activating_chance]]/100),0)</f>
        <v>0</v>
      </c>
      <c r="H502" s="73" t="s">
        <v>375</v>
      </c>
    </row>
    <row r="503" spans="2:8" x14ac:dyDescent="0.25">
      <c r="B503" s="74" t="s">
        <v>277</v>
      </c>
      <c r="C503">
        <v>1</v>
      </c>
      <c r="D503" s="76">
        <v>170</v>
      </c>
      <c r="E503" s="76">
        <v>80</v>
      </c>
      <c r="F503" s="76"/>
      <c r="G503" s="76">
        <f>ROUND((Table245[[#This Row],[XP]]*Table245[[#This Row],[entity_spawned (AVG)]])*(Table245[[#This Row],[activating_chance]]/100),0)</f>
        <v>0</v>
      </c>
      <c r="H503" s="73" t="s">
        <v>375</v>
      </c>
    </row>
    <row r="504" spans="2:8" x14ac:dyDescent="0.25">
      <c r="B504" s="74" t="s">
        <v>277</v>
      </c>
      <c r="C504">
        <v>1</v>
      </c>
      <c r="D504" s="76">
        <v>150</v>
      </c>
      <c r="E504" s="76">
        <v>100</v>
      </c>
      <c r="F504" s="76"/>
      <c r="G504" s="76">
        <f>ROUND((Table245[[#This Row],[XP]]*Table245[[#This Row],[entity_spawned (AVG)]])*(Table245[[#This Row],[activating_chance]]/100),0)</f>
        <v>0</v>
      </c>
      <c r="H504" s="73" t="s">
        <v>375</v>
      </c>
    </row>
    <row r="505" spans="2:8" x14ac:dyDescent="0.25">
      <c r="B505" s="74" t="s">
        <v>277</v>
      </c>
      <c r="C505">
        <v>1</v>
      </c>
      <c r="D505" s="76">
        <v>170</v>
      </c>
      <c r="E505" s="76">
        <v>100</v>
      </c>
      <c r="F505" s="76"/>
      <c r="G505" s="76">
        <f>ROUND((Table245[[#This Row],[XP]]*Table245[[#This Row],[entity_spawned (AVG)]])*(Table245[[#This Row],[activating_chance]]/100),0)</f>
        <v>0</v>
      </c>
      <c r="H505" s="73" t="s">
        <v>375</v>
      </c>
    </row>
    <row r="506" spans="2:8" x14ac:dyDescent="0.25">
      <c r="B506" s="74" t="s">
        <v>277</v>
      </c>
      <c r="C506">
        <v>1</v>
      </c>
      <c r="D506" s="76">
        <v>100</v>
      </c>
      <c r="E506" s="76">
        <v>100</v>
      </c>
      <c r="F506" s="76"/>
      <c r="G506" s="76">
        <f>ROUND((Table245[[#This Row],[XP]]*Table245[[#This Row],[entity_spawned (AVG)]])*(Table245[[#This Row],[activating_chance]]/100),0)</f>
        <v>0</v>
      </c>
      <c r="H506" s="73" t="s">
        <v>375</v>
      </c>
    </row>
    <row r="507" spans="2:8" x14ac:dyDescent="0.25">
      <c r="B507" s="74" t="s">
        <v>277</v>
      </c>
      <c r="C507">
        <v>1</v>
      </c>
      <c r="D507" s="76">
        <v>150</v>
      </c>
      <c r="E507" s="76">
        <v>60</v>
      </c>
      <c r="F507" s="76"/>
      <c r="G507" s="76">
        <f>ROUND((Table245[[#This Row],[XP]]*Table245[[#This Row],[entity_spawned (AVG)]])*(Table245[[#This Row],[activating_chance]]/100),0)</f>
        <v>0</v>
      </c>
      <c r="H507" s="73" t="s">
        <v>375</v>
      </c>
    </row>
    <row r="508" spans="2:8" x14ac:dyDescent="0.25">
      <c r="B508" s="74" t="s">
        <v>277</v>
      </c>
      <c r="C508">
        <v>1</v>
      </c>
      <c r="D508" s="76">
        <v>120</v>
      </c>
      <c r="E508" s="76">
        <v>100</v>
      </c>
      <c r="F508" s="76"/>
      <c r="G508" s="76">
        <f>ROUND((Table245[[#This Row],[XP]]*Table245[[#This Row],[entity_spawned (AVG)]])*(Table245[[#This Row],[activating_chance]]/100),0)</f>
        <v>0</v>
      </c>
      <c r="H508" s="73" t="s">
        <v>375</v>
      </c>
    </row>
    <row r="509" spans="2:8" x14ac:dyDescent="0.25">
      <c r="B509" s="74" t="s">
        <v>277</v>
      </c>
      <c r="C509">
        <v>1</v>
      </c>
      <c r="D509" s="76">
        <v>170</v>
      </c>
      <c r="E509" s="76">
        <v>100</v>
      </c>
      <c r="F509" s="76"/>
      <c r="G509" s="76">
        <f>ROUND((Table245[[#This Row],[XP]]*Table245[[#This Row],[entity_spawned (AVG)]])*(Table245[[#This Row],[activating_chance]]/100),0)</f>
        <v>0</v>
      </c>
      <c r="H509" s="73" t="s">
        <v>375</v>
      </c>
    </row>
    <row r="510" spans="2:8" x14ac:dyDescent="0.25">
      <c r="B510" s="74" t="s">
        <v>277</v>
      </c>
      <c r="C510">
        <v>1</v>
      </c>
      <c r="D510" s="76">
        <v>120</v>
      </c>
      <c r="E510" s="76">
        <v>85</v>
      </c>
      <c r="F510" s="76"/>
      <c r="G510" s="76">
        <f>ROUND((Table245[[#This Row],[XP]]*Table245[[#This Row],[entity_spawned (AVG)]])*(Table245[[#This Row],[activating_chance]]/100),0)</f>
        <v>0</v>
      </c>
      <c r="H510" s="73" t="s">
        <v>375</v>
      </c>
    </row>
    <row r="511" spans="2:8" x14ac:dyDescent="0.25">
      <c r="B511" s="74" t="s">
        <v>277</v>
      </c>
      <c r="C511">
        <v>1</v>
      </c>
      <c r="D511" s="76">
        <v>170</v>
      </c>
      <c r="E511" s="76">
        <v>100</v>
      </c>
      <c r="F511" s="76"/>
      <c r="G511" s="76">
        <f>ROUND((Table245[[#This Row],[XP]]*Table245[[#This Row],[entity_spawned (AVG)]])*(Table245[[#This Row],[activating_chance]]/100),0)</f>
        <v>0</v>
      </c>
      <c r="H511" s="73" t="s">
        <v>375</v>
      </c>
    </row>
    <row r="512" spans="2:8" x14ac:dyDescent="0.25">
      <c r="B512" s="74" t="s">
        <v>277</v>
      </c>
      <c r="C512">
        <v>1</v>
      </c>
      <c r="D512" s="76">
        <v>170</v>
      </c>
      <c r="E512" s="76">
        <v>100</v>
      </c>
      <c r="F512" s="76"/>
      <c r="G512" s="76">
        <f>ROUND((Table245[[#This Row],[XP]]*Table245[[#This Row],[entity_spawned (AVG)]])*(Table245[[#This Row],[activating_chance]]/100),0)</f>
        <v>0</v>
      </c>
      <c r="H512" s="73" t="s">
        <v>375</v>
      </c>
    </row>
    <row r="513" spans="2:8" x14ac:dyDescent="0.25">
      <c r="B513" s="74" t="s">
        <v>277</v>
      </c>
      <c r="C513">
        <v>1</v>
      </c>
      <c r="D513" s="76">
        <v>120</v>
      </c>
      <c r="E513" s="76">
        <v>100</v>
      </c>
      <c r="F513" s="76"/>
      <c r="G513" s="76">
        <f>ROUND((Table245[[#This Row],[XP]]*Table245[[#This Row],[entity_spawned (AVG)]])*(Table245[[#This Row],[activating_chance]]/100),0)</f>
        <v>0</v>
      </c>
      <c r="H513" s="73" t="s">
        <v>375</v>
      </c>
    </row>
    <row r="514" spans="2:8" x14ac:dyDescent="0.25">
      <c r="B514" s="74" t="s">
        <v>277</v>
      </c>
      <c r="C514">
        <v>1</v>
      </c>
      <c r="D514" s="76">
        <v>170</v>
      </c>
      <c r="E514" s="76">
        <v>90</v>
      </c>
      <c r="F514" s="76"/>
      <c r="G514" s="76">
        <f>ROUND((Table245[[#This Row],[XP]]*Table245[[#This Row],[entity_spawned (AVG)]])*(Table245[[#This Row],[activating_chance]]/100),0)</f>
        <v>0</v>
      </c>
      <c r="H514" s="73" t="s">
        <v>375</v>
      </c>
    </row>
    <row r="515" spans="2:8" x14ac:dyDescent="0.25">
      <c r="B515" s="74" t="s">
        <v>277</v>
      </c>
      <c r="C515">
        <v>1</v>
      </c>
      <c r="D515" s="76">
        <v>170</v>
      </c>
      <c r="E515" s="76">
        <v>100</v>
      </c>
      <c r="F515" s="76"/>
      <c r="G515" s="76">
        <f>ROUND((Table245[[#This Row],[XP]]*Table245[[#This Row],[entity_spawned (AVG)]])*(Table245[[#This Row],[activating_chance]]/100),0)</f>
        <v>0</v>
      </c>
      <c r="H515" s="73" t="s">
        <v>375</v>
      </c>
    </row>
    <row r="516" spans="2:8" x14ac:dyDescent="0.25">
      <c r="B516" s="74" t="s">
        <v>277</v>
      </c>
      <c r="C516">
        <v>1</v>
      </c>
      <c r="D516" s="76">
        <v>150</v>
      </c>
      <c r="E516" s="76">
        <v>100</v>
      </c>
      <c r="F516" s="76"/>
      <c r="G516" s="76">
        <f>ROUND((Table245[[#This Row],[XP]]*Table245[[#This Row],[entity_spawned (AVG)]])*(Table245[[#This Row],[activating_chance]]/100),0)</f>
        <v>0</v>
      </c>
      <c r="H516" s="73" t="s">
        <v>375</v>
      </c>
    </row>
    <row r="517" spans="2:8" x14ac:dyDescent="0.25">
      <c r="B517" s="74" t="s">
        <v>277</v>
      </c>
      <c r="C517">
        <v>1</v>
      </c>
      <c r="D517" s="76">
        <v>120</v>
      </c>
      <c r="E517" s="76">
        <v>100</v>
      </c>
      <c r="F517" s="76"/>
      <c r="G517" s="76">
        <f>ROUND((Table245[[#This Row],[XP]]*Table245[[#This Row],[entity_spawned (AVG)]])*(Table245[[#This Row],[activating_chance]]/100),0)</f>
        <v>0</v>
      </c>
      <c r="H517" s="73" t="s">
        <v>375</v>
      </c>
    </row>
    <row r="518" spans="2:8" x14ac:dyDescent="0.25">
      <c r="B518" s="74" t="s">
        <v>277</v>
      </c>
      <c r="C518">
        <v>1</v>
      </c>
      <c r="D518" s="76">
        <v>120</v>
      </c>
      <c r="E518" s="76">
        <v>100</v>
      </c>
      <c r="F518" s="76"/>
      <c r="G518" s="76">
        <f>ROUND((Table245[[#This Row],[XP]]*Table245[[#This Row],[entity_spawned (AVG)]])*(Table245[[#This Row],[activating_chance]]/100),0)</f>
        <v>0</v>
      </c>
      <c r="H518" s="73" t="s">
        <v>375</v>
      </c>
    </row>
    <row r="519" spans="2:8" x14ac:dyDescent="0.25">
      <c r="B519" s="74" t="s">
        <v>277</v>
      </c>
      <c r="C519">
        <v>1</v>
      </c>
      <c r="D519" s="76">
        <v>150</v>
      </c>
      <c r="E519" s="76">
        <v>60</v>
      </c>
      <c r="F519" s="76"/>
      <c r="G519" s="76">
        <f>ROUND((Table245[[#This Row],[XP]]*Table245[[#This Row],[entity_spawned (AVG)]])*(Table245[[#This Row],[activating_chance]]/100),0)</f>
        <v>0</v>
      </c>
      <c r="H519" s="73" t="s">
        <v>375</v>
      </c>
    </row>
    <row r="520" spans="2:8" x14ac:dyDescent="0.25">
      <c r="B520" s="74" t="s">
        <v>277</v>
      </c>
      <c r="C520">
        <v>1</v>
      </c>
      <c r="D520" s="76">
        <v>150</v>
      </c>
      <c r="E520" s="76">
        <v>100</v>
      </c>
      <c r="F520" s="76"/>
      <c r="G520" s="76">
        <f>ROUND((Table245[[#This Row],[XP]]*Table245[[#This Row],[entity_spawned (AVG)]])*(Table245[[#This Row],[activating_chance]]/100),0)</f>
        <v>0</v>
      </c>
      <c r="H520" s="73" t="s">
        <v>375</v>
      </c>
    </row>
    <row r="521" spans="2:8" x14ac:dyDescent="0.25">
      <c r="B521" s="74" t="s">
        <v>277</v>
      </c>
      <c r="C521">
        <v>1</v>
      </c>
      <c r="D521" s="76">
        <v>120</v>
      </c>
      <c r="E521" s="76">
        <v>100</v>
      </c>
      <c r="F521" s="76"/>
      <c r="G521" s="76">
        <f>ROUND((Table245[[#This Row],[XP]]*Table245[[#This Row],[entity_spawned (AVG)]])*(Table245[[#This Row],[activating_chance]]/100),0)</f>
        <v>0</v>
      </c>
      <c r="H521" s="73" t="s">
        <v>375</v>
      </c>
    </row>
    <row r="522" spans="2:8" x14ac:dyDescent="0.25">
      <c r="B522" s="74" t="s">
        <v>277</v>
      </c>
      <c r="C522">
        <v>1</v>
      </c>
      <c r="D522" s="76">
        <v>150</v>
      </c>
      <c r="E522" s="76">
        <v>100</v>
      </c>
      <c r="F522" s="76"/>
      <c r="G522" s="76">
        <f>ROUND((Table245[[#This Row],[XP]]*Table245[[#This Row],[entity_spawned (AVG)]])*(Table245[[#This Row],[activating_chance]]/100),0)</f>
        <v>0</v>
      </c>
      <c r="H522" s="73" t="s">
        <v>375</v>
      </c>
    </row>
    <row r="523" spans="2:8" x14ac:dyDescent="0.25">
      <c r="B523" s="74" t="s">
        <v>277</v>
      </c>
      <c r="C523">
        <v>1</v>
      </c>
      <c r="D523" s="76">
        <v>120</v>
      </c>
      <c r="E523" s="76">
        <v>80</v>
      </c>
      <c r="F523" s="76"/>
      <c r="G523" s="76">
        <f>ROUND((Table245[[#This Row],[XP]]*Table245[[#This Row],[entity_spawned (AVG)]])*(Table245[[#This Row],[activating_chance]]/100),0)</f>
        <v>0</v>
      </c>
      <c r="H523" s="73" t="s">
        <v>375</v>
      </c>
    </row>
    <row r="524" spans="2:8" x14ac:dyDescent="0.25">
      <c r="B524" s="74" t="s">
        <v>277</v>
      </c>
      <c r="C524">
        <v>1</v>
      </c>
      <c r="D524" s="76">
        <v>170</v>
      </c>
      <c r="E524" s="76">
        <v>80</v>
      </c>
      <c r="F524" s="76"/>
      <c r="G524" s="76">
        <f>ROUND((Table245[[#This Row],[XP]]*Table245[[#This Row],[entity_spawned (AVG)]])*(Table245[[#This Row],[activating_chance]]/100),0)</f>
        <v>0</v>
      </c>
      <c r="H524" s="73" t="s">
        <v>375</v>
      </c>
    </row>
    <row r="525" spans="2:8" x14ac:dyDescent="0.25">
      <c r="B525" s="74" t="s">
        <v>277</v>
      </c>
      <c r="C525">
        <v>1</v>
      </c>
      <c r="D525" s="76">
        <v>170</v>
      </c>
      <c r="E525" s="76">
        <v>100</v>
      </c>
      <c r="F525" s="76"/>
      <c r="G525" s="76">
        <f>ROUND((Table245[[#This Row],[XP]]*Table245[[#This Row],[entity_spawned (AVG)]])*(Table245[[#This Row],[activating_chance]]/100),0)</f>
        <v>0</v>
      </c>
      <c r="H525" s="73" t="s">
        <v>375</v>
      </c>
    </row>
    <row r="526" spans="2:8" x14ac:dyDescent="0.25">
      <c r="B526" s="74" t="s">
        <v>277</v>
      </c>
      <c r="C526">
        <v>1</v>
      </c>
      <c r="D526" s="76">
        <v>120</v>
      </c>
      <c r="E526" s="76">
        <v>100</v>
      </c>
      <c r="F526" s="76"/>
      <c r="G526" s="76">
        <f>ROUND((Table245[[#This Row],[XP]]*Table245[[#This Row],[entity_spawned (AVG)]])*(Table245[[#This Row],[activating_chance]]/100),0)</f>
        <v>0</v>
      </c>
      <c r="H526" s="73" t="s">
        <v>375</v>
      </c>
    </row>
    <row r="527" spans="2:8" x14ac:dyDescent="0.25">
      <c r="B527" s="74" t="s">
        <v>277</v>
      </c>
      <c r="C527">
        <v>1</v>
      </c>
      <c r="D527" s="76">
        <v>120</v>
      </c>
      <c r="E527" s="76">
        <v>60</v>
      </c>
      <c r="F527" s="76"/>
      <c r="G527" s="76">
        <f>ROUND((Table245[[#This Row],[XP]]*Table245[[#This Row],[entity_spawned (AVG)]])*(Table245[[#This Row],[activating_chance]]/100),0)</f>
        <v>0</v>
      </c>
      <c r="H527" s="73" t="s">
        <v>375</v>
      </c>
    </row>
    <row r="528" spans="2:8" x14ac:dyDescent="0.25">
      <c r="B528" s="74" t="s">
        <v>277</v>
      </c>
      <c r="C528">
        <v>1</v>
      </c>
      <c r="D528" s="76">
        <v>120</v>
      </c>
      <c r="E528" s="76">
        <v>100</v>
      </c>
      <c r="F528" s="76"/>
      <c r="G528" s="76">
        <f>ROUND((Table245[[#This Row],[XP]]*Table245[[#This Row],[entity_spawned (AVG)]])*(Table245[[#This Row],[activating_chance]]/100),0)</f>
        <v>0</v>
      </c>
      <c r="H528" s="73" t="s">
        <v>375</v>
      </c>
    </row>
    <row r="529" spans="2:8" x14ac:dyDescent="0.25">
      <c r="B529" s="74" t="s">
        <v>277</v>
      </c>
      <c r="C529">
        <v>3</v>
      </c>
      <c r="D529" s="76">
        <v>130</v>
      </c>
      <c r="E529" s="76">
        <v>100</v>
      </c>
      <c r="F529" s="76"/>
      <c r="G529" s="76">
        <f>ROUND((Table245[[#This Row],[XP]]*Table245[[#This Row],[entity_spawned (AVG)]])*(Table245[[#This Row],[activating_chance]]/100),0)</f>
        <v>0</v>
      </c>
      <c r="H529" s="73" t="s">
        <v>375</v>
      </c>
    </row>
    <row r="530" spans="2:8" x14ac:dyDescent="0.25">
      <c r="B530" s="74" t="s">
        <v>277</v>
      </c>
      <c r="C530">
        <v>3</v>
      </c>
      <c r="D530" s="76">
        <v>130</v>
      </c>
      <c r="E530" s="76">
        <v>40</v>
      </c>
      <c r="F530" s="76"/>
      <c r="G530" s="76">
        <f>ROUND((Table245[[#This Row],[XP]]*Table245[[#This Row],[entity_spawned (AVG)]])*(Table245[[#This Row],[activating_chance]]/100),0)</f>
        <v>0</v>
      </c>
      <c r="H530" s="73" t="s">
        <v>375</v>
      </c>
    </row>
    <row r="531" spans="2:8" x14ac:dyDescent="0.25">
      <c r="B531" s="74" t="s">
        <v>277</v>
      </c>
      <c r="C531">
        <v>1</v>
      </c>
      <c r="D531" s="76">
        <v>150</v>
      </c>
      <c r="E531" s="76">
        <v>80</v>
      </c>
      <c r="F531" s="76"/>
      <c r="G531" s="76">
        <f>ROUND((Table245[[#This Row],[XP]]*Table245[[#This Row],[entity_spawned (AVG)]])*(Table245[[#This Row],[activating_chance]]/100),0)</f>
        <v>0</v>
      </c>
      <c r="H531" s="73" t="s">
        <v>375</v>
      </c>
    </row>
    <row r="532" spans="2:8" x14ac:dyDescent="0.25">
      <c r="B532" s="74" t="s">
        <v>277</v>
      </c>
      <c r="C532">
        <v>2</v>
      </c>
      <c r="D532" s="76">
        <v>120</v>
      </c>
      <c r="E532" s="76">
        <v>100</v>
      </c>
      <c r="F532" s="76"/>
      <c r="G532" s="76">
        <f>ROUND((Table245[[#This Row],[XP]]*Table245[[#This Row],[entity_spawned (AVG)]])*(Table245[[#This Row],[activating_chance]]/100),0)</f>
        <v>0</v>
      </c>
      <c r="H532" s="73" t="s">
        <v>375</v>
      </c>
    </row>
    <row r="533" spans="2:8" x14ac:dyDescent="0.25">
      <c r="B533" s="74" t="s">
        <v>277</v>
      </c>
      <c r="C533">
        <v>1</v>
      </c>
      <c r="D533" s="76">
        <v>150</v>
      </c>
      <c r="E533" s="76">
        <v>100</v>
      </c>
      <c r="F533" s="76"/>
      <c r="G533" s="76">
        <f>ROUND((Table245[[#This Row],[XP]]*Table245[[#This Row],[entity_spawned (AVG)]])*(Table245[[#This Row],[activating_chance]]/100),0)</f>
        <v>0</v>
      </c>
      <c r="H533" s="73" t="s">
        <v>375</v>
      </c>
    </row>
    <row r="534" spans="2:8" x14ac:dyDescent="0.25">
      <c r="B534" s="74" t="s">
        <v>277</v>
      </c>
      <c r="C534">
        <v>1</v>
      </c>
      <c r="D534" s="76">
        <v>150</v>
      </c>
      <c r="E534" s="76">
        <v>60</v>
      </c>
      <c r="F534" s="76"/>
      <c r="G534" s="76">
        <f>ROUND((Table245[[#This Row],[XP]]*Table245[[#This Row],[entity_spawned (AVG)]])*(Table245[[#This Row],[activating_chance]]/100),0)</f>
        <v>0</v>
      </c>
      <c r="H534" s="73" t="s">
        <v>375</v>
      </c>
    </row>
    <row r="535" spans="2:8" x14ac:dyDescent="0.25">
      <c r="B535" s="74" t="s">
        <v>277</v>
      </c>
      <c r="C535">
        <v>1</v>
      </c>
      <c r="D535" s="76">
        <v>150</v>
      </c>
      <c r="E535" s="76">
        <v>100</v>
      </c>
      <c r="F535" s="76"/>
      <c r="G535" s="76">
        <f>ROUND((Table245[[#This Row],[XP]]*Table245[[#This Row],[entity_spawned (AVG)]])*(Table245[[#This Row],[activating_chance]]/100),0)</f>
        <v>0</v>
      </c>
      <c r="H535" s="73" t="s">
        <v>375</v>
      </c>
    </row>
    <row r="536" spans="2:8" x14ac:dyDescent="0.25">
      <c r="B536" s="74" t="s">
        <v>277</v>
      </c>
      <c r="C536">
        <v>2</v>
      </c>
      <c r="D536" s="76">
        <v>110</v>
      </c>
      <c r="E536" s="76">
        <v>60</v>
      </c>
      <c r="F536" s="76"/>
      <c r="G536" s="76">
        <f>ROUND((Table245[[#This Row],[XP]]*Table245[[#This Row],[entity_spawned (AVG)]])*(Table245[[#This Row],[activating_chance]]/100),0)</f>
        <v>0</v>
      </c>
      <c r="H536" s="73" t="s">
        <v>375</v>
      </c>
    </row>
    <row r="537" spans="2:8" x14ac:dyDescent="0.25">
      <c r="B537" s="74" t="s">
        <v>277</v>
      </c>
      <c r="C537">
        <v>1</v>
      </c>
      <c r="D537" s="76">
        <v>170</v>
      </c>
      <c r="E537" s="76">
        <v>80</v>
      </c>
      <c r="F537" s="76"/>
      <c r="G537" s="76">
        <f>ROUND((Table245[[#This Row],[XP]]*Table245[[#This Row],[entity_spawned (AVG)]])*(Table245[[#This Row],[activating_chance]]/100),0)</f>
        <v>0</v>
      </c>
      <c r="H537" s="73" t="s">
        <v>375</v>
      </c>
    </row>
    <row r="538" spans="2:8" x14ac:dyDescent="0.25">
      <c r="B538" s="74" t="s">
        <v>277</v>
      </c>
      <c r="C538">
        <v>1</v>
      </c>
      <c r="D538" s="76">
        <v>170</v>
      </c>
      <c r="E538" s="76">
        <v>80</v>
      </c>
      <c r="F538" s="76"/>
      <c r="G538" s="76">
        <f>ROUND((Table245[[#This Row],[XP]]*Table245[[#This Row],[entity_spawned (AVG)]])*(Table245[[#This Row],[activating_chance]]/100),0)</f>
        <v>0</v>
      </c>
      <c r="H538" s="73" t="s">
        <v>375</v>
      </c>
    </row>
    <row r="539" spans="2:8" x14ac:dyDescent="0.25">
      <c r="B539" s="74" t="s">
        <v>277</v>
      </c>
      <c r="C539">
        <v>1</v>
      </c>
      <c r="D539" s="76">
        <v>150</v>
      </c>
      <c r="E539" s="76">
        <v>80</v>
      </c>
      <c r="F539" s="76"/>
      <c r="G539" s="76">
        <f>ROUND((Table245[[#This Row],[XP]]*Table245[[#This Row],[entity_spawned (AVG)]])*(Table245[[#This Row],[activating_chance]]/100),0)</f>
        <v>0</v>
      </c>
      <c r="H539" s="73" t="s">
        <v>375</v>
      </c>
    </row>
    <row r="540" spans="2:8" x14ac:dyDescent="0.25">
      <c r="B540" s="74" t="s">
        <v>277</v>
      </c>
      <c r="C540">
        <v>2</v>
      </c>
      <c r="D540" s="76">
        <v>120</v>
      </c>
      <c r="E540" s="76">
        <v>100</v>
      </c>
      <c r="F540" s="76"/>
      <c r="G540" s="76">
        <f>ROUND((Table245[[#This Row],[XP]]*Table245[[#This Row],[entity_spawned (AVG)]])*(Table245[[#This Row],[activating_chance]]/100),0)</f>
        <v>0</v>
      </c>
      <c r="H540" s="73" t="s">
        <v>375</v>
      </c>
    </row>
    <row r="541" spans="2:8" x14ac:dyDescent="0.25">
      <c r="B541" s="74" t="s">
        <v>277</v>
      </c>
      <c r="C541">
        <v>1</v>
      </c>
      <c r="D541" s="76">
        <v>150</v>
      </c>
      <c r="E541" s="76">
        <v>100</v>
      </c>
      <c r="F541" s="76"/>
      <c r="G541" s="76">
        <f>ROUND((Table245[[#This Row],[XP]]*Table245[[#This Row],[entity_spawned (AVG)]])*(Table245[[#This Row],[activating_chance]]/100),0)</f>
        <v>0</v>
      </c>
      <c r="H541" s="73" t="s">
        <v>375</v>
      </c>
    </row>
    <row r="542" spans="2:8" x14ac:dyDescent="0.25">
      <c r="B542" s="74" t="s">
        <v>277</v>
      </c>
      <c r="C542">
        <v>1</v>
      </c>
      <c r="D542" s="76">
        <v>170</v>
      </c>
      <c r="E542" s="76">
        <v>100</v>
      </c>
      <c r="F542" s="76"/>
      <c r="G542" s="76">
        <f>ROUND((Table245[[#This Row],[XP]]*Table245[[#This Row],[entity_spawned (AVG)]])*(Table245[[#This Row],[activating_chance]]/100),0)</f>
        <v>0</v>
      </c>
      <c r="H542" s="73" t="s">
        <v>375</v>
      </c>
    </row>
    <row r="543" spans="2:8" x14ac:dyDescent="0.25">
      <c r="B543" s="74" t="s">
        <v>277</v>
      </c>
      <c r="C543">
        <v>1</v>
      </c>
      <c r="D543" s="76">
        <v>170</v>
      </c>
      <c r="E543" s="76">
        <v>100</v>
      </c>
      <c r="F543" s="76"/>
      <c r="G543" s="76">
        <f>ROUND((Table245[[#This Row],[XP]]*Table245[[#This Row],[entity_spawned (AVG)]])*(Table245[[#This Row],[activating_chance]]/100),0)</f>
        <v>0</v>
      </c>
      <c r="H543" s="73" t="s">
        <v>375</v>
      </c>
    </row>
    <row r="544" spans="2:8" x14ac:dyDescent="0.25">
      <c r="B544" s="74" t="s">
        <v>277</v>
      </c>
      <c r="C544">
        <v>1</v>
      </c>
      <c r="D544" s="76">
        <v>120</v>
      </c>
      <c r="E544" s="76">
        <v>100</v>
      </c>
      <c r="F544" s="76"/>
      <c r="G544" s="76">
        <f>ROUND((Table245[[#This Row],[XP]]*Table245[[#This Row],[entity_spawned (AVG)]])*(Table245[[#This Row],[activating_chance]]/100),0)</f>
        <v>0</v>
      </c>
      <c r="H544" s="73" t="s">
        <v>375</v>
      </c>
    </row>
    <row r="545" spans="2:8" x14ac:dyDescent="0.25">
      <c r="B545" s="74" t="s">
        <v>277</v>
      </c>
      <c r="C545">
        <v>3</v>
      </c>
      <c r="D545" s="76">
        <v>150</v>
      </c>
      <c r="E545" s="76">
        <v>80</v>
      </c>
      <c r="F545" s="76"/>
      <c r="G545" s="76">
        <f>ROUND((Table245[[#This Row],[XP]]*Table245[[#This Row],[entity_spawned (AVG)]])*(Table245[[#This Row],[activating_chance]]/100),0)</f>
        <v>0</v>
      </c>
      <c r="H545" s="73" t="s">
        <v>375</v>
      </c>
    </row>
    <row r="546" spans="2:8" x14ac:dyDescent="0.25">
      <c r="B546" s="74" t="s">
        <v>277</v>
      </c>
      <c r="C546">
        <v>1</v>
      </c>
      <c r="D546" s="76">
        <v>100</v>
      </c>
      <c r="E546" s="76">
        <v>100</v>
      </c>
      <c r="F546" s="76"/>
      <c r="G546" s="76">
        <f>ROUND((Table245[[#This Row],[XP]]*Table245[[#This Row],[entity_spawned (AVG)]])*(Table245[[#This Row],[activating_chance]]/100),0)</f>
        <v>0</v>
      </c>
      <c r="H546" s="73" t="s">
        <v>375</v>
      </c>
    </row>
    <row r="547" spans="2:8" x14ac:dyDescent="0.25">
      <c r="B547" s="74" t="s">
        <v>277</v>
      </c>
      <c r="C547">
        <v>1</v>
      </c>
      <c r="D547" s="76">
        <v>120</v>
      </c>
      <c r="E547" s="76">
        <v>90</v>
      </c>
      <c r="F547" s="76"/>
      <c r="G547" s="76">
        <f>ROUND((Table245[[#This Row],[XP]]*Table245[[#This Row],[entity_spawned (AVG)]])*(Table245[[#This Row],[activating_chance]]/100),0)</f>
        <v>0</v>
      </c>
      <c r="H547" s="73" t="s">
        <v>375</v>
      </c>
    </row>
    <row r="548" spans="2:8" x14ac:dyDescent="0.25">
      <c r="B548" s="74" t="s">
        <v>277</v>
      </c>
      <c r="C548">
        <v>1</v>
      </c>
      <c r="D548" s="76">
        <v>150</v>
      </c>
      <c r="E548" s="76">
        <v>100</v>
      </c>
      <c r="F548" s="76"/>
      <c r="G548" s="76">
        <f>ROUND((Table245[[#This Row],[XP]]*Table245[[#This Row],[entity_spawned (AVG)]])*(Table245[[#This Row],[activating_chance]]/100),0)</f>
        <v>0</v>
      </c>
      <c r="H548" s="73" t="s">
        <v>375</v>
      </c>
    </row>
    <row r="549" spans="2:8" x14ac:dyDescent="0.25">
      <c r="B549" s="74" t="s">
        <v>277</v>
      </c>
      <c r="C549">
        <v>1</v>
      </c>
      <c r="D549" s="76">
        <v>120</v>
      </c>
      <c r="E549" s="76">
        <v>100</v>
      </c>
      <c r="F549" s="76"/>
      <c r="G549" s="76">
        <f>ROUND((Table245[[#This Row],[XP]]*Table245[[#This Row],[entity_spawned (AVG)]])*(Table245[[#This Row],[activating_chance]]/100),0)</f>
        <v>0</v>
      </c>
      <c r="H549" s="73" t="s">
        <v>375</v>
      </c>
    </row>
    <row r="550" spans="2:8" x14ac:dyDescent="0.25">
      <c r="B550" s="74" t="s">
        <v>277</v>
      </c>
      <c r="C550">
        <v>1</v>
      </c>
      <c r="D550" s="76">
        <v>150</v>
      </c>
      <c r="E550" s="76">
        <v>100</v>
      </c>
      <c r="F550" s="76"/>
      <c r="G550" s="76">
        <f>ROUND((Table245[[#This Row],[XP]]*Table245[[#This Row],[entity_spawned (AVG)]])*(Table245[[#This Row],[activating_chance]]/100),0)</f>
        <v>0</v>
      </c>
      <c r="H550" s="73" t="s">
        <v>375</v>
      </c>
    </row>
    <row r="551" spans="2:8" x14ac:dyDescent="0.25">
      <c r="B551" s="74" t="s">
        <v>277</v>
      </c>
      <c r="C551">
        <v>1</v>
      </c>
      <c r="D551" s="76">
        <v>170</v>
      </c>
      <c r="E551" s="76">
        <v>80</v>
      </c>
      <c r="F551" s="76"/>
      <c r="G551" s="76">
        <f>ROUND((Table245[[#This Row],[XP]]*Table245[[#This Row],[entity_spawned (AVG)]])*(Table245[[#This Row],[activating_chance]]/100),0)</f>
        <v>0</v>
      </c>
      <c r="H551" s="73" t="s">
        <v>375</v>
      </c>
    </row>
    <row r="552" spans="2:8" x14ac:dyDescent="0.25">
      <c r="B552" s="74" t="s">
        <v>277</v>
      </c>
      <c r="C552">
        <v>1</v>
      </c>
      <c r="D552" s="76">
        <v>150</v>
      </c>
      <c r="E552" s="76">
        <v>60</v>
      </c>
      <c r="F552" s="76"/>
      <c r="G552" s="76">
        <f>ROUND((Table245[[#This Row],[XP]]*Table245[[#This Row],[entity_spawned (AVG)]])*(Table245[[#This Row],[activating_chance]]/100),0)</f>
        <v>0</v>
      </c>
      <c r="H552" s="73" t="s">
        <v>375</v>
      </c>
    </row>
    <row r="553" spans="2:8" x14ac:dyDescent="0.25">
      <c r="B553" s="74" t="s">
        <v>277</v>
      </c>
      <c r="C553">
        <v>1</v>
      </c>
      <c r="D553" s="76">
        <v>150</v>
      </c>
      <c r="E553" s="76">
        <v>55</v>
      </c>
      <c r="F553" s="76"/>
      <c r="G553" s="76">
        <f>ROUND((Table245[[#This Row],[XP]]*Table245[[#This Row],[entity_spawned (AVG)]])*(Table245[[#This Row],[activating_chance]]/100),0)</f>
        <v>0</v>
      </c>
      <c r="H553" s="73" t="s">
        <v>375</v>
      </c>
    </row>
    <row r="554" spans="2:8" x14ac:dyDescent="0.25">
      <c r="B554" s="74" t="s">
        <v>277</v>
      </c>
      <c r="C554">
        <v>2</v>
      </c>
      <c r="D554" s="76">
        <v>150</v>
      </c>
      <c r="E554" s="76">
        <v>100</v>
      </c>
      <c r="F554" s="76"/>
      <c r="G554" s="76">
        <f>ROUND((Table245[[#This Row],[XP]]*Table245[[#This Row],[entity_spawned (AVG)]])*(Table245[[#This Row],[activating_chance]]/100),0)</f>
        <v>0</v>
      </c>
      <c r="H554" s="73" t="s">
        <v>375</v>
      </c>
    </row>
    <row r="555" spans="2:8" x14ac:dyDescent="0.25">
      <c r="B555" s="74" t="s">
        <v>277</v>
      </c>
      <c r="C555">
        <v>1</v>
      </c>
      <c r="D555" s="76">
        <v>170</v>
      </c>
      <c r="E555" s="76">
        <v>100</v>
      </c>
      <c r="F555" s="76"/>
      <c r="G555" s="76">
        <f>ROUND((Table245[[#This Row],[XP]]*Table245[[#This Row],[entity_spawned (AVG)]])*(Table245[[#This Row],[activating_chance]]/100),0)</f>
        <v>0</v>
      </c>
      <c r="H555" s="73" t="s">
        <v>375</v>
      </c>
    </row>
    <row r="556" spans="2:8" x14ac:dyDescent="0.25">
      <c r="B556" s="74" t="s">
        <v>277</v>
      </c>
      <c r="C556">
        <v>2</v>
      </c>
      <c r="D556" s="76">
        <v>120</v>
      </c>
      <c r="E556" s="76">
        <v>90</v>
      </c>
      <c r="F556" s="76"/>
      <c r="G556" s="76">
        <f>ROUND((Table245[[#This Row],[XP]]*Table245[[#This Row],[entity_spawned (AVG)]])*(Table245[[#This Row],[activating_chance]]/100),0)</f>
        <v>0</v>
      </c>
      <c r="H556" s="73" t="s">
        <v>375</v>
      </c>
    </row>
    <row r="557" spans="2:8" x14ac:dyDescent="0.25">
      <c r="B557" s="74" t="s">
        <v>277</v>
      </c>
      <c r="C557">
        <v>1</v>
      </c>
      <c r="D557" s="76">
        <v>150</v>
      </c>
      <c r="E557" s="76">
        <v>65</v>
      </c>
      <c r="F557" s="76"/>
      <c r="G557" s="76">
        <f>ROUND((Table245[[#This Row],[XP]]*Table245[[#This Row],[entity_spawned (AVG)]])*(Table245[[#This Row],[activating_chance]]/100),0)</f>
        <v>0</v>
      </c>
      <c r="H557" s="73" t="s">
        <v>375</v>
      </c>
    </row>
    <row r="558" spans="2:8" x14ac:dyDescent="0.25">
      <c r="B558" s="74" t="s">
        <v>277</v>
      </c>
      <c r="C558">
        <v>2</v>
      </c>
      <c r="D558" s="76">
        <v>120</v>
      </c>
      <c r="E558" s="76">
        <v>100</v>
      </c>
      <c r="F558" s="76"/>
      <c r="G558" s="76">
        <f>ROUND((Table245[[#This Row],[XP]]*Table245[[#This Row],[entity_spawned (AVG)]])*(Table245[[#This Row],[activating_chance]]/100),0)</f>
        <v>0</v>
      </c>
      <c r="H558" s="73" t="s">
        <v>375</v>
      </c>
    </row>
    <row r="559" spans="2:8" x14ac:dyDescent="0.25">
      <c r="B559" s="74" t="s">
        <v>277</v>
      </c>
      <c r="C559">
        <v>1</v>
      </c>
      <c r="D559" s="76">
        <v>150</v>
      </c>
      <c r="E559" s="76">
        <v>60</v>
      </c>
      <c r="F559" s="76"/>
      <c r="G559" s="76">
        <f>ROUND((Table245[[#This Row],[XP]]*Table245[[#This Row],[entity_spawned (AVG)]])*(Table245[[#This Row],[activating_chance]]/100),0)</f>
        <v>0</v>
      </c>
      <c r="H559" s="73" t="s">
        <v>375</v>
      </c>
    </row>
    <row r="560" spans="2:8" x14ac:dyDescent="0.25">
      <c r="B560" s="74" t="s">
        <v>277</v>
      </c>
      <c r="C560">
        <v>1</v>
      </c>
      <c r="D560" s="76">
        <v>150</v>
      </c>
      <c r="E560" s="76">
        <v>80</v>
      </c>
      <c r="F560" s="76"/>
      <c r="G560" s="76">
        <f>ROUND((Table245[[#This Row],[XP]]*Table245[[#This Row],[entity_spawned (AVG)]])*(Table245[[#This Row],[activating_chance]]/100),0)</f>
        <v>0</v>
      </c>
      <c r="H560" s="73" t="s">
        <v>375</v>
      </c>
    </row>
    <row r="561" spans="2:8" x14ac:dyDescent="0.25">
      <c r="B561" s="74" t="s">
        <v>277</v>
      </c>
      <c r="C561">
        <v>1</v>
      </c>
      <c r="D561" s="76">
        <v>150</v>
      </c>
      <c r="E561" s="76">
        <v>85</v>
      </c>
      <c r="F561" s="76"/>
      <c r="G561" s="76">
        <f>ROUND((Table245[[#This Row],[XP]]*Table245[[#This Row],[entity_spawned (AVG)]])*(Table245[[#This Row],[activating_chance]]/100),0)</f>
        <v>0</v>
      </c>
      <c r="H561" s="73" t="s">
        <v>375</v>
      </c>
    </row>
    <row r="562" spans="2:8" x14ac:dyDescent="0.25">
      <c r="B562" s="74" t="s">
        <v>277</v>
      </c>
      <c r="C562">
        <v>1</v>
      </c>
      <c r="D562" s="76">
        <v>170</v>
      </c>
      <c r="E562" s="76">
        <v>100</v>
      </c>
      <c r="F562" s="76"/>
      <c r="G562" s="76">
        <f>ROUND((Table245[[#This Row],[XP]]*Table245[[#This Row],[entity_spawned (AVG)]])*(Table245[[#This Row],[activating_chance]]/100),0)</f>
        <v>0</v>
      </c>
      <c r="H562" s="73" t="s">
        <v>375</v>
      </c>
    </row>
    <row r="563" spans="2:8" x14ac:dyDescent="0.25">
      <c r="B563" s="74" t="s">
        <v>277</v>
      </c>
      <c r="C563">
        <v>1</v>
      </c>
      <c r="D563" s="76">
        <v>170</v>
      </c>
      <c r="E563" s="76">
        <v>100</v>
      </c>
      <c r="F563" s="76"/>
      <c r="G563" s="76">
        <f>ROUND((Table245[[#This Row],[XP]]*Table245[[#This Row],[entity_spawned (AVG)]])*(Table245[[#This Row],[activating_chance]]/100),0)</f>
        <v>0</v>
      </c>
      <c r="H563" s="73" t="s">
        <v>375</v>
      </c>
    </row>
    <row r="564" spans="2:8" x14ac:dyDescent="0.25">
      <c r="B564" s="74" t="s">
        <v>277</v>
      </c>
      <c r="C564">
        <v>1</v>
      </c>
      <c r="D564" s="76">
        <v>150</v>
      </c>
      <c r="E564" s="76">
        <v>100</v>
      </c>
      <c r="F564" s="76"/>
      <c r="G564" s="76">
        <f>ROUND((Table245[[#This Row],[XP]]*Table245[[#This Row],[entity_spawned (AVG)]])*(Table245[[#This Row],[activating_chance]]/100),0)</f>
        <v>0</v>
      </c>
      <c r="H564" s="73" t="s">
        <v>375</v>
      </c>
    </row>
    <row r="565" spans="2:8" x14ac:dyDescent="0.25">
      <c r="B565" s="74" t="s">
        <v>277</v>
      </c>
      <c r="C565">
        <v>1</v>
      </c>
      <c r="D565" s="76">
        <v>150</v>
      </c>
      <c r="E565" s="76">
        <v>100</v>
      </c>
      <c r="F565" s="76"/>
      <c r="G565" s="76">
        <f>ROUND((Table245[[#This Row],[XP]]*Table245[[#This Row],[entity_spawned (AVG)]])*(Table245[[#This Row],[activating_chance]]/100),0)</f>
        <v>0</v>
      </c>
      <c r="H565" s="73" t="s">
        <v>375</v>
      </c>
    </row>
    <row r="566" spans="2:8" x14ac:dyDescent="0.25">
      <c r="B566" s="74" t="s">
        <v>277</v>
      </c>
      <c r="C566">
        <v>4</v>
      </c>
      <c r="D566" s="76">
        <v>150</v>
      </c>
      <c r="E566" s="76">
        <v>40</v>
      </c>
      <c r="F566" s="76"/>
      <c r="G566" s="76">
        <f>ROUND((Table245[[#This Row],[XP]]*Table245[[#This Row],[entity_spawned (AVG)]])*(Table245[[#This Row],[activating_chance]]/100),0)</f>
        <v>0</v>
      </c>
      <c r="H566" s="73" t="s">
        <v>375</v>
      </c>
    </row>
    <row r="567" spans="2:8" x14ac:dyDescent="0.25">
      <c r="B567" s="74" t="s">
        <v>277</v>
      </c>
      <c r="C567">
        <v>2</v>
      </c>
      <c r="D567" s="76">
        <v>150</v>
      </c>
      <c r="E567" s="76">
        <v>100</v>
      </c>
      <c r="F567" s="76"/>
      <c r="G567" s="76">
        <f>ROUND((Table245[[#This Row],[XP]]*Table245[[#This Row],[entity_spawned (AVG)]])*(Table245[[#This Row],[activating_chance]]/100),0)</f>
        <v>0</v>
      </c>
      <c r="H567" s="73" t="s">
        <v>375</v>
      </c>
    </row>
    <row r="568" spans="2:8" x14ac:dyDescent="0.25">
      <c r="B568" s="74" t="s">
        <v>277</v>
      </c>
      <c r="C568">
        <v>1</v>
      </c>
      <c r="D568" s="76">
        <v>170</v>
      </c>
      <c r="E568" s="76">
        <v>80</v>
      </c>
      <c r="F568" s="76"/>
      <c r="G568" s="76">
        <f>ROUND((Table245[[#This Row],[XP]]*Table245[[#This Row],[entity_spawned (AVG)]])*(Table245[[#This Row],[activating_chance]]/100),0)</f>
        <v>0</v>
      </c>
      <c r="H568" s="73" t="s">
        <v>375</v>
      </c>
    </row>
    <row r="569" spans="2:8" x14ac:dyDescent="0.25">
      <c r="B569" s="74" t="s">
        <v>277</v>
      </c>
      <c r="C569">
        <v>1</v>
      </c>
      <c r="D569" s="76">
        <v>170</v>
      </c>
      <c r="E569" s="76">
        <v>100</v>
      </c>
      <c r="F569" s="76"/>
      <c r="G569" s="76">
        <f>ROUND((Table245[[#This Row],[XP]]*Table245[[#This Row],[entity_spawned (AVG)]])*(Table245[[#This Row],[activating_chance]]/100),0)</f>
        <v>0</v>
      </c>
      <c r="H569" s="73" t="s">
        <v>375</v>
      </c>
    </row>
    <row r="570" spans="2:8" x14ac:dyDescent="0.25">
      <c r="B570" s="74" t="s">
        <v>277</v>
      </c>
      <c r="C570">
        <v>1</v>
      </c>
      <c r="D570" s="76">
        <v>170</v>
      </c>
      <c r="E570" s="76">
        <v>100</v>
      </c>
      <c r="F570" s="76"/>
      <c r="G570" s="76">
        <f>ROUND((Table245[[#This Row],[XP]]*Table245[[#This Row],[entity_spawned (AVG)]])*(Table245[[#This Row],[activating_chance]]/100),0)</f>
        <v>0</v>
      </c>
      <c r="H570" s="73" t="s">
        <v>375</v>
      </c>
    </row>
    <row r="571" spans="2:8" x14ac:dyDescent="0.25">
      <c r="B571" s="74" t="s">
        <v>277</v>
      </c>
      <c r="C571">
        <v>1</v>
      </c>
      <c r="D571" s="76">
        <v>120</v>
      </c>
      <c r="E571" s="76">
        <v>90</v>
      </c>
      <c r="F571" s="76"/>
      <c r="G571" s="76">
        <f>ROUND((Table245[[#This Row],[XP]]*Table245[[#This Row],[entity_spawned (AVG)]])*(Table245[[#This Row],[activating_chance]]/100),0)</f>
        <v>0</v>
      </c>
      <c r="H571" s="73" t="s">
        <v>375</v>
      </c>
    </row>
    <row r="572" spans="2:8" x14ac:dyDescent="0.25">
      <c r="B572" s="74" t="s">
        <v>277</v>
      </c>
      <c r="C572">
        <v>1</v>
      </c>
      <c r="D572" s="76">
        <v>150</v>
      </c>
      <c r="E572" s="76">
        <v>60</v>
      </c>
      <c r="F572" s="76"/>
      <c r="G572" s="76">
        <f>ROUND((Table245[[#This Row],[XP]]*Table245[[#This Row],[entity_spawned (AVG)]])*(Table245[[#This Row],[activating_chance]]/100),0)</f>
        <v>0</v>
      </c>
      <c r="H572" s="73" t="s">
        <v>375</v>
      </c>
    </row>
    <row r="573" spans="2:8" x14ac:dyDescent="0.25">
      <c r="B573" s="74" t="s">
        <v>277</v>
      </c>
      <c r="C573">
        <v>4</v>
      </c>
      <c r="D573" s="76">
        <v>150</v>
      </c>
      <c r="E573" s="76">
        <v>60</v>
      </c>
      <c r="F573" s="76"/>
      <c r="G573" s="76">
        <f>ROUND((Table245[[#This Row],[XP]]*Table245[[#This Row],[entity_spawned (AVG)]])*(Table245[[#This Row],[activating_chance]]/100),0)</f>
        <v>0</v>
      </c>
      <c r="H573" s="73" t="s">
        <v>375</v>
      </c>
    </row>
    <row r="574" spans="2:8" x14ac:dyDescent="0.25">
      <c r="B574" s="74" t="s">
        <v>277</v>
      </c>
      <c r="C574">
        <v>1</v>
      </c>
      <c r="D574" s="76">
        <v>100</v>
      </c>
      <c r="E574" s="76">
        <v>85</v>
      </c>
      <c r="F574" s="76"/>
      <c r="G574" s="76">
        <f>ROUND((Table245[[#This Row],[XP]]*Table245[[#This Row],[entity_spawned (AVG)]])*(Table245[[#This Row],[activating_chance]]/100),0)</f>
        <v>0</v>
      </c>
      <c r="H574" s="73" t="s">
        <v>375</v>
      </c>
    </row>
    <row r="575" spans="2:8" x14ac:dyDescent="0.25">
      <c r="B575" s="74" t="s">
        <v>277</v>
      </c>
      <c r="C575">
        <v>1</v>
      </c>
      <c r="D575" s="76">
        <v>170</v>
      </c>
      <c r="E575" s="76">
        <v>80</v>
      </c>
      <c r="F575" s="76"/>
      <c r="G575" s="76">
        <f>ROUND((Table245[[#This Row],[XP]]*Table245[[#This Row],[entity_spawned (AVG)]])*(Table245[[#This Row],[activating_chance]]/100),0)</f>
        <v>0</v>
      </c>
      <c r="H575" s="73" t="s">
        <v>375</v>
      </c>
    </row>
    <row r="576" spans="2:8" x14ac:dyDescent="0.25">
      <c r="B576" s="74" t="s">
        <v>277</v>
      </c>
      <c r="C576">
        <v>1</v>
      </c>
      <c r="D576" s="76">
        <v>150</v>
      </c>
      <c r="E576" s="76">
        <v>100</v>
      </c>
      <c r="F576" s="76"/>
      <c r="G576" s="76">
        <f>ROUND((Table245[[#This Row],[XP]]*Table245[[#This Row],[entity_spawned (AVG)]])*(Table245[[#This Row],[activating_chance]]/100),0)</f>
        <v>0</v>
      </c>
      <c r="H576" s="73" t="s">
        <v>375</v>
      </c>
    </row>
    <row r="577" spans="2:8" x14ac:dyDescent="0.25">
      <c r="B577" s="74" t="s">
        <v>277</v>
      </c>
      <c r="C577">
        <v>3</v>
      </c>
      <c r="D577" s="76">
        <v>130</v>
      </c>
      <c r="E577" s="76">
        <v>40</v>
      </c>
      <c r="F577" s="76"/>
      <c r="G577" s="76">
        <f>ROUND((Table245[[#This Row],[XP]]*Table245[[#This Row],[entity_spawned (AVG)]])*(Table245[[#This Row],[activating_chance]]/100),0)</f>
        <v>0</v>
      </c>
      <c r="H577" s="73" t="s">
        <v>375</v>
      </c>
    </row>
    <row r="578" spans="2:8" x14ac:dyDescent="0.25">
      <c r="B578" s="74" t="s">
        <v>277</v>
      </c>
      <c r="C578">
        <v>1</v>
      </c>
      <c r="D578" s="76">
        <v>120</v>
      </c>
      <c r="E578" s="76">
        <v>100</v>
      </c>
      <c r="F578" s="76"/>
      <c r="G578" s="76">
        <f>ROUND((Table245[[#This Row],[XP]]*Table245[[#This Row],[entity_spawned (AVG)]])*(Table245[[#This Row],[activating_chance]]/100),0)</f>
        <v>0</v>
      </c>
      <c r="H578" s="73" t="s">
        <v>375</v>
      </c>
    </row>
    <row r="579" spans="2:8" x14ac:dyDescent="0.25">
      <c r="B579" s="74" t="s">
        <v>277</v>
      </c>
      <c r="C579">
        <v>1</v>
      </c>
      <c r="D579" s="76">
        <v>120</v>
      </c>
      <c r="E579" s="76">
        <v>60</v>
      </c>
      <c r="F579" s="76"/>
      <c r="G579" s="76">
        <f>ROUND((Table245[[#This Row],[XP]]*Table245[[#This Row],[entity_spawned (AVG)]])*(Table245[[#This Row],[activating_chance]]/100),0)</f>
        <v>0</v>
      </c>
      <c r="H579" s="73" t="s">
        <v>375</v>
      </c>
    </row>
    <row r="580" spans="2:8" x14ac:dyDescent="0.25">
      <c r="B580" s="74" t="s">
        <v>277</v>
      </c>
      <c r="C580">
        <v>1</v>
      </c>
      <c r="D580" s="76">
        <v>120</v>
      </c>
      <c r="E580" s="76">
        <v>100</v>
      </c>
      <c r="F580" s="76"/>
      <c r="G580" s="76">
        <f>ROUND((Table245[[#This Row],[XP]]*Table245[[#This Row],[entity_spawned (AVG)]])*(Table245[[#This Row],[activating_chance]]/100),0)</f>
        <v>0</v>
      </c>
      <c r="H580" s="73" t="s">
        <v>375</v>
      </c>
    </row>
    <row r="581" spans="2:8" x14ac:dyDescent="0.25">
      <c r="B581" s="74" t="s">
        <v>277</v>
      </c>
      <c r="C581">
        <v>3</v>
      </c>
      <c r="D581" s="76">
        <v>150</v>
      </c>
      <c r="E581" s="76">
        <v>80</v>
      </c>
      <c r="F581" s="76"/>
      <c r="G581" s="76">
        <f>ROUND((Table245[[#This Row],[XP]]*Table245[[#This Row],[entity_spawned (AVG)]])*(Table245[[#This Row],[activating_chance]]/100),0)</f>
        <v>0</v>
      </c>
      <c r="H581" s="73" t="s">
        <v>375</v>
      </c>
    </row>
    <row r="582" spans="2:8" x14ac:dyDescent="0.25">
      <c r="B582" s="74" t="s">
        <v>277</v>
      </c>
      <c r="C582">
        <v>1</v>
      </c>
      <c r="D582" s="76">
        <v>120</v>
      </c>
      <c r="E582" s="76">
        <v>100</v>
      </c>
      <c r="F582" s="76"/>
      <c r="G582" s="76">
        <f>ROUND((Table245[[#This Row],[XP]]*Table245[[#This Row],[entity_spawned (AVG)]])*(Table245[[#This Row],[activating_chance]]/100),0)</f>
        <v>0</v>
      </c>
      <c r="H582" s="73" t="s">
        <v>375</v>
      </c>
    </row>
    <row r="583" spans="2:8" x14ac:dyDescent="0.25">
      <c r="B583" s="74" t="s">
        <v>278</v>
      </c>
      <c r="C583">
        <v>1</v>
      </c>
      <c r="D583" s="76">
        <v>140</v>
      </c>
      <c r="E583" s="76">
        <v>100</v>
      </c>
      <c r="F583" s="76"/>
      <c r="G583" s="76">
        <f>ROUND((Table245[[#This Row],[XP]]*Table245[[#This Row],[entity_spawned (AVG)]])*(Table245[[#This Row],[activating_chance]]/100),0)</f>
        <v>0</v>
      </c>
      <c r="H583" s="73" t="s">
        <v>375</v>
      </c>
    </row>
    <row r="584" spans="2:8" x14ac:dyDescent="0.25">
      <c r="B584" s="74" t="s">
        <v>278</v>
      </c>
      <c r="C584">
        <v>1</v>
      </c>
      <c r="D584" s="76">
        <v>150</v>
      </c>
      <c r="E584" s="76">
        <v>100</v>
      </c>
      <c r="F584" s="76"/>
      <c r="G584" s="76">
        <f>ROUND((Table245[[#This Row],[XP]]*Table245[[#This Row],[entity_spawned (AVG)]])*(Table245[[#This Row],[activating_chance]]/100),0)</f>
        <v>0</v>
      </c>
      <c r="H584" s="73" t="s">
        <v>375</v>
      </c>
    </row>
    <row r="585" spans="2:8" x14ac:dyDescent="0.25">
      <c r="B585" s="74" t="s">
        <v>279</v>
      </c>
      <c r="C585">
        <v>1</v>
      </c>
      <c r="D585" s="76">
        <v>250</v>
      </c>
      <c r="E585" s="76">
        <v>90</v>
      </c>
      <c r="F585" s="76"/>
      <c r="G585" s="76">
        <f>ROUND((Table245[[#This Row],[XP]]*Table245[[#This Row],[entity_spawned (AVG)]])*(Table245[[#This Row],[activating_chance]]/100),0)</f>
        <v>0</v>
      </c>
      <c r="H585" s="73" t="s">
        <v>375</v>
      </c>
    </row>
    <row r="586" spans="2:8" x14ac:dyDescent="0.25">
      <c r="B586" s="74" t="s">
        <v>279</v>
      </c>
      <c r="C586">
        <v>1</v>
      </c>
      <c r="D586" s="76">
        <v>220</v>
      </c>
      <c r="E586" s="76">
        <v>60</v>
      </c>
      <c r="F586" s="76"/>
      <c r="G586" s="76">
        <f>ROUND((Table245[[#This Row],[XP]]*Table245[[#This Row],[entity_spawned (AVG)]])*(Table245[[#This Row],[activating_chance]]/100),0)</f>
        <v>0</v>
      </c>
      <c r="H586" s="73" t="s">
        <v>375</v>
      </c>
    </row>
    <row r="587" spans="2:8" x14ac:dyDescent="0.25">
      <c r="B587" s="74" t="s">
        <v>279</v>
      </c>
      <c r="C587">
        <v>1</v>
      </c>
      <c r="D587" s="76">
        <v>220</v>
      </c>
      <c r="E587" s="76">
        <v>100</v>
      </c>
      <c r="F587" s="76"/>
      <c r="G587" s="76">
        <f>ROUND((Table245[[#This Row],[XP]]*Table245[[#This Row],[entity_spawned (AVG)]])*(Table245[[#This Row],[activating_chance]]/100),0)</f>
        <v>0</v>
      </c>
      <c r="H587" s="73" t="s">
        <v>375</v>
      </c>
    </row>
    <row r="588" spans="2:8" x14ac:dyDescent="0.25">
      <c r="B588" s="74" t="s">
        <v>279</v>
      </c>
      <c r="C588">
        <v>1</v>
      </c>
      <c r="D588" s="76">
        <v>210</v>
      </c>
      <c r="E588" s="76">
        <v>80</v>
      </c>
      <c r="F588" s="76"/>
      <c r="G588" s="76">
        <f>ROUND((Table245[[#This Row],[XP]]*Table245[[#This Row],[entity_spawned (AVG)]])*(Table245[[#This Row],[activating_chance]]/100),0)</f>
        <v>0</v>
      </c>
      <c r="H588" s="73" t="s">
        <v>375</v>
      </c>
    </row>
    <row r="589" spans="2:8" x14ac:dyDescent="0.25">
      <c r="B589" s="74" t="s">
        <v>279</v>
      </c>
      <c r="C589">
        <v>1</v>
      </c>
      <c r="D589" s="76">
        <v>220</v>
      </c>
      <c r="E589" s="76">
        <v>100</v>
      </c>
      <c r="F589" s="76"/>
      <c r="G589" s="76">
        <f>ROUND((Table245[[#This Row],[XP]]*Table245[[#This Row],[entity_spawned (AVG)]])*(Table245[[#This Row],[activating_chance]]/100),0)</f>
        <v>0</v>
      </c>
      <c r="H589" s="73" t="s">
        <v>375</v>
      </c>
    </row>
    <row r="590" spans="2:8" x14ac:dyDescent="0.25">
      <c r="B590" s="74" t="s">
        <v>279</v>
      </c>
      <c r="C590">
        <v>1</v>
      </c>
      <c r="D590" s="76">
        <v>230</v>
      </c>
      <c r="E590" s="76">
        <v>100</v>
      </c>
      <c r="F590" s="76"/>
      <c r="G590" s="76">
        <f>ROUND((Table245[[#This Row],[XP]]*Table245[[#This Row],[entity_spawned (AVG)]])*(Table245[[#This Row],[activating_chance]]/100),0)</f>
        <v>0</v>
      </c>
      <c r="H590" s="73" t="s">
        <v>375</v>
      </c>
    </row>
    <row r="591" spans="2:8" x14ac:dyDescent="0.25">
      <c r="B591" s="74" t="s">
        <v>279</v>
      </c>
      <c r="C591">
        <v>1</v>
      </c>
      <c r="D591" s="76">
        <v>220</v>
      </c>
      <c r="E591" s="76">
        <v>100</v>
      </c>
      <c r="F591" s="76"/>
      <c r="G591" s="76">
        <f>ROUND((Table245[[#This Row],[XP]]*Table245[[#This Row],[entity_spawned (AVG)]])*(Table245[[#This Row],[activating_chance]]/100),0)</f>
        <v>0</v>
      </c>
      <c r="H591" s="73" t="s">
        <v>375</v>
      </c>
    </row>
    <row r="592" spans="2:8" x14ac:dyDescent="0.25">
      <c r="B592" s="74" t="s">
        <v>279</v>
      </c>
      <c r="C592">
        <v>1</v>
      </c>
      <c r="D592" s="76">
        <v>220</v>
      </c>
      <c r="E592" s="76">
        <v>100</v>
      </c>
      <c r="F592" s="76"/>
      <c r="G592" s="76">
        <f>ROUND((Table245[[#This Row],[XP]]*Table245[[#This Row],[entity_spawned (AVG)]])*(Table245[[#This Row],[activating_chance]]/100),0)</f>
        <v>0</v>
      </c>
      <c r="H592" s="73" t="s">
        <v>375</v>
      </c>
    </row>
    <row r="593" spans="2:8" x14ac:dyDescent="0.25">
      <c r="B593" s="74" t="s">
        <v>279</v>
      </c>
      <c r="C593">
        <v>1</v>
      </c>
      <c r="D593" s="76">
        <v>210</v>
      </c>
      <c r="E593" s="76">
        <v>100</v>
      </c>
      <c r="F593" s="76"/>
      <c r="G593" s="76">
        <f>ROUND((Table245[[#This Row],[XP]]*Table245[[#This Row],[entity_spawned (AVG)]])*(Table245[[#This Row],[activating_chance]]/100),0)</f>
        <v>0</v>
      </c>
      <c r="H593" s="73" t="s">
        <v>375</v>
      </c>
    </row>
    <row r="594" spans="2:8" x14ac:dyDescent="0.25">
      <c r="B594" s="74" t="s">
        <v>279</v>
      </c>
      <c r="C594">
        <v>1</v>
      </c>
      <c r="D594" s="76">
        <v>210</v>
      </c>
      <c r="E594" s="76">
        <v>10</v>
      </c>
      <c r="F594" s="76"/>
      <c r="G594" s="76">
        <f>ROUND((Table245[[#This Row],[XP]]*Table245[[#This Row],[entity_spawned (AVG)]])*(Table245[[#This Row],[activating_chance]]/100),0)</f>
        <v>0</v>
      </c>
      <c r="H594" s="73" t="s">
        <v>375</v>
      </c>
    </row>
    <row r="595" spans="2:8" x14ac:dyDescent="0.25">
      <c r="B595" s="74" t="s">
        <v>369</v>
      </c>
      <c r="C595">
        <v>1</v>
      </c>
      <c r="D595" s="76">
        <v>230</v>
      </c>
      <c r="E595" s="76">
        <v>100</v>
      </c>
      <c r="F595" s="76"/>
      <c r="G595" s="76">
        <f>ROUND((Table245[[#This Row],[XP]]*Table245[[#This Row],[entity_spawned (AVG)]])*(Table245[[#This Row],[activating_chance]]/100),0)</f>
        <v>0</v>
      </c>
      <c r="H595" s="73" t="s">
        <v>375</v>
      </c>
    </row>
    <row r="596" spans="2:8" x14ac:dyDescent="0.25">
      <c r="B596" s="74" t="s">
        <v>369</v>
      </c>
      <c r="C596">
        <v>1</v>
      </c>
      <c r="D596" s="76">
        <v>220</v>
      </c>
      <c r="E596" s="76">
        <v>100</v>
      </c>
      <c r="F596" s="76"/>
      <c r="G596" s="76">
        <f>ROUND((Table245[[#This Row],[XP]]*Table245[[#This Row],[entity_spawned (AVG)]])*(Table245[[#This Row],[activating_chance]]/100),0)</f>
        <v>0</v>
      </c>
      <c r="H596" s="73" t="s">
        <v>375</v>
      </c>
    </row>
    <row r="597" spans="2:8" x14ac:dyDescent="0.25">
      <c r="B597" s="74"/>
      <c r="F597" s="76"/>
      <c r="G597" s="76"/>
      <c r="H597" s="73"/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231</v>
      </c>
      <c r="R3" t="s">
        <v>223</v>
      </c>
      <c r="S3" t="s">
        <v>224</v>
      </c>
    </row>
    <row r="4" spans="3:20" x14ac:dyDescent="0.25">
      <c r="M4" s="66" t="s">
        <v>210</v>
      </c>
      <c r="N4" s="67" t="s">
        <v>208</v>
      </c>
      <c r="O4" s="67" t="s">
        <v>209</v>
      </c>
      <c r="P4" s="68" t="s">
        <v>212</v>
      </c>
      <c r="R4" s="35" t="s">
        <v>218</v>
      </c>
      <c r="S4" s="17" t="s">
        <v>221</v>
      </c>
      <c r="T4" s="17" t="s">
        <v>220</v>
      </c>
    </row>
    <row r="5" spans="3:20" x14ac:dyDescent="0.25">
      <c r="C5" s="42" t="s">
        <v>230</v>
      </c>
      <c r="D5" s="70">
        <v>20</v>
      </c>
      <c r="M5" s="46" t="s">
        <v>213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214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215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216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217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219</v>
      </c>
      <c r="I12" s="67" t="s">
        <v>208</v>
      </c>
      <c r="J12" s="68" t="s">
        <v>209</v>
      </c>
      <c r="K12" s="68" t="s">
        <v>222</v>
      </c>
      <c r="Q12" s="42" t="s">
        <v>225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79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226</v>
      </c>
    </row>
    <row r="14" spans="3:20" x14ac:dyDescent="0.25">
      <c r="H14" s="46" t="s">
        <v>79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80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80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135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87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227</v>
      </c>
    </row>
    <row r="19" spans="8:12" x14ac:dyDescent="0.25">
      <c r="H19" s="49" t="s">
        <v>87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92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92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93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93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85</v>
      </c>
      <c r="I24" s="53">
        <v>60</v>
      </c>
      <c r="J24" s="54">
        <f t="shared" si="0"/>
        <v>20</v>
      </c>
      <c r="K24" s="54">
        <f>$I$41/$I$24</f>
        <v>1.5</v>
      </c>
      <c r="L24" t="s">
        <v>228</v>
      </c>
    </row>
    <row r="25" spans="8:12" x14ac:dyDescent="0.25">
      <c r="H25" s="52" t="s">
        <v>100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101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101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101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89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89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89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90</v>
      </c>
      <c r="I32" s="56">
        <v>70</v>
      </c>
      <c r="J32" s="57">
        <f>$D$5</f>
        <v>20</v>
      </c>
      <c r="K32" s="57">
        <f>$I$41/$I$32</f>
        <v>1.2857142857142858</v>
      </c>
      <c r="L32" t="s">
        <v>229</v>
      </c>
    </row>
    <row r="33" spans="8:11" x14ac:dyDescent="0.25">
      <c r="H33" s="55" t="s">
        <v>128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127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126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125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124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83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102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88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118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134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211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103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114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115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116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117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91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133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132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Entities</vt:lpstr>
      <vt:lpstr>Dragons</vt:lpstr>
      <vt:lpstr>Progression</vt:lpstr>
      <vt:lpstr>DATA_DRAGONS_CONTENT</vt:lpstr>
      <vt:lpstr>DATA_SCENES_UNITY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2017-05-15T16:10:29Z</dcterms:modified>
</cp:coreProperties>
</file>