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aortin/Documents/UBI/FD/Client/Docs/Content/"/>
    </mc:Choice>
  </mc:AlternateContent>
  <bookViews>
    <workbookView xWindow="38400" yWindow="0" windowWidth="38440" windowHeight="21600" tabRatio="874" activeTab="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levels" sheetId="37" r:id="rId6"/>
    <sheet name="missions" sheetId="39" r:id="rId7"/>
    <sheet name="gacha" sheetId="34" r:id="rId8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35" l="1"/>
  <c r="F9" i="35"/>
  <c r="F10" i="35"/>
  <c r="G8" i="35"/>
  <c r="G9" i="35"/>
  <c r="G10" i="35"/>
  <c r="C51" i="35"/>
  <c r="C43" i="35"/>
  <c r="C44" i="35"/>
  <c r="C45" i="35"/>
  <c r="C46" i="35"/>
  <c r="C47" i="35"/>
  <c r="C48" i="35"/>
  <c r="C49" i="35"/>
  <c r="C50" i="35"/>
  <c r="C42" i="35"/>
  <c r="C14" i="34"/>
  <c r="I14" i="34"/>
  <c r="J14" i="34"/>
  <c r="C5" i="34"/>
  <c r="J5" i="34"/>
  <c r="C6" i="34"/>
  <c r="J6" i="34"/>
  <c r="C7" i="34"/>
  <c r="J7" i="34"/>
  <c r="C8" i="34"/>
  <c r="J8" i="34"/>
  <c r="C9" i="34"/>
  <c r="J9" i="34"/>
  <c r="C10" i="34"/>
  <c r="J10" i="34"/>
  <c r="C11" i="34"/>
  <c r="J11" i="34"/>
  <c r="C12" i="34"/>
  <c r="J12" i="34"/>
  <c r="C13" i="34"/>
  <c r="J13" i="34"/>
  <c r="I5" i="34"/>
  <c r="I6" i="34"/>
  <c r="I7" i="34"/>
  <c r="I8" i="34"/>
  <c r="I9" i="34"/>
  <c r="I10" i="34"/>
  <c r="I11" i="34"/>
  <c r="I12" i="34"/>
  <c r="I13" i="34"/>
  <c r="Z26" i="35"/>
  <c r="AA26" i="35"/>
  <c r="Z20" i="35"/>
  <c r="Z21" i="35"/>
  <c r="Z22" i="35"/>
  <c r="Z23" i="35"/>
  <c r="Z24" i="35"/>
  <c r="Z25" i="35"/>
  <c r="AA20" i="35"/>
  <c r="AA21" i="35"/>
  <c r="AA22" i="35"/>
  <c r="AA23" i="35"/>
  <c r="AA24" i="35"/>
  <c r="AA25" i="35"/>
  <c r="E33" i="35"/>
  <c r="E34" i="35"/>
  <c r="E35" i="35"/>
  <c r="D33" i="35"/>
  <c r="D34" i="35"/>
  <c r="D35" i="35"/>
  <c r="G7" i="35"/>
  <c r="F7" i="35"/>
  <c r="G6" i="35"/>
  <c r="F6" i="35"/>
  <c r="G5" i="35"/>
  <c r="F5" i="35"/>
  <c r="AA19" i="35"/>
  <c r="Z19" i="35"/>
  <c r="AA18" i="35"/>
  <c r="Z18" i="35"/>
  <c r="AA17" i="35"/>
  <c r="Z17" i="35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H2" i="33"/>
  <c r="AI2" i="33"/>
  <c r="AJ2" i="33"/>
  <c r="AK2" i="33"/>
  <c r="AL2" i="33"/>
  <c r="AM2" i="33"/>
  <c r="AN2" i="33"/>
  <c r="AO2" i="33"/>
  <c r="AP2" i="33"/>
  <c r="AQ2" i="33"/>
  <c r="AR2" i="33"/>
  <c r="AS2" i="33"/>
  <c r="AT2" i="33"/>
  <c r="AU2" i="33"/>
  <c r="AV2" i="33"/>
  <c r="AW2" i="33"/>
  <c r="AX2" i="33"/>
  <c r="AY2" i="33"/>
  <c r="AZ2" i="33"/>
  <c r="BA2" i="33"/>
  <c r="BB2" i="33"/>
  <c r="BC2" i="33"/>
  <c r="BD2" i="33"/>
  <c r="BE2" i="33"/>
  <c r="BF2" i="33"/>
  <c r="BG2" i="33"/>
  <c r="BH2" i="33"/>
  <c r="BI2" i="33"/>
  <c r="BJ2" i="33"/>
  <c r="BK2" i="33"/>
  <c r="BL2" i="33"/>
  <c r="BM2" i="33"/>
  <c r="BN2" i="33"/>
  <c r="BO2" i="33"/>
  <c r="BP2" i="33"/>
  <c r="BQ2" i="33"/>
  <c r="BR2" i="33"/>
  <c r="BS2" i="33"/>
  <c r="BT2" i="33"/>
  <c r="BU2" i="33"/>
  <c r="BV2" i="33"/>
  <c r="BW2" i="33"/>
  <c r="BX2" i="33"/>
  <c r="BY2" i="33"/>
  <c r="BZ2" i="33"/>
  <c r="CA2" i="33"/>
  <c r="CB2" i="33"/>
  <c r="CC2" i="33"/>
  <c r="CD2" i="33"/>
  <c r="CE2" i="33"/>
  <c r="CF2" i="33"/>
  <c r="CG2" i="33"/>
  <c r="CH2" i="33"/>
  <c r="CI2" i="33"/>
  <c r="CJ2" i="33"/>
  <c r="CK2" i="33"/>
  <c r="CL2" i="33"/>
  <c r="CM2" i="33"/>
  <c r="CN2" i="33"/>
  <c r="CO2" i="33"/>
  <c r="CP2" i="33"/>
  <c r="CQ2" i="33"/>
  <c r="CR2" i="33"/>
  <c r="CS2" i="33"/>
  <c r="CT2" i="33"/>
  <c r="CU2" i="33"/>
  <c r="CV2" i="33"/>
  <c r="CW2" i="33"/>
  <c r="P9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CE9" i="33"/>
  <c r="B22" i="33"/>
  <c r="C14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Z16" i="33"/>
  <c r="AA16" i="33"/>
  <c r="AB16" i="33"/>
  <c r="AC16" i="33"/>
  <c r="AD16" i="33"/>
  <c r="AE16" i="33"/>
  <c r="AF16" i="33"/>
  <c r="AG16" i="33"/>
  <c r="AH16" i="33"/>
  <c r="AI16" i="33"/>
  <c r="AJ16" i="33"/>
  <c r="AK16" i="33"/>
  <c r="AL16" i="33"/>
  <c r="AM16" i="33"/>
  <c r="AN16" i="33"/>
  <c r="AO16" i="33"/>
  <c r="AP16" i="33"/>
  <c r="AQ16" i="33"/>
  <c r="AR16" i="33"/>
  <c r="AS16" i="33"/>
  <c r="AT16" i="33"/>
  <c r="AU16" i="33"/>
  <c r="AV16" i="33"/>
  <c r="AW16" i="33"/>
  <c r="AX16" i="33"/>
  <c r="AY16" i="33"/>
  <c r="AZ16" i="33"/>
  <c r="BA16" i="33"/>
  <c r="BB16" i="33"/>
  <c r="BC16" i="33"/>
  <c r="BD16" i="33"/>
  <c r="BE16" i="33"/>
  <c r="BF16" i="33"/>
  <c r="BG16" i="33"/>
  <c r="BH16" i="33"/>
  <c r="BI16" i="33"/>
  <c r="BJ16" i="33"/>
  <c r="BK16" i="33"/>
  <c r="BL16" i="33"/>
  <c r="BM16" i="33"/>
  <c r="BN16" i="33"/>
  <c r="BO16" i="33"/>
  <c r="BP16" i="33"/>
  <c r="BQ16" i="33"/>
  <c r="BR16" i="33"/>
  <c r="BS16" i="33"/>
  <c r="BT16" i="33"/>
  <c r="BU16" i="33"/>
  <c r="BV16" i="33"/>
  <c r="BW16" i="33"/>
  <c r="BX16" i="33"/>
  <c r="BY16" i="33"/>
  <c r="BZ16" i="33"/>
  <c r="CA16" i="33"/>
  <c r="CB16" i="33"/>
  <c r="CC16" i="33"/>
  <c r="CD16" i="33"/>
  <c r="CE16" i="33"/>
  <c r="CF16" i="33"/>
  <c r="CG16" i="33"/>
  <c r="CH16" i="33"/>
  <c r="CI16" i="33"/>
  <c r="CJ16" i="33"/>
  <c r="CK16" i="33"/>
  <c r="CL16" i="33"/>
  <c r="CM16" i="33"/>
  <c r="CN16" i="33"/>
  <c r="CO16" i="33"/>
  <c r="CP16" i="33"/>
  <c r="CQ16" i="33"/>
  <c r="CR16" i="33"/>
  <c r="CS16" i="33"/>
  <c r="CT16" i="33"/>
  <c r="CU16" i="33"/>
  <c r="CV16" i="33"/>
  <c r="F9" i="33"/>
  <c r="G9" i="33"/>
  <c r="H9" i="33"/>
  <c r="I9" i="33"/>
  <c r="J9" i="33"/>
  <c r="K9" i="33"/>
  <c r="L9" i="33"/>
  <c r="M9" i="33"/>
  <c r="N9" i="33"/>
  <c r="O9" i="33"/>
  <c r="Q9" i="33"/>
  <c r="R9" i="33"/>
  <c r="S9" i="33"/>
  <c r="T9" i="33"/>
  <c r="U9" i="33"/>
  <c r="V9" i="33"/>
  <c r="W9" i="33"/>
  <c r="X9" i="33"/>
  <c r="Y9" i="33"/>
  <c r="Z9" i="33"/>
  <c r="AA9" i="33"/>
  <c r="AB9" i="33"/>
  <c r="AC9" i="33"/>
  <c r="AD9" i="33"/>
  <c r="AE9" i="33"/>
  <c r="AF9" i="33"/>
  <c r="AG9" i="33"/>
  <c r="AH9" i="33"/>
  <c r="AI9" i="33"/>
  <c r="AJ9" i="33"/>
  <c r="AK9" i="33"/>
  <c r="AL9" i="33"/>
  <c r="AM9" i="33"/>
  <c r="AN9" i="33"/>
  <c r="AO9" i="33"/>
  <c r="AP9" i="33"/>
  <c r="AQ9" i="33"/>
  <c r="AR9" i="33"/>
  <c r="AS9" i="33"/>
  <c r="AT9" i="33"/>
  <c r="AU9" i="33"/>
  <c r="AV9" i="33"/>
  <c r="AW9" i="33"/>
  <c r="AX9" i="33"/>
  <c r="AY9" i="33"/>
  <c r="AZ9" i="33"/>
  <c r="BA9" i="33"/>
  <c r="BB9" i="33"/>
  <c r="BC9" i="33"/>
  <c r="BD9" i="33"/>
  <c r="BE9" i="33"/>
  <c r="BF9" i="33"/>
  <c r="BG9" i="33"/>
  <c r="BH9" i="33"/>
  <c r="BI9" i="33"/>
  <c r="BJ9" i="33"/>
  <c r="BK9" i="33"/>
  <c r="BL9" i="33"/>
  <c r="BM9" i="33"/>
  <c r="BN9" i="33"/>
  <c r="BO9" i="33"/>
  <c r="BP9" i="33"/>
  <c r="BQ9" i="33"/>
  <c r="BR9" i="33"/>
  <c r="BS9" i="33"/>
  <c r="BT9" i="33"/>
  <c r="BU9" i="33"/>
  <c r="BV9" i="33"/>
  <c r="BW9" i="33"/>
  <c r="BX9" i="33"/>
  <c r="BY9" i="33"/>
  <c r="BZ9" i="33"/>
  <c r="CA9" i="33"/>
  <c r="CB9" i="33"/>
  <c r="CC9" i="33"/>
  <c r="CD9" i="33"/>
  <c r="CF9" i="33"/>
  <c r="CG9" i="33"/>
  <c r="CH9" i="33"/>
  <c r="CI9" i="33"/>
  <c r="CJ9" i="33"/>
  <c r="CK9" i="33"/>
  <c r="CL9" i="33"/>
  <c r="CM9" i="33"/>
  <c r="CN9" i="33"/>
  <c r="CO9" i="33"/>
  <c r="CP9" i="33"/>
  <c r="CQ9" i="33"/>
  <c r="CR9" i="33"/>
  <c r="CS9" i="33"/>
  <c r="CT9" i="33"/>
  <c r="CU9" i="33"/>
  <c r="CV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D21" i="33"/>
  <c r="E21" i="33"/>
  <c r="F21" i="33"/>
  <c r="G21" i="33"/>
  <c r="H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22" i="33"/>
  <c r="E22" i="33"/>
  <c r="I21" i="33"/>
  <c r="J21" i="33"/>
  <c r="H22" i="33"/>
  <c r="F22" i="33"/>
  <c r="G22" i="33"/>
  <c r="I22" i="33"/>
  <c r="D22" i="33"/>
  <c r="D17" i="33"/>
  <c r="K21" i="33"/>
  <c r="J22" i="33"/>
  <c r="E17" i="33"/>
  <c r="L21" i="33"/>
  <c r="K22" i="33"/>
  <c r="F17" i="33"/>
  <c r="M21" i="33"/>
  <c r="L22" i="33"/>
  <c r="G17" i="33"/>
  <c r="N21" i="33"/>
  <c r="M22" i="33"/>
  <c r="H17" i="33"/>
  <c r="O21" i="33"/>
  <c r="N22" i="33"/>
  <c r="I17" i="33"/>
  <c r="P21" i="33"/>
  <c r="O22" i="33"/>
  <c r="J17" i="33"/>
  <c r="Q21" i="33"/>
  <c r="P22" i="33"/>
  <c r="K17" i="33"/>
  <c r="R21" i="33"/>
  <c r="Q22" i="33"/>
  <c r="L17" i="33"/>
  <c r="S21" i="33"/>
  <c r="R22" i="33"/>
  <c r="M17" i="33"/>
  <c r="T21" i="33"/>
  <c r="S22" i="33"/>
  <c r="N17" i="33"/>
  <c r="U21" i="33"/>
  <c r="T22" i="33"/>
  <c r="O17" i="33"/>
  <c r="V21" i="33"/>
  <c r="U22" i="33"/>
  <c r="P17" i="33"/>
  <c r="W21" i="33"/>
  <c r="V22" i="33"/>
  <c r="Q17" i="33"/>
  <c r="X21" i="33"/>
  <c r="W22" i="33"/>
  <c r="R17" i="33"/>
  <c r="Y21" i="33"/>
  <c r="X22" i="33"/>
  <c r="S17" i="33"/>
  <c r="Z21" i="33"/>
  <c r="Y22" i="33"/>
  <c r="T17" i="33"/>
  <c r="AA21" i="33"/>
  <c r="Z22" i="33"/>
  <c r="U17" i="33"/>
  <c r="AB21" i="33"/>
  <c r="AA22" i="33"/>
  <c r="V17" i="33"/>
  <c r="AC21" i="33"/>
  <c r="AB22" i="33"/>
  <c r="W17" i="33"/>
  <c r="AD21" i="33"/>
  <c r="AC22" i="33"/>
  <c r="X17" i="33"/>
  <c r="AE21" i="33"/>
  <c r="AD22" i="33"/>
  <c r="Y17" i="33"/>
  <c r="AF21" i="33"/>
  <c r="AE22" i="33"/>
  <c r="Z17" i="33"/>
  <c r="AG21" i="33"/>
  <c r="AF22" i="33"/>
  <c r="AA17" i="33"/>
  <c r="AH21" i="33"/>
  <c r="AG22" i="33"/>
  <c r="AB17" i="33"/>
  <c r="AI21" i="33"/>
  <c r="AH22" i="33"/>
  <c r="AC17" i="33"/>
  <c r="AJ21" i="33"/>
  <c r="AI22" i="33"/>
  <c r="AD17" i="33"/>
  <c r="AK21" i="33"/>
  <c r="AJ22" i="33"/>
  <c r="AE17" i="33"/>
  <c r="AL21" i="33"/>
  <c r="AK22" i="33"/>
  <c r="AF17" i="33"/>
  <c r="AM21" i="33"/>
  <c r="AL22" i="33"/>
  <c r="AG17" i="33"/>
  <c r="AN21" i="33"/>
  <c r="AM22" i="33"/>
  <c r="AH17" i="33"/>
  <c r="AO21" i="33"/>
  <c r="AN22" i="33"/>
  <c r="AI17" i="33"/>
  <c r="AP21" i="33"/>
  <c r="AO22" i="33"/>
  <c r="AJ17" i="33"/>
  <c r="AQ21" i="33"/>
  <c r="AP22" i="33"/>
  <c r="AK17" i="33"/>
  <c r="AR21" i="33"/>
  <c r="AQ22" i="33"/>
  <c r="AL17" i="33"/>
  <c r="AS21" i="33"/>
  <c r="AR22" i="33"/>
  <c r="AM17" i="33"/>
  <c r="AT21" i="33"/>
  <c r="AS22" i="33"/>
  <c r="AN17" i="33"/>
  <c r="AU21" i="33"/>
  <c r="AT22" i="33"/>
  <c r="AO17" i="33"/>
  <c r="AV21" i="33"/>
  <c r="AU22" i="33"/>
  <c r="AP17" i="33"/>
  <c r="AW21" i="33"/>
  <c r="AV22" i="33"/>
  <c r="AQ17" i="33"/>
  <c r="AX21" i="33"/>
  <c r="AW22" i="33"/>
  <c r="AR17" i="33"/>
  <c r="AY21" i="33"/>
  <c r="AX22" i="33"/>
  <c r="AS17" i="33"/>
  <c r="AZ21" i="33"/>
  <c r="AY22" i="33"/>
  <c r="AT17" i="33"/>
  <c r="BA21" i="33"/>
  <c r="AZ22" i="33"/>
  <c r="AU17" i="33"/>
  <c r="BB21" i="33"/>
  <c r="BA22" i="33"/>
  <c r="AV17" i="33"/>
  <c r="BC21" i="33"/>
  <c r="BB22" i="33"/>
  <c r="AW17" i="33"/>
  <c r="BD21" i="33"/>
  <c r="BC22" i="33"/>
  <c r="AX17" i="33"/>
  <c r="BE21" i="33"/>
  <c r="BD22" i="33"/>
  <c r="AY17" i="33"/>
  <c r="BF21" i="33"/>
  <c r="BE22" i="33"/>
  <c r="AZ17" i="33"/>
  <c r="BG21" i="33"/>
  <c r="BF22" i="33"/>
  <c r="BA17" i="33"/>
  <c r="BH21" i="33"/>
  <c r="BG22" i="33"/>
  <c r="BB17" i="33"/>
  <c r="BI21" i="33"/>
  <c r="BH22" i="33"/>
  <c r="BC17" i="33"/>
  <c r="BJ21" i="33"/>
  <c r="BI22" i="33"/>
  <c r="BD17" i="33"/>
  <c r="BK21" i="33"/>
  <c r="BJ22" i="33"/>
  <c r="BE17" i="33"/>
  <c r="BL21" i="33"/>
  <c r="BK22" i="33"/>
  <c r="BF17" i="33"/>
  <c r="BM21" i="33"/>
  <c r="BL22" i="33"/>
  <c r="BM22" i="33"/>
  <c r="BN21" i="33"/>
  <c r="BN22" i="33"/>
  <c r="BO21" i="33"/>
  <c r="BO22" i="33"/>
  <c r="BP21" i="33"/>
  <c r="BP22" i="33"/>
  <c r="BQ21" i="33"/>
  <c r="BQ22" i="33"/>
  <c r="BR21" i="33"/>
  <c r="BR22" i="33"/>
  <c r="BS21" i="33"/>
  <c r="BS22" i="33"/>
  <c r="BT21" i="33"/>
  <c r="BT22" i="33"/>
  <c r="BU21" i="33"/>
  <c r="BU22" i="33"/>
  <c r="BV21" i="33"/>
  <c r="BV22" i="33"/>
  <c r="BW21" i="33"/>
  <c r="BW22" i="33"/>
  <c r="BX21" i="33"/>
  <c r="BX22" i="33"/>
  <c r="BY21" i="33"/>
  <c r="BY22" i="33"/>
  <c r="BZ21" i="33"/>
  <c r="BZ22" i="33"/>
  <c r="CA21" i="33"/>
  <c r="CA22" i="33"/>
  <c r="CB21" i="33"/>
  <c r="CB22" i="33"/>
  <c r="CC21" i="33"/>
  <c r="CC22" i="33"/>
  <c r="CD21" i="33"/>
  <c r="CD22" i="33"/>
  <c r="CE21" i="33"/>
  <c r="CE22" i="33"/>
  <c r="CF21" i="33"/>
  <c r="CF22" i="33"/>
  <c r="CG21" i="33"/>
  <c r="CG22" i="33"/>
  <c r="CH21" i="33"/>
  <c r="CH22" i="33"/>
  <c r="CI21" i="33"/>
  <c r="CI22" i="33"/>
  <c r="CJ21" i="33"/>
  <c r="CJ22" i="33"/>
  <c r="CK21" i="33"/>
  <c r="CK22" i="33"/>
  <c r="CL21" i="33"/>
  <c r="CL22" i="33"/>
  <c r="CM21" i="33"/>
  <c r="CM22" i="33"/>
  <c r="CN21" i="33"/>
  <c r="CN22" i="33"/>
  <c r="CO21" i="33"/>
  <c r="CO22" i="33"/>
  <c r="CP21" i="33"/>
  <c r="CP22" i="33"/>
  <c r="CQ21" i="33"/>
  <c r="CQ22" i="33"/>
  <c r="CR21" i="33"/>
  <c r="CR22" i="33"/>
  <c r="CS21" i="33"/>
  <c r="CS22" i="33"/>
  <c r="CT21" i="33"/>
  <c r="CT22" i="33"/>
  <c r="CU21" i="33"/>
  <c r="CU22" i="33"/>
  <c r="CV21" i="33"/>
  <c r="CV22" i="33"/>
  <c r="CW21" i="33"/>
  <c r="CW22" i="33"/>
  <c r="BG17" i="33"/>
  <c r="BH17" i="33"/>
  <c r="BI17" i="33"/>
  <c r="BJ17" i="33"/>
  <c r="BK17" i="33"/>
  <c r="BL17" i="33"/>
  <c r="BM17" i="33"/>
  <c r="BN17" i="33"/>
  <c r="BO17" i="33"/>
  <c r="BP17" i="33"/>
  <c r="BQ17" i="33"/>
  <c r="BR17" i="33"/>
  <c r="BS17" i="33"/>
  <c r="BT17" i="33"/>
  <c r="BU17" i="33"/>
  <c r="BV17" i="33"/>
  <c r="BW17" i="33"/>
  <c r="BX17" i="33"/>
  <c r="BY17" i="33"/>
  <c r="BZ17" i="33"/>
  <c r="CA17" i="33"/>
  <c r="CB17" i="33"/>
  <c r="CC17" i="33"/>
  <c r="CD17" i="33"/>
  <c r="CE17" i="33"/>
  <c r="CF17" i="33"/>
  <c r="CG17" i="33"/>
  <c r="CH17" i="33"/>
  <c r="CI17" i="33"/>
  <c r="CJ17" i="33"/>
  <c r="CK17" i="33"/>
  <c r="CL17" i="33"/>
  <c r="CM17" i="33"/>
  <c r="CN17" i="33"/>
  <c r="CO17" i="33"/>
  <c r="CP17" i="33"/>
  <c r="CQ17" i="33"/>
  <c r="CR17" i="33"/>
  <c r="CS17" i="33"/>
  <c r="CT17" i="33"/>
  <c r="CU17" i="33"/>
  <c r="CV17" i="33"/>
</calcChain>
</file>

<file path=xl/sharedStrings.xml><?xml version="1.0" encoding="utf-8"?>
<sst xmlns="http://schemas.openxmlformats.org/spreadsheetml/2006/main" count="1254" uniqueCount="494">
  <si>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</si>
  <si>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</si>
  <si>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</si>
  <si>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</si>
  <si>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</si>
  <si>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</si>
  <si>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</si>
  <si>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</si>
  <si>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</si>
  <si>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</si>
  <si>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</si>
  <si>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</si>
  <si>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</si>
  <si>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</si>
  <si>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</si>
  <si>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</si>
  <si>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</si>
  <si>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</si>
  <si>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</si>
  <si>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</si>
  <si>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</si>
  <si>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</si>
  <si>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</si>
  <si>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</si>
  <si>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</si>
  <si>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</si>
  <si>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</si>
  <si>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</si>
  <si>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</si>
  <si>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</si>
  <si>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</si>
  <si>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</si>
  <si>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</si>
  <si>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</si>
  <si>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</si>
  <si>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</si>
  <si>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</si>
  <si>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</si>
  <si>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</si>
  <si>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</si>
  <si>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</si>
  <si>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</si>
  <si>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</si>
  <si>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</si>
  <si>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</si>
  <si>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</si>
  <si>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</si>
  <si>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</si>
  <si>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</si>
  <si>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</si>
  <si>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</si>
  <si>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</si>
  <si>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</si>
  <si>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</si>
  <si>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</si>
  <si>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</si>
  <si>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</si>
  <si>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</si>
  <si>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</si>
  <si>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</si>
  <si>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</si>
  <si>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</si>
  <si>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</si>
  <si>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</si>
  <si>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</si>
  <si>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</si>
  <si>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</si>
  <si>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</si>
  <si>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</si>
  <si>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</si>
  <si>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</si>
  <si>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</si>
  <si>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</si>
  <si>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</si>
  <si>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</si>
  <si>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</si>
  <si>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</si>
  <si>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</si>
  <si>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</si>
  <si>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</si>
  <si>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</si>
  <si>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</si>
  <si>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</si>
  <si>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</si>
  <si>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</si>
  <si>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</si>
  <si>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</si>
  <si>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</si>
  <si>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</si>
  <si>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</si>
  <si>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</si>
  <si>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</si>
  <si>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</si>
  <si>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</si>
  <si>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</si>
  <si>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</si>
  <si>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</si>
  <si>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</si>
  <si>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</si>
  <si>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</si>
  <si>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</si>
  <si>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</si>
  <si>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</si>
  <si>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</si>
  <si>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</si>
  <si>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</si>
  <si>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</si>
  <si>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</si>
  <si>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</si>
  <si>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</si>
  <si>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</si>
  <si>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</si>
  <si>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</si>
  <si>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</si>
  <si>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</si>
  <si>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</si>
  <si>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</si>
  <si>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</si>
  <si>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</si>
  <si>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</si>
  <si>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</si>
  <si>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</si>
  <si>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</si>
  <si>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</si>
  <si>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</si>
  <si>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</si>
  <si>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</si>
  <si>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</si>
  <si>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</si>
  <si>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</si>
  <si>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</si>
  <si>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</si>
  <si>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</si>
  <si>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</si>
  <si>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</si>
  <si>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</si>
  <si>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</si>
  <si>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</si>
  <si>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</si>
  <si>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</si>
  <si>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</si>
  <si>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</si>
  <si>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</si>
  <si>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</si>
  <si>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</si>
  <si>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</si>
  <si>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</si>
  <si>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</si>
  <si>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</si>
  <si>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</si>
  <si>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</si>
  <si>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</si>
  <si>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</si>
  <si>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</si>
  <si>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</si>
  <si>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</si>
  <si>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</si>
  <si>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</si>
  <si>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</si>
  <si>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</si>
  <si>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</si>
  <si>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</si>
  <si>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</si>
  <si>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</si>
  <si>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</si>
  <si>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</si>
  <si>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</si>
  <si>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</si>
  <si>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</si>
  <si>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</si>
  <si>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Boolean fields should be formatted as Text and contain either "true" or "false" strings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</si>
  <si>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</si>
  <si>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</si>
  <si>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</si>
  <si>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</si>
  <si>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</si>
  <si>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</si>
  <si>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</si>
  <si>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</si>
  <si>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</si>
  <si>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</si>
  <si>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</si>
  <si>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</si>
  <si>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</si>
  <si>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</si>
  <si>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</si>
  <si>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</si>
  <si>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dragon_small</t>
  </si>
  <si>
    <t>rhino</t>
  </si>
  <si>
    <t>dragon_big</t>
  </si>
  <si>
    <t>[order]</t>
  </si>
  <si>
    <t>tier_0</t>
  </si>
  <si>
    <t>tier_1</t>
  </si>
  <si>
    <t>tier_2</t>
  </si>
  <si>
    <t>[tier]</t>
  </si>
  <si>
    <t>[gamePrefab]</t>
  </si>
  <si>
    <t>[menuPrefab]</t>
  </si>
  <si>
    <t>UI/Menu/Dragons/PF_DragonSmallMenu</t>
  </si>
  <si>
    <t>Game/Dragons/PF_DragonSmall</t>
  </si>
  <si>
    <t>Game/Dragons/PF_Rhino</t>
  </si>
  <si>
    <t>Game/Dragons/PF_DragonBig</t>
  </si>
  <si>
    <t>UI/Menu/Dragons/PF_DragonBigMenu</t>
  </si>
  <si>
    <t>UI/Menu/Dragons/PF_RhinoMenu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</si>
  <si>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</si>
  <si>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</si>
  <si>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</si>
  <si>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</si>
  <si>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</si>
  <si>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</si>
  <si>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</si>
  <si>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</si>
  <si>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</si>
  <si>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</si>
  <si>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</si>
  <si>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boost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</si>
  <si>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</si>
  <si>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</si>
  <si>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</si>
  <si>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</si>
  <si>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</si>
  <si>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</si>
  <si>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</si>
  <si>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</si>
  <si>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</si>
  <si>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</si>
  <si>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</si>
  <si>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</si>
  <si>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</si>
  <si>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</si>
  <si>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</si>
  <si>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</si>
  <si>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UI/Metagame/Eggs/PF_EggRed</t>
  </si>
  <si>
    <t>UI/Metagame/Eggs/PF_EggOrange</t>
  </si>
  <si>
    <t>UI/Metagame/Eggs/PF_EggPurple</t>
  </si>
  <si>
    <t>dragon_small_1</t>
  </si>
  <si>
    <t>dragon_small_2</t>
  </si>
  <si>
    <t>rhino_1</t>
  </si>
  <si>
    <t>rhino_2</t>
  </si>
  <si>
    <t>dragon_big_1</t>
  </si>
  <si>
    <t>dragon_big_2</t>
  </si>
  <si>
    <t>dragon_big_3</t>
  </si>
  <si>
    <t>Game/Dragons/PF_DragonSmall_1</t>
  </si>
  <si>
    <t>Game/Dragons/PF_DragonSmall_2</t>
  </si>
  <si>
    <t>UI/Menu/Dragons/PF_DragonSmallMenu_1</t>
  </si>
  <si>
    <t>UI/Menu/Dragons/PF_DragonSmallMenu_2</t>
  </si>
  <si>
    <t>Game/Dragons/PF_Rhino_1</t>
  </si>
  <si>
    <t>Game/Dragons/PF_Rhino_2</t>
  </si>
  <si>
    <t>UI/Menu/Dragons/PF_RhinoMenu_1</t>
  </si>
  <si>
    <t>UI/Menu/Dragons/PF_RhinoMenu_2</t>
  </si>
  <si>
    <t>Game/Dragons/PF_DragonBig_1</t>
  </si>
  <si>
    <t>Game/Dragons/PF_DragonBig_2</t>
  </si>
  <si>
    <t>Game/Dragons/PF_DragonBig_3</t>
  </si>
  <si>
    <t>UI/Menu/Dragons/PF_DragonBigMenu_1</t>
  </si>
  <si>
    <t>UI/Menu/Dragons/PF_DragonBigMenu_2</t>
  </si>
  <si>
    <t>UI/Menu/Dragons/PF_DragonBigMenu_3</t>
  </si>
  <si>
    <t>UI/Metagame/Eggs/PF_EggDragonSmall_1</t>
  </si>
  <si>
    <t>UI/Metagame/Eggs/PF_EggDragonSmall_2</t>
  </si>
  <si>
    <t>UI/Metagame/Eggs/PF_EggRhino_1</t>
  </si>
  <si>
    <t>UI/Metagame/Eggs/PF_EggRhino_2</t>
  </si>
  <si>
    <t>UI/Metagame/Eggs/PF_EggDragonBig_1</t>
  </si>
  <si>
    <t>UI/Metagame/Eggs/PF_EggDragonBig_2</t>
  </si>
  <si>
    <t>UI/Metagame/Eggs/PF_EggDragonBig_3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</si>
  <si>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</si>
  <si>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</si>
  <si>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</si>
  <si>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</si>
  <si>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</si>
  <si>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</si>
  <si>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</si>
  <si>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</si>
  <si>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</si>
  <si>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</si>
  <si>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</si>
  <si>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</si>
  <si>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</si>
  <si>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</si>
  <si>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</si>
  <si>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</si>
  <si>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</si>
  <si>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</si>
  <si>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</si>
  <si>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</si>
  <si>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[boostMin]</t>
  </si>
  <si>
    <t>[boostMax]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</si>
  <si>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</si>
  <si>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</si>
  <si>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</si>
  <si>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</si>
  <si>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</si>
  <si>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</si>
  <si>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</si>
  <si>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</si>
  <si>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</si>
  <si>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[furyDuration]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</si>
  <si>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</si>
  <si>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</si>
  <si>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</si>
  <si>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</si>
  <si>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</si>
  <si>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</si>
  <si>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</si>
  <si>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</si>
  <si>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</si>
  <si>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</si>
  <si>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</si>
  <si>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</si>
  <si>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</si>
  <si>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</si>
  <si>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</si>
  <si>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</si>
  <si>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</si>
  <si>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</si>
  <si>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</si>
  <si>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</si>
  <si>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</si>
  <si>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</si>
  <si>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</si>
  <si>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</si>
  <si>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level_2</t>
  </si>
  <si>
    <t>[dragonsToUnlock]</t>
  </si>
  <si>
    <t>Castle</t>
  </si>
  <si>
    <t>Work in Progress</t>
  </si>
  <si>
    <t>KOM</t>
  </si>
  <si>
    <t>Kick-off meeting prototype</t>
  </si>
  <si>
    <t>Playground</t>
  </si>
  <si>
    <t>For testing purposes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</si>
  <si>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</si>
  <si>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</si>
  <si>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</si>
  <si>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</si>
  <si>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</si>
  <si>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</si>
  <si>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</si>
  <si>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</si>
  <si>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</si>
  <si>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</si>
  <si>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</si>
  <si>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</si>
  <si>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</si>
  <si>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</si>
  <si>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</si>
  <si>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</si>
  <si>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</si>
  <si>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</si>
  <si>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</si>
  <si>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</si>
  <si>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</si>
  <si>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</si>
  <si>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</si>
  <si>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</si>
  <si>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</si>
  <si>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</si>
  <si>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</si>
  <si>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</si>
  <si>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</si>
  <si>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</si>
  <si>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</si>
  <si>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</si>
  <si>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</si>
  <si>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</si>
  <si>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</si>
  <si>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</si>
  <si>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</si>
  <si>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</si>
  <si>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</si>
  <si>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</si>
  <si>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</si>
  <si>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</si>
  <si>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</si>
  <si>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</si>
  <si>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</si>
  <si>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</si>
  <si>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</si>
  <si>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</si>
  <si>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</si>
  <si>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</si>
  <si>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</si>
  <si>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</si>
  <si>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</si>
  <si>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</si>
  <si>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</si>
  <si>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</si>
  <si>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</si>
  <si>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</si>
  <si>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</si>
  <si>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</si>
  <si>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</si>
  <si>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SP_Map1_v03</t>
  </si>
  <si>
    <t>SP_KOM_proto_01</t>
  </si>
  <si>
    <t>SP_Playground</t>
  </si>
  <si>
    <t>CO_Map1_v03</t>
  </si>
  <si>
    <t>CO_KOM_proto_01</t>
  </si>
  <si>
    <t>CO_Playground</t>
  </si>
  <si>
    <t>ART_Map1_v03</t>
  </si>
  <si>
    <t>ART_KOM_proto_01</t>
  </si>
  <si>
    <t>ART_Playground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</si>
  <si>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</si>
  <si>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</si>
  <si>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</si>
  <si>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</si>
  <si>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</si>
  <si>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</si>
  <si>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</si>
  <si>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</si>
  <si>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</si>
  <si>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</si>
  <si>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</si>
  <si>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</si>
  <si>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</si>
  <si>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</si>
  <si>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</si>
  <si>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</si>
  <si>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</si>
  <si>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mission_7</t>
  </si>
  <si>
    <t>mission_8</t>
  </si>
  <si>
    <t>mission_9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</si>
  <si>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</si>
  <si>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</si>
  <si>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</si>
  <si>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</si>
  <si>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</si>
  <si>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</si>
  <si>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</si>
  <si>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</si>
  <si>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</si>
  <si>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</si>
  <si>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</si>
  <si>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</si>
  <si>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</si>
  <si>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</si>
  <si>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</si>
  <si>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</si>
  <si>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</si>
  <si>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</si>
  <si>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</si>
  <si>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citizen_01</t>
  </si>
  <si>
    <t>bat</t>
  </si>
  <si>
    <t>crow</t>
  </si>
  <si>
    <t>owl</t>
  </si>
  <si>
    <t>sheep</t>
  </si>
  <si>
    <t>enemyRhino</t>
  </si>
  <si>
    <t>citizen_01;soldier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</si>
  <si>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</si>
  <si>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</si>
  <si>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</si>
  <si>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</si>
  <si>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</si>
  <si>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</si>
  <si>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</si>
  <si>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7</t>
  </si>
  <si>
    <t>Mission 8</t>
  </si>
  <si>
    <t>Mission 9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</si>
  <si>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</si>
  <si>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</si>
  <si>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</si>
  <si>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</si>
  <si>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</si>
  <si>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</si>
  <si>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</si>
  <si>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</si>
  <si>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</si>
  <si>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</si>
  <si>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Kill %U0 %U1 in a single run!</t>
  </si>
  <si>
    <t>MISSION TYPE DEFINITIONS</t>
  </si>
  <si>
    <t>{missionTypeDefinitions}</t>
  </si>
  <si>
    <t>[typeSku]</t>
  </si>
  <si>
    <t>[tidDescSingleRun]</t>
  </si>
  <si>
    <t>Survive during %U0 in a single run!</t>
  </si>
  <si>
    <t>Reach %U0 points in a single run!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</si>
  <si>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</si>
  <si>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</si>
  <si>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</si>
  <si>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</si>
  <si>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Score Master!</t>
  </si>
  <si>
    <t>Survival Master!</t>
  </si>
  <si>
    <t>Killing Machine!</t>
  </si>
  <si>
    <t>[tidDescMultiRun]</t>
  </si>
  <si>
    <t>Accumulate a total of %U0 points</t>
  </si>
  <si>
    <t>Kill a total of %U0 %U1</t>
  </si>
  <si>
    <t>Survive a %U0 in total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</si>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</sst>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4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</fonts>
  <fills count="5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</fills>
  <borders count="5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3698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</cellStyleXfs>
  <cellXfs count="206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5" borderId="27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0" fillId="20" borderId="21" xfId="0" applyNumberFormat="1" applyFill="1" applyBorder="1"/>
    <xf numFmtId="0" fontId="0" fillId="15" borderId="18" xfId="0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6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0" fontId="0" fillId="19" borderId="49" xfId="0" applyFill="1" applyBorder="1"/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6983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164"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CFCFCF"/>
      <color rgb="FFFFE59C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ables/table1.xml><?xml version="1.0" encoding="utf-8"?>
<table xmlns="http://schemas.openxmlformats.org/spreadsheetml/2006/main" id="8" name="gameSettings" displayName="gameSettings" ref="B4:E5" totalsRowShown="0" headerRowDxfId="163" headerRowBorderDxfId="162" tableBorderDxfId="161" totalsRowBorderDxfId="160">
  <autoFilter ref="B4:E5"/>
  <tableColumns count="4">
    <tableColumn id="1" name="{gameSettings}" dataDxfId="159"/>
    <tableColumn id="2" name="[sku]" dataDxfId="158"/>
    <tableColumn id="3" name="[timeToPCCoefA]" dataDxfId="157"/>
    <tableColumn id="4" name="[timeToPCCoefB]" dataDxfId="15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3" name="missionTypeDefinitions" displayName="missionTypeDefinitions" ref="B31:I34" totalsRowShown="0" headerRowBorderDxfId="48" tableBorderDxfId="47">
  <autoFilter ref="B31:I34"/>
  <tableColumns count="8">
    <tableColumn id="1" name="{missionTypeDefinitions}"/>
    <tableColumn id="2" name="[sku]" dataDxfId="46"/>
    <tableColumn id="3" name="[tidName]"/>
    <tableColumn id="4" name="[tidDescSingleRun]" dataDxfId="45"/>
    <tableColumn id="9" name="[tidDescMultiRun]" dataDxfId="44"/>
    <tableColumn id="5" name="value" dataDxfId="43"/>
    <tableColumn id="6" name="parameters" dataDxfId="42"/>
    <tableColumn id="7" name="single/multi-run?" dataDxfId="4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2" name="missionDifficultyDefinitions" displayName="missionDifficultyDefinitions" ref="B40:I43" totalsRowShown="0" headerRowBorderDxfId="40" tableBorderDxfId="39">
  <autoFilter ref="B40:I43"/>
  <tableColumns count="8">
    <tableColumn id="1" name="{missionDifficultyDefinitions}"/>
    <tableColumn id="2" name="[sku]" dataDxfId="38"/>
    <tableColumn id="7" name="[index]" dataDxfId="37"/>
    <tableColumn id="3" name="[dragonsToUnlock]" dataDxfId="36"/>
    <tableColumn id="4" name="[cooldownMinutes]" dataDxfId="35"/>
    <tableColumn id="9" name="[maxRewardCoins]" dataDxfId="34"/>
    <tableColumn id="5" name="[removeMissionPCCoefA]" dataDxfId="33"/>
    <tableColumn id="6" name="[removeMissionPCCoefB]" dataDxfId="3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eggDefinitions" displayName="eggDefinitions" ref="B4:J14" totalsRowShown="0" headerRowDxfId="31" headerRowBorderDxfId="30" tableBorderDxfId="29" totalsRowBorderDxfId="28">
  <autoFilter ref="B4:J14"/>
  <tableColumns count="9">
    <tableColumn id="1" name="{eggDefinitions}" dataDxfId="27"/>
    <tableColumn id="6" name="[sku]" dataDxfId="26">
      <calculatedColumnFormula>CONCATENATE("egg_",eggDefinitions[[#This Row],['[dragonSku']]])</calculatedColumnFormula>
    </tableColumn>
    <tableColumn id="9" name="[dragonSku]" dataDxfId="25"/>
    <tableColumn id="3" name="[shopOrder]" dataDxfId="24"/>
    <tableColumn id="4" name="[pricePC]" dataDxfId="23"/>
    <tableColumn id="5" name="[incubationMinutes]" dataDxfId="22"/>
    <tableColumn id="10" name="[prefabPath]" dataDxfId="21"/>
    <tableColumn id="7" name="[tidName]" dataDxfId="20">
      <calculatedColumnFormula>CONCATENATE("TID_",UPPER(eggDefinitions[[#This Row],['[sku']]]),"_NAME")</calculatedColumnFormula>
    </tableColumn>
    <tableColumn id="8" name="[tidDesc]" dataDxfId="19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6" name="eggRewardDefinitions" displayName="eggRewardDefinitions" ref="B18:E24" totalsRowShown="0" headerRowDxfId="18" headerRowBorderDxfId="17" tableBorderDxfId="16" totalsRowBorderDxfId="15">
  <autoFilter ref="B18:E24"/>
  <tableColumns count="4">
    <tableColumn id="1" name="{eggRewardDefinitions}" dataDxfId="14"/>
    <tableColumn id="2" name="[sku]"/>
    <tableColumn id="3" name="[type]" dataDxfId="13"/>
    <tableColumn id="4" name="[droprate]" dataDxfId="12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155" headerRowBorderDxfId="154" tableBorderDxfId="153" totalsRowBorderDxfId="152">
  <autoFilter ref="B4:J14"/>
  <tableColumns count="9">
    <tableColumn id="1" name="{localizationDefinitions}" dataDxfId="151"/>
    <tableColumn id="8" name="[sku]" dataDxfId="150"/>
    <tableColumn id="3" name="[order]" dataDxfId="149"/>
    <tableColumn id="4" name="[isoCode]" dataDxfId="148"/>
    <tableColumn id="11" name="[android]" dataDxfId="147"/>
    <tableColumn id="12" name="[iOS]" dataDxfId="146"/>
    <tableColumn id="5" name="[txtFilename]" dataDxfId="145"/>
    <tableColumn id="2" name="[icon]" dataDxfId="144"/>
    <tableColumn id="9" name="[tidName]" dataDxfId="143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2" name="dragonDefinitions" displayName="dragonDefinitions" ref="B16:AA26" totalsRowShown="0" headerRowDxfId="142" headerRowBorderDxfId="141" tableBorderDxfId="140" totalsRowBorderDxfId="139">
  <autoFilter ref="B16:AA26"/>
  <tableColumns count="26">
    <tableColumn id="1" name="{dragonDefinitions}" dataDxfId="138"/>
    <tableColumn id="2" name="[sku]"/>
    <tableColumn id="9" name="[tier]"/>
    <tableColumn id="3" name="[order]" dataDxfId="137"/>
    <tableColumn id="4" name="[unlockPriceCoins]" dataDxfId="136"/>
    <tableColumn id="5" name="[unlockPricePC]" dataDxfId="135"/>
    <tableColumn id="12" name="[numLevels]" dataDxfId="134"/>
    <tableColumn id="13" name="[xpCoefA]" dataDxfId="133"/>
    <tableColumn id="15" name="[xpCoefB]" dataDxfId="132"/>
    <tableColumn id="11" name="[cameraDefaultZoom]" dataDxfId="131"/>
    <tableColumn id="16" name="[cameraFarZoom]" dataDxfId="130"/>
    <tableColumn id="17" name="[healthMin]" dataDxfId="129"/>
    <tableColumn id="18" name="[healthMax]" dataDxfId="128"/>
    <tableColumn id="21" name="[healthDrain]" dataDxfId="127"/>
    <tableColumn id="19" name="[scaleMin]" dataDxfId="126"/>
    <tableColumn id="20" name="[scaleMax]" dataDxfId="125"/>
    <tableColumn id="22" name="[energyMax]" dataDxfId="124"/>
    <tableColumn id="23" name="[energyDrain]" dataDxfId="123"/>
    <tableColumn id="24" name="[energyRefillRate]" dataDxfId="122"/>
    <tableColumn id="25" name="[furyMax]" dataDxfId="121"/>
    <tableColumn id="26" name="[furyDuration]" dataDxfId="120"/>
    <tableColumn id="14" name="[eatSpeedFactor]" dataDxfId="0"/>
    <tableColumn id="6" name="[gamePrefab]" dataDxfId="119"/>
    <tableColumn id="10" name="[menuPrefab]" dataDxfId="118"/>
    <tableColumn id="7" name="[tidName]" dataDxfId="117">
      <calculatedColumnFormula>CONCATENATE("TID_",UPPER(dragonDefinitions[[#This Row],['[sku']]]),"_NAME")</calculatedColumnFormula>
    </tableColumn>
    <tableColumn id="8" name="[tidDesc]" dataDxfId="116">
      <calculatedColumnFormula>CONCATENATE("TID_",UPPER(dragonDefinitions[[#This Row],['[sku']]]),"_DESC")</calculatedColumnFormula>
    </tableColumn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G10" totalsRowShown="0" headerRowDxfId="115" headerRowBorderDxfId="114" tableBorderDxfId="113" totalsRowBorderDxfId="112">
  <autoFilter ref="B4:G10"/>
  <tableColumns count="6">
    <tableColumn id="1" name="{dragonTierDefinitions}" dataDxfId="111"/>
    <tableColumn id="2" name="[sku]"/>
    <tableColumn id="9" name="[order]"/>
    <tableColumn id="10" name="[icon]" dataDxfId="110"/>
    <tableColumn id="7" name="[tidName]" dataDxfId="109">
      <calculatedColumnFormula>CONCATENATE("TID_",UPPER(dragonTierDefinitions[[#This Row],['[sku']]]),"_NAME")</calculatedColumnFormula>
    </tableColumn>
    <tableColumn id="8" name="[tidDesc]" dataDxfId="108">
      <calculatedColumnFormula>CONCATENATE("TID_",UPPER(dragonTierDefinitions[[#This Row],['[sku']]]),"_DESC")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2:E35" totalsRowShown="0" headerRowDxfId="107" headerRowBorderDxfId="106" tableBorderDxfId="105" totalsRowBorderDxfId="104">
  <autoFilter ref="B32:E35"/>
  <tableColumns count="4">
    <tableColumn id="1" name="{dragonSkillDefinitions}" dataDxfId="103"/>
    <tableColumn id="2" name="[sku]" dataDxfId="102"/>
    <tableColumn id="4" name="[tidName]" dataDxfId="101">
      <calculatedColumnFormula>CONCATENATE("TID_",UPPER(dragonSkillDefinitions[[#This Row],['[sku']]]),"_NAME")</calculatedColumnFormula>
    </tableColumn>
    <tableColumn id="5" name="[tidDesc]" dataDxfId="100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1:N51" totalsRowShown="0" headerRowDxfId="99" headerRowBorderDxfId="98" tableBorderDxfId="97" totalsRowBorderDxfId="96">
  <autoFilter ref="B41:N51"/>
  <tableColumns count="13">
    <tableColumn id="1" name="{dragonSkillProgressionDefinitions}" dataDxfId="95"/>
    <tableColumn id="3" name="[sku]" dataDxfId="94">
      <calculatedColumnFormula>C17</calculatedColumnFormula>
    </tableColumn>
    <tableColumn id="5" name="[unlockPriceCoinsLevel1]" dataDxfId="93"/>
    <tableColumn id="6" name="[unlockPriceCoinsLevel2]" dataDxfId="92"/>
    <tableColumn id="7" name="[unlockPriceCoinsLevel3]" dataDxfId="91"/>
    <tableColumn id="8" name="[unlockPriceCoinsLevel4]" dataDxfId="90"/>
    <tableColumn id="9" name="[unlockPriceCoinsLevel5]" dataDxfId="89"/>
    <tableColumn id="2" name="[fireMin]" dataDxfId="88"/>
    <tableColumn id="4" name="[fireMax]" dataDxfId="87"/>
    <tableColumn id="10" name="[speedMin]" dataDxfId="86"/>
    <tableColumn id="11" name="[speedMax]" dataDxfId="85"/>
    <tableColumn id="12" name="[boostMin]" dataDxfId="84"/>
    <tableColumn id="13" name="[boostMax]" dataDxfId="8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7:E58" totalsRowShown="0" headerRowDxfId="82" headerRowBorderDxfId="81" tableBorderDxfId="80" totalsRowBorderDxfId="79">
  <autoFilter ref="B57:E58"/>
  <tableColumns count="4">
    <tableColumn id="1" name="{dragonSettings}" dataDxfId="78"/>
    <tableColumn id="2" name="[sku]" dataDxfId="77"/>
    <tableColumn id="3" name="[healthWarningThreshold]" dataDxfId="76"/>
    <tableColumn id="4" name="[energyRequiredToBoost]" dataDxfId="7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9" name="levelDefinitions" displayName="levelDefinitions" ref="B4:J7" totalsRowShown="0" headerRowDxfId="74" headerRowBorderDxfId="73" tableBorderDxfId="72" totalsRowBorderDxfId="71">
  <autoFilter ref="B4:J7"/>
  <tableColumns count="9">
    <tableColumn id="1" name="{levelDefinitions}" dataDxfId="70"/>
    <tableColumn id="9" name="[sku]" dataDxfId="69"/>
    <tableColumn id="3" name="[order]" dataDxfId="68"/>
    <tableColumn id="4" name="[dragonsToUnlock]" dataDxfId="67"/>
    <tableColumn id="5" name="[spawnersScene]" dataDxfId="66"/>
    <tableColumn id="2" name="[collisionScene]" dataDxfId="65"/>
    <tableColumn id="10" name="[artScene]" dataDxfId="64"/>
    <tableColumn id="11" name="[tidName]" dataDxfId="63"/>
    <tableColumn id="12" name="[tidDesc]" dataDxfId="62"/>
  </tableColumns>
  <tableStyleInfo name="TableStyleMedium2" showFirstColumn="0" showLastColumn="0" showRowStripes="0" showColumnStripes="0"/>
</table>
</file>

<file path=xl/tables/table9.xml><?xml version="1.0" encoding="utf-8"?>
<table xmlns="http://schemas.openxmlformats.org/spreadsheetml/2006/main" id="11" name="missionDefinitions" displayName="missionDefinitions" ref="B4:J24" totalsRowShown="0" headerRowDxfId="61" headerRowBorderDxfId="60" tableBorderDxfId="59" totalsRowBorderDxfId="58">
  <autoFilter ref="B4:J24"/>
  <tableColumns count="9">
    <tableColumn id="1" name="{missionDefinitions}" dataDxfId="57"/>
    <tableColumn id="9" name="[sku]" dataDxfId="56"/>
    <tableColumn id="3" name="[difficulty]" dataDxfId="55"/>
    <tableColumn id="4" name="[typeSku]" dataDxfId="54"/>
    <tableColumn id="5" name="[targetValue]" dataDxfId="53"/>
    <tableColumn id="2" name="[parameters]" dataDxfId="52"/>
    <tableColumn id="10" name="[singleRun]" dataDxfId="51"/>
    <tableColumn id="11" name="[tidName]" dataDxfId="50"/>
    <tableColumn id="12" name="[tidDesc]" dataDxfId="49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4" Type="http://schemas.openxmlformats.org/officeDocument/2006/relationships/table" Target="../tables/table6.xml"/><Relationship Id="rId5" Type="http://schemas.openxmlformats.org/officeDocument/2006/relationships/table" Target="../tables/table7.xml"/><Relationship Id="rId1" Type="http://schemas.openxmlformats.org/officeDocument/2006/relationships/table" Target="../tables/table3.xml"/><Relationship Id="rId2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Relationship Id="rId2" Type="http://schemas.openxmlformats.org/officeDocument/2006/relationships/table" Target="../tables/table10.xml"/><Relationship Id="rId3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Relationship Id="rId2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rgb="FFFFFF00"/>
  </sheetPr>
  <dimension ref="A1:O43"/>
  <sheetViews>
    <sheetView workbookViewId="0">
      <selection activeCell="B30" sqref="B30"/>
    </sheetView>
  </sheetViews>
  <sheetFormatPr baseColWidth="10" defaultColWidth="8.83203125" defaultRowHeight="15" x14ac:dyDescent="0.2"/>
  <cols>
    <col min="1" max="1" width="3.33203125" style="67" customWidth="1"/>
    <col min="2" max="2" width="27.1640625" customWidth="1"/>
  </cols>
  <sheetData>
    <row r="1" spans="2:14" s="67" customFormat="1" x14ac:dyDescent="0.2"/>
    <row r="2" spans="2:14" s="67" customFormat="1" ht="21" x14ac:dyDescent="0.25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 x14ac:dyDescent="0.2">
      <c r="B3" s="127" t="s">
        <v>179</v>
      </c>
    </row>
    <row r="4" spans="2:14" s="67" customFormat="1" x14ac:dyDescent="0.2">
      <c r="B4" s="127" t="s">
        <v>180</v>
      </c>
    </row>
    <row r="5" spans="2:14" s="67" customFormat="1" x14ac:dyDescent="0.2">
      <c r="B5" s="127" t="s">
        <v>181</v>
      </c>
    </row>
    <row r="6" spans="2:14" s="67" customFormat="1" x14ac:dyDescent="0.2">
      <c r="B6" s="127" t="s">
        <v>164</v>
      </c>
    </row>
    <row r="7" spans="2:14" s="67" customFormat="1" x14ac:dyDescent="0.2">
      <c r="B7" s="127" t="s">
        <v>165</v>
      </c>
    </row>
    <row r="8" spans="2:14" s="67" customFormat="1" x14ac:dyDescent="0.2">
      <c r="B8" s="127" t="s">
        <v>182</v>
      </c>
    </row>
    <row r="9" spans="2:14" s="67" customFormat="1" x14ac:dyDescent="0.2">
      <c r="B9" s="127" t="s">
        <v>166</v>
      </c>
    </row>
    <row r="10" spans="2:14" s="67" customFormat="1" x14ac:dyDescent="0.2">
      <c r="B10" s="127" t="s">
        <v>184</v>
      </c>
    </row>
    <row r="11" spans="2:14" s="22" customFormat="1" x14ac:dyDescent="0.2"/>
    <row r="12" spans="2:14" ht="21" x14ac:dyDescent="0.25">
      <c r="B12" s="125" t="s">
        <v>0</v>
      </c>
      <c r="C12" s="126"/>
      <c r="D12" s="126"/>
      <c r="E12" s="126"/>
      <c r="F12" s="126"/>
      <c r="G12" s="126"/>
      <c r="H12" s="126"/>
      <c r="I12" s="126"/>
      <c r="J12" s="126"/>
      <c r="K12" s="126"/>
      <c r="L12" s="126"/>
      <c r="M12" s="126"/>
      <c r="N12" s="126"/>
    </row>
    <row r="13" spans="2:14" x14ac:dyDescent="0.2">
      <c r="B13" s="129" t="s">
        <v>172</v>
      </c>
      <c r="C13" s="22" t="s">
        <v>173</v>
      </c>
    </row>
    <row r="14" spans="2:14" s="67" customFormat="1" x14ac:dyDescent="0.2">
      <c r="B14" s="186" t="s">
        <v>334</v>
      </c>
      <c r="C14" s="22" t="s">
        <v>335</v>
      </c>
    </row>
    <row r="15" spans="2:14" s="67" customFormat="1" x14ac:dyDescent="0.2">
      <c r="B15" s="152" t="s">
        <v>332</v>
      </c>
      <c r="C15" s="22" t="s">
        <v>333</v>
      </c>
    </row>
    <row r="16" spans="2:14" s="67" customFormat="1" x14ac:dyDescent="0.2">
      <c r="B16" s="187" t="s">
        <v>336</v>
      </c>
      <c r="C16" s="185" t="s">
        <v>337</v>
      </c>
    </row>
    <row r="17" spans="2:15" s="67" customFormat="1" x14ac:dyDescent="0.2">
      <c r="B17" s="151" t="s">
        <v>330</v>
      </c>
      <c r="C17" s="22" t="s">
        <v>331</v>
      </c>
    </row>
    <row r="18" spans="2:15" s="67" customFormat="1" x14ac:dyDescent="0.2">
      <c r="B18" s="130" t="s">
        <v>174</v>
      </c>
      <c r="C18" s="22"/>
    </row>
    <row r="19" spans="2:15" x14ac:dyDescent="0.2"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</row>
    <row r="20" spans="2:15" ht="21" x14ac:dyDescent="0.25">
      <c r="B20" s="125" t="s">
        <v>1</v>
      </c>
      <c r="C20" s="126"/>
      <c r="D20" s="126"/>
      <c r="E20" s="126"/>
      <c r="F20" s="126"/>
      <c r="G20" s="126"/>
      <c r="H20" s="126"/>
      <c r="I20" s="126"/>
      <c r="J20" s="126"/>
      <c r="K20" s="126"/>
      <c r="L20" s="126"/>
      <c r="M20" s="126"/>
      <c r="N20" s="126"/>
    </row>
    <row r="21" spans="2:15" x14ac:dyDescent="0.2">
      <c r="B21" t="s">
        <v>2</v>
      </c>
      <c r="C21" t="s">
        <v>3</v>
      </c>
    </row>
    <row r="23" spans="2:15" ht="21" x14ac:dyDescent="0.25">
      <c r="B23" s="125" t="s">
        <v>7</v>
      </c>
      <c r="C23" s="126"/>
      <c r="D23" s="126"/>
      <c r="E23" s="126"/>
      <c r="F23" s="126"/>
      <c r="G23" s="126"/>
      <c r="H23" s="126"/>
      <c r="I23" s="126"/>
      <c r="J23" s="126"/>
      <c r="K23" s="126"/>
      <c r="L23" s="126"/>
      <c r="M23" s="126"/>
      <c r="N23" s="126"/>
    </row>
    <row r="24" spans="2:15" x14ac:dyDescent="0.2">
      <c r="B24" s="16" t="s">
        <v>206</v>
      </c>
    </row>
    <row r="25" spans="2:15" s="67" customFormat="1" x14ac:dyDescent="0.2">
      <c r="B25" s="131" t="s">
        <v>208</v>
      </c>
    </row>
    <row r="26" spans="2:15" x14ac:dyDescent="0.2">
      <c r="B26" s="17" t="s">
        <v>340</v>
      </c>
    </row>
    <row r="27" spans="2:15" x14ac:dyDescent="0.2">
      <c r="B27" s="18" t="s">
        <v>207</v>
      </c>
    </row>
    <row r="28" spans="2:15" s="67" customFormat="1" x14ac:dyDescent="0.2">
      <c r="B28" s="19" t="s">
        <v>8</v>
      </c>
    </row>
    <row r="29" spans="2:15" x14ac:dyDescent="0.2">
      <c r="B29" s="189" t="s">
        <v>341</v>
      </c>
    </row>
    <row r="30" spans="2:15" x14ac:dyDescent="0.2">
      <c r="B30" s="1" t="s">
        <v>9</v>
      </c>
      <c r="C30" t="s">
        <v>19</v>
      </c>
    </row>
    <row r="31" spans="2:15" x14ac:dyDescent="0.2">
      <c r="B31" s="6" t="s">
        <v>10</v>
      </c>
      <c r="C31" t="s">
        <v>11</v>
      </c>
    </row>
    <row r="32" spans="2:15" x14ac:dyDescent="0.2">
      <c r="B32" s="7" t="s">
        <v>12</v>
      </c>
      <c r="C32" t="s">
        <v>13</v>
      </c>
    </row>
    <row r="33" spans="2:14" x14ac:dyDescent="0.2">
      <c r="B33" s="8" t="s">
        <v>14</v>
      </c>
      <c r="C33" t="s">
        <v>15</v>
      </c>
    </row>
    <row r="34" spans="2:14" x14ac:dyDescent="0.2">
      <c r="B34" s="9" t="s">
        <v>16</v>
      </c>
      <c r="C34" t="s">
        <v>17</v>
      </c>
    </row>
    <row r="35" spans="2:14" s="67" customFormat="1" x14ac:dyDescent="0.2">
      <c r="B35" s="5" t="s">
        <v>18</v>
      </c>
      <c r="C35" t="s">
        <v>162</v>
      </c>
      <c r="D35"/>
      <c r="E35"/>
      <c r="F35"/>
      <c r="G35"/>
      <c r="H35"/>
      <c r="I35"/>
      <c r="J35"/>
      <c r="K35"/>
      <c r="L35"/>
      <c r="M35"/>
      <c r="N35"/>
    </row>
    <row r="36" spans="2:14" x14ac:dyDescent="0.2">
      <c r="B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</row>
    <row r="37" spans="2:14" ht="21" x14ac:dyDescent="0.25">
      <c r="B37" s="125" t="s">
        <v>161</v>
      </c>
      <c r="C37" s="126"/>
      <c r="D37" s="126"/>
      <c r="E37" s="126"/>
      <c r="F37" s="126"/>
      <c r="G37" s="126"/>
      <c r="H37" s="126"/>
      <c r="I37" s="126"/>
      <c r="J37" s="126"/>
      <c r="K37" s="126"/>
      <c r="L37" s="126"/>
      <c r="M37" s="126"/>
      <c r="N37" s="126"/>
    </row>
    <row r="38" spans="2:14" x14ac:dyDescent="0.2">
      <c r="B38" s="128" t="s">
        <v>169</v>
      </c>
    </row>
    <row r="39" spans="2:14" x14ac:dyDescent="0.2">
      <c r="B39" s="128" t="s">
        <v>168</v>
      </c>
    </row>
    <row r="40" spans="2:14" x14ac:dyDescent="0.2">
      <c r="B40" s="128" t="s">
        <v>167</v>
      </c>
    </row>
    <row r="41" spans="2:14" x14ac:dyDescent="0.2">
      <c r="B41" s="128" t="s">
        <v>170</v>
      </c>
    </row>
    <row r="42" spans="2:14" x14ac:dyDescent="0.2">
      <c r="B42" s="128" t="s">
        <v>171</v>
      </c>
    </row>
    <row r="43" spans="2:14" x14ac:dyDescent="0.2">
      <c r="B43" s="128" t="s">
        <v>307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baseColWidth="10" defaultColWidth="8.83203125" defaultRowHeight="15" x14ac:dyDescent="0.2"/>
  <cols>
    <col min="1" max="1" width="49" style="1" bestFit="1" customWidth="1"/>
    <col min="2" max="101" width="39.5" bestFit="1" customWidth="1"/>
    <col min="103" max="103" width="10.5" bestFit="1" customWidth="1"/>
    <col min="104" max="104" width="14.33203125" customWidth="1"/>
  </cols>
  <sheetData>
    <row r="1" spans="1:101" s="67" customFormat="1" x14ac:dyDescent="0.2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 x14ac:dyDescent="0.2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 x14ac:dyDescent="0.2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 x14ac:dyDescent="0.2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" x14ac:dyDescent="0.3">
      <c r="A5" s="104" t="s">
        <v>159</v>
      </c>
    </row>
    <row r="6" spans="1:101" s="67" customFormat="1" ht="16" thickBot="1" x14ac:dyDescent="0.25">
      <c r="A6" s="68" t="s">
        <v>229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6" thickBot="1" x14ac:dyDescent="0.25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6" thickBot="1" x14ac:dyDescent="0.25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 x14ac:dyDescent="0.2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 x14ac:dyDescent="0.2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6" thickBot="1" x14ac:dyDescent="0.25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 x14ac:dyDescent="0.2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 x14ac:dyDescent="0.2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 x14ac:dyDescent="0.2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6" thickBot="1" x14ac:dyDescent="0.25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 x14ac:dyDescent="0.2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 x14ac:dyDescent="0.2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6" thickBot="1" x14ac:dyDescent="0.25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 x14ac:dyDescent="0.2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 x14ac:dyDescent="0.2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 x14ac:dyDescent="0.2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6" thickBot="1" x14ac:dyDescent="0.25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 x14ac:dyDescent="0.2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 x14ac:dyDescent="0.2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 x14ac:dyDescent="0.2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 x14ac:dyDescent="0.2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 x14ac:dyDescent="0.2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 x14ac:dyDescent="0.2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6" thickBot="1" x14ac:dyDescent="0.25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 x14ac:dyDescent="0.2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 x14ac:dyDescent="0.2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 x14ac:dyDescent="0.2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 x14ac:dyDescent="0.2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 x14ac:dyDescent="0.2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 x14ac:dyDescent="0.2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 x14ac:dyDescent="0.2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6" thickBot="1" x14ac:dyDescent="0.25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 x14ac:dyDescent="0.2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 x14ac:dyDescent="0.2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K5"/>
  <sheetViews>
    <sheetView workbookViewId="0">
      <selection activeCell="G34" sqref="G34"/>
    </sheetView>
  </sheetViews>
  <sheetFormatPr baseColWidth="10" defaultRowHeight="15" x14ac:dyDescent="0.2"/>
  <cols>
    <col min="1" max="1" width="2.6640625" customWidth="1"/>
    <col min="2" max="26" width="12" customWidth="1"/>
  </cols>
  <sheetData>
    <row r="1" spans="1:11" ht="16" thickBot="1" x14ac:dyDescent="0.25"/>
    <row r="2" spans="1:11" ht="24" x14ac:dyDescent="0.3">
      <c r="A2" s="67"/>
      <c r="B2" s="12" t="s">
        <v>308</v>
      </c>
      <c r="C2" s="12"/>
      <c r="D2" s="12"/>
      <c r="E2" s="12"/>
      <c r="F2" s="12"/>
      <c r="G2" s="12"/>
      <c r="H2" s="12"/>
      <c r="I2" s="12"/>
      <c r="J2" s="12"/>
      <c r="K2" s="12"/>
    </row>
    <row r="3" spans="1:11" x14ac:dyDescent="0.2">
      <c r="A3" s="182"/>
      <c r="B3" s="153"/>
      <c r="C3" s="10"/>
      <c r="D3" s="183" t="s">
        <v>313</v>
      </c>
      <c r="E3" s="10"/>
      <c r="F3" s="10"/>
      <c r="G3" s="10"/>
      <c r="H3" s="10"/>
      <c r="I3" s="183"/>
      <c r="J3" s="182"/>
      <c r="K3" s="182"/>
    </row>
    <row r="4" spans="1:11" ht="88" x14ac:dyDescent="0.2">
      <c r="A4" s="67"/>
      <c r="B4" s="143" t="s">
        <v>309</v>
      </c>
      <c r="C4" s="144" t="s">
        <v>5</v>
      </c>
      <c r="D4" s="146" t="s">
        <v>311</v>
      </c>
      <c r="E4" s="166" t="s">
        <v>312</v>
      </c>
      <c r="F4" s="67"/>
      <c r="G4" s="67"/>
      <c r="H4" s="67"/>
      <c r="I4" s="67"/>
      <c r="J4" s="67"/>
      <c r="K4" s="67"/>
    </row>
    <row r="5" spans="1:11" x14ac:dyDescent="0.2">
      <c r="A5" s="67"/>
      <c r="B5" s="156" t="s">
        <v>4</v>
      </c>
      <c r="C5" s="13" t="s">
        <v>310</v>
      </c>
      <c r="D5" s="14">
        <v>0.2</v>
      </c>
      <c r="E5" s="167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B1:J28"/>
  <sheetViews>
    <sheetView workbookViewId="0">
      <selection activeCell="C5" sqref="C5:C14"/>
    </sheetView>
  </sheetViews>
  <sheetFormatPr baseColWidth="10" defaultRowHeight="15" x14ac:dyDescent="0.2"/>
  <cols>
    <col min="1" max="1" width="3.1640625" customWidth="1"/>
    <col min="2" max="2" width="10.83203125" customWidth="1"/>
    <col min="3" max="3" width="13.83203125" customWidth="1"/>
    <col min="6" max="7" width="10.83203125" customWidth="1"/>
    <col min="8" max="8" width="17" customWidth="1"/>
    <col min="9" max="9" width="15.83203125" customWidth="1"/>
    <col min="10" max="10" width="28.83203125" customWidth="1"/>
  </cols>
  <sheetData>
    <row r="1" spans="2:10" ht="16" thickBot="1" x14ac:dyDescent="0.25"/>
    <row r="2" spans="2:10" ht="24" x14ac:dyDescent="0.3">
      <c r="B2" s="12" t="s">
        <v>339</v>
      </c>
      <c r="C2" s="12"/>
      <c r="D2" s="12"/>
      <c r="E2" s="12"/>
      <c r="F2" s="12"/>
      <c r="G2" s="12"/>
      <c r="H2" s="12"/>
      <c r="I2" s="12"/>
      <c r="J2" s="12"/>
    </row>
    <row r="3" spans="2:10" ht="30" x14ac:dyDescent="0.2">
      <c r="B3" s="184"/>
      <c r="C3" s="10"/>
      <c r="D3" s="10"/>
      <c r="E3" s="10"/>
      <c r="G3" s="10"/>
      <c r="H3" s="10" t="s">
        <v>343</v>
      </c>
      <c r="I3" s="67"/>
      <c r="J3" s="67"/>
    </row>
    <row r="4" spans="2:10" ht="115" x14ac:dyDescent="0.2">
      <c r="B4" s="143" t="s">
        <v>338</v>
      </c>
      <c r="C4" s="143" t="s">
        <v>5</v>
      </c>
      <c r="D4" s="145" t="s">
        <v>190</v>
      </c>
      <c r="E4" s="154" t="s">
        <v>345</v>
      </c>
      <c r="F4" s="154" t="s">
        <v>346</v>
      </c>
      <c r="G4" s="154" t="s">
        <v>347</v>
      </c>
      <c r="H4" s="148" t="s">
        <v>342</v>
      </c>
      <c r="I4" s="148" t="s">
        <v>23</v>
      </c>
      <c r="J4" s="149" t="s">
        <v>38</v>
      </c>
    </row>
    <row r="5" spans="2:10" x14ac:dyDescent="0.2">
      <c r="B5" s="134" t="s">
        <v>4</v>
      </c>
      <c r="C5" s="191" t="s">
        <v>344</v>
      </c>
      <c r="D5" s="132">
        <v>0</v>
      </c>
      <c r="E5" s="20" t="s">
        <v>357</v>
      </c>
      <c r="F5" s="20" t="b">
        <v>1</v>
      </c>
      <c r="G5" s="20" t="b">
        <v>1</v>
      </c>
      <c r="H5" s="15" t="s">
        <v>367</v>
      </c>
      <c r="I5" s="15"/>
      <c r="J5" s="21" t="s">
        <v>377</v>
      </c>
    </row>
    <row r="6" spans="2:10" x14ac:dyDescent="0.2">
      <c r="B6" s="134" t="s">
        <v>4</v>
      </c>
      <c r="C6" s="191" t="s">
        <v>348</v>
      </c>
      <c r="D6" s="132">
        <v>1</v>
      </c>
      <c r="E6" s="20" t="s">
        <v>358</v>
      </c>
      <c r="F6" s="20" t="b">
        <v>1</v>
      </c>
      <c r="G6" s="20" t="b">
        <v>1</v>
      </c>
      <c r="H6" s="15" t="s">
        <v>368</v>
      </c>
      <c r="I6" s="15"/>
      <c r="J6" s="21" t="s">
        <v>378</v>
      </c>
    </row>
    <row r="7" spans="2:10" x14ac:dyDescent="0.2">
      <c r="B7" s="136" t="s">
        <v>4</v>
      </c>
      <c r="C7" s="191" t="s">
        <v>349</v>
      </c>
      <c r="D7" s="138">
        <v>2</v>
      </c>
      <c r="E7" s="155" t="s">
        <v>359</v>
      </c>
      <c r="F7" s="20" t="b">
        <v>1</v>
      </c>
      <c r="G7" s="20" t="b">
        <v>1</v>
      </c>
      <c r="H7" s="15" t="s">
        <v>369</v>
      </c>
      <c r="I7" s="15"/>
      <c r="J7" s="21" t="s">
        <v>379</v>
      </c>
    </row>
    <row r="8" spans="2:10" x14ac:dyDescent="0.2">
      <c r="B8" s="136" t="s">
        <v>4</v>
      </c>
      <c r="C8" s="191" t="s">
        <v>350</v>
      </c>
      <c r="D8" s="132">
        <v>3</v>
      </c>
      <c r="E8" s="20" t="s">
        <v>360</v>
      </c>
      <c r="F8" s="20" t="b">
        <v>1</v>
      </c>
      <c r="G8" s="20" t="b">
        <v>1</v>
      </c>
      <c r="H8" s="192" t="s">
        <v>370</v>
      </c>
      <c r="I8" s="15"/>
      <c r="J8" s="21" t="s">
        <v>380</v>
      </c>
    </row>
    <row r="9" spans="2:10" x14ac:dyDescent="0.2">
      <c r="B9" s="136" t="s">
        <v>4</v>
      </c>
      <c r="C9" s="191" t="s">
        <v>351</v>
      </c>
      <c r="D9" s="138">
        <v>4</v>
      </c>
      <c r="E9" s="20" t="s">
        <v>361</v>
      </c>
      <c r="F9" s="20" t="b">
        <v>1</v>
      </c>
      <c r="G9" s="20" t="b">
        <v>1</v>
      </c>
      <c r="H9" s="192" t="s">
        <v>371</v>
      </c>
      <c r="I9" s="15"/>
      <c r="J9" s="21" t="s">
        <v>381</v>
      </c>
    </row>
    <row r="10" spans="2:10" x14ac:dyDescent="0.2">
      <c r="B10" s="136" t="s">
        <v>4</v>
      </c>
      <c r="C10" s="191" t="s">
        <v>352</v>
      </c>
      <c r="D10" s="132">
        <v>5</v>
      </c>
      <c r="E10" s="20" t="s">
        <v>362</v>
      </c>
      <c r="F10" s="20" t="b">
        <v>1</v>
      </c>
      <c r="G10" s="20" t="b">
        <v>1</v>
      </c>
      <c r="H10" s="192" t="s">
        <v>372</v>
      </c>
      <c r="I10" s="15"/>
      <c r="J10" s="21" t="s">
        <v>382</v>
      </c>
    </row>
    <row r="11" spans="2:10" x14ac:dyDescent="0.2">
      <c r="B11" s="136" t="s">
        <v>4</v>
      </c>
      <c r="C11" s="191" t="s">
        <v>353</v>
      </c>
      <c r="D11" s="138">
        <v>6</v>
      </c>
      <c r="E11" s="20" t="s">
        <v>363</v>
      </c>
      <c r="F11" s="20" t="b">
        <v>1</v>
      </c>
      <c r="G11" s="20" t="b">
        <v>1</v>
      </c>
      <c r="H11" s="192" t="s">
        <v>373</v>
      </c>
      <c r="I11" s="15"/>
      <c r="J11" s="21" t="s">
        <v>383</v>
      </c>
    </row>
    <row r="12" spans="2:10" x14ac:dyDescent="0.2">
      <c r="B12" s="136" t="s">
        <v>4</v>
      </c>
      <c r="C12" s="191" t="s">
        <v>354</v>
      </c>
      <c r="D12" s="132">
        <v>7</v>
      </c>
      <c r="E12" s="20" t="s">
        <v>364</v>
      </c>
      <c r="F12" s="20" t="b">
        <v>1</v>
      </c>
      <c r="G12" s="20" t="b">
        <v>0</v>
      </c>
      <c r="H12" s="192" t="s">
        <v>374</v>
      </c>
      <c r="I12" s="15"/>
      <c r="J12" s="21" t="s">
        <v>384</v>
      </c>
    </row>
    <row r="13" spans="2:10" x14ac:dyDescent="0.2">
      <c r="B13" s="136" t="s">
        <v>4</v>
      </c>
      <c r="C13" s="191" t="s">
        <v>355</v>
      </c>
      <c r="D13" s="138">
        <v>8</v>
      </c>
      <c r="E13" s="20" t="s">
        <v>365</v>
      </c>
      <c r="F13" s="20" t="b">
        <v>1</v>
      </c>
      <c r="G13" s="20" t="b">
        <v>1</v>
      </c>
      <c r="H13" s="192" t="s">
        <v>375</v>
      </c>
      <c r="I13" s="15"/>
      <c r="J13" s="21" t="s">
        <v>385</v>
      </c>
    </row>
    <row r="14" spans="2:10" x14ac:dyDescent="0.2">
      <c r="B14" s="136" t="s">
        <v>4</v>
      </c>
      <c r="C14" s="191" t="s">
        <v>356</v>
      </c>
      <c r="D14" s="132">
        <v>9</v>
      </c>
      <c r="E14" s="20" t="s">
        <v>366</v>
      </c>
      <c r="F14" s="20" t="b">
        <v>1</v>
      </c>
      <c r="G14" s="20" t="b">
        <v>1</v>
      </c>
      <c r="H14" s="192" t="s">
        <v>376</v>
      </c>
      <c r="I14" s="15"/>
      <c r="J14" s="21" t="s">
        <v>386</v>
      </c>
    </row>
    <row r="19" spans="2:2" x14ac:dyDescent="0.2">
      <c r="B19" s="188"/>
    </row>
    <row r="20" spans="2:2" x14ac:dyDescent="0.2">
      <c r="B20" s="190"/>
    </row>
    <row r="21" spans="2:2" x14ac:dyDescent="0.2">
      <c r="B21" s="190"/>
    </row>
    <row r="22" spans="2:2" x14ac:dyDescent="0.2">
      <c r="B22" s="190"/>
    </row>
    <row r="23" spans="2:2" x14ac:dyDescent="0.2">
      <c r="B23" s="190"/>
    </row>
    <row r="24" spans="2:2" x14ac:dyDescent="0.2">
      <c r="B24" s="190"/>
    </row>
    <row r="25" spans="2:2" x14ac:dyDescent="0.2">
      <c r="B25" s="190"/>
    </row>
    <row r="26" spans="2:2" x14ac:dyDescent="0.2">
      <c r="B26" s="190"/>
    </row>
    <row r="27" spans="2:2" x14ac:dyDescent="0.2">
      <c r="B27" s="190"/>
    </row>
    <row r="28" spans="2:2" x14ac:dyDescent="0.2">
      <c r="B28" s="190"/>
    </row>
  </sheetData>
  <conditionalFormatting sqref="C5:C14">
    <cfRule type="duplicateValues" dxfId="11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/>
  </sheetPr>
  <dimension ref="B1:AA58"/>
  <sheetViews>
    <sheetView tabSelected="1" topLeftCell="A11" workbookViewId="0">
      <pane xSplit="3" topLeftCell="N1" activePane="topRight" state="frozen"/>
      <selection pane="topRight" activeCell="U38" sqref="U38"/>
    </sheetView>
  </sheetViews>
  <sheetFormatPr baseColWidth="10" defaultRowHeight="15" x14ac:dyDescent="0.2"/>
  <cols>
    <col min="1" max="1" width="3" style="67" customWidth="1"/>
    <col min="2" max="2" width="11.83203125" style="67" customWidth="1"/>
    <col min="3" max="3" width="22.83203125" style="67" customWidth="1"/>
    <col min="4" max="27" width="14.33203125" style="67" customWidth="1"/>
    <col min="28" max="16384" width="10.83203125" style="67"/>
  </cols>
  <sheetData>
    <row r="1" spans="2:27" ht="16" thickBot="1" x14ac:dyDescent="0.25"/>
    <row r="2" spans="2:27" ht="24" x14ac:dyDescent="0.3">
      <c r="B2" s="12" t="s">
        <v>203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27" x14ac:dyDescent="0.2">
      <c r="B3" s="153"/>
      <c r="C3" s="10"/>
      <c r="D3" s="10"/>
      <c r="E3" s="10"/>
      <c r="F3" s="10"/>
      <c r="G3" s="10"/>
    </row>
    <row r="4" spans="2:27" ht="113" x14ac:dyDescent="0.2">
      <c r="B4" s="143" t="s">
        <v>306</v>
      </c>
      <c r="C4" s="144" t="s">
        <v>5</v>
      </c>
      <c r="D4" s="145" t="s">
        <v>190</v>
      </c>
      <c r="E4" s="148" t="s">
        <v>23</v>
      </c>
      <c r="F4" s="149" t="s">
        <v>38</v>
      </c>
      <c r="G4" s="150" t="s">
        <v>178</v>
      </c>
    </row>
    <row r="5" spans="2:27" x14ac:dyDescent="0.2">
      <c r="B5" s="134" t="s">
        <v>4</v>
      </c>
      <c r="C5" s="13" t="s">
        <v>191</v>
      </c>
      <c r="D5" s="132">
        <v>0</v>
      </c>
      <c r="E5" s="15"/>
      <c r="F5" s="21" t="str">
        <f>CONCATENATE("TID_",UPPER(dragonTierDefinitions[[#This Row],['[sku']]]),"_NAME")</f>
        <v>TID_TIER_0_NAME</v>
      </c>
      <c r="G5" s="135" t="str">
        <f>CONCATENATE("TID_",UPPER(dragonTierDefinitions[[#This Row],['[sku']]]),"_DESC")</f>
        <v>TID_TIER_0_DESC</v>
      </c>
    </row>
    <row r="6" spans="2:27" x14ac:dyDescent="0.2">
      <c r="B6" s="134" t="s">
        <v>4</v>
      </c>
      <c r="C6" s="13" t="s">
        <v>192</v>
      </c>
      <c r="D6" s="132">
        <v>1</v>
      </c>
      <c r="E6" s="15"/>
      <c r="F6" s="21" t="str">
        <f>CONCATENATE("TID_",UPPER(dragonTierDefinitions[[#This Row],['[sku']]]),"_NAME")</f>
        <v>TID_TIER_1_NAME</v>
      </c>
      <c r="G6" s="135" t="str">
        <f>CONCATENATE("TID_",UPPER(dragonTierDefinitions[[#This Row],['[sku']]]),"_DESC")</f>
        <v>TID_TIER_1_DESC</v>
      </c>
    </row>
    <row r="7" spans="2:27" x14ac:dyDescent="0.2">
      <c r="B7" s="136" t="s">
        <v>4</v>
      </c>
      <c r="C7" s="137" t="s">
        <v>193</v>
      </c>
      <c r="D7" s="132">
        <v>2</v>
      </c>
      <c r="E7" s="15"/>
      <c r="F7" s="141" t="str">
        <f>CONCATENATE("TID_",UPPER(dragonTierDefinitions[[#This Row],['[sku']]]),"_NAME")</f>
        <v>TID_TIER_2_NAME</v>
      </c>
      <c r="G7" s="142" t="str">
        <f>CONCATENATE("TID_",UPPER(dragonTierDefinitions[[#This Row],['[sku']]]),"_DESC")</f>
        <v>TID_TIER_2_DESC</v>
      </c>
    </row>
    <row r="8" spans="2:27" x14ac:dyDescent="0.2">
      <c r="B8" s="136" t="s">
        <v>4</v>
      </c>
      <c r="C8" s="137" t="s">
        <v>270</v>
      </c>
      <c r="D8" s="132">
        <v>3</v>
      </c>
      <c r="E8" s="15"/>
      <c r="F8" s="163" t="str">
        <f>CONCATENATE("TID_",UPPER(dragonTierDefinitions[[#This Row],['[sku']]]),"_NAME")</f>
        <v>TID_TIER_3_NAME</v>
      </c>
      <c r="G8" s="164" t="str">
        <f>CONCATENATE("TID_",UPPER(dragonTierDefinitions[[#This Row],['[sku']]]),"_DESC")</f>
        <v>TID_TIER_3_DESC</v>
      </c>
    </row>
    <row r="9" spans="2:27" x14ac:dyDescent="0.2">
      <c r="B9" s="136" t="s">
        <v>4</v>
      </c>
      <c r="C9" s="137" t="s">
        <v>271</v>
      </c>
      <c r="D9" s="132">
        <v>4</v>
      </c>
      <c r="E9" s="15"/>
      <c r="F9" s="163" t="str">
        <f>CONCATENATE("TID_",UPPER(dragonTierDefinitions[[#This Row],['[sku']]]),"_NAME")</f>
        <v>TID_TIER_4_NAME</v>
      </c>
      <c r="G9" s="164" t="str">
        <f>CONCATENATE("TID_",UPPER(dragonTierDefinitions[[#This Row],['[sku']]]),"_DESC")</f>
        <v>TID_TIER_4_DESC</v>
      </c>
    </row>
    <row r="10" spans="2:27" x14ac:dyDescent="0.2">
      <c r="B10" s="136" t="s">
        <v>4</v>
      </c>
      <c r="C10" s="137" t="s">
        <v>272</v>
      </c>
      <c r="D10" s="132">
        <v>5</v>
      </c>
      <c r="E10" s="165"/>
      <c r="F10" s="158" t="str">
        <f>CONCATENATE("TID_",UPPER(dragonTierDefinitions[[#This Row],['[sku']]]),"_NAME")</f>
        <v>TID_TIER_5_NAME</v>
      </c>
      <c r="G10" s="159" t="str">
        <f>CONCATENATE("TID_",UPPER(dragonTierDefinitions[[#This Row],['[sku']]]),"_DESC")</f>
        <v>TID_TIER_5_DESC</v>
      </c>
    </row>
    <row r="13" spans="2:27" ht="16" thickBot="1" x14ac:dyDescent="0.25"/>
    <row r="14" spans="2:27" ht="24" x14ac:dyDescent="0.3">
      <c r="B14" s="12" t="s">
        <v>186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2:27" s="201" customFormat="1" ht="60" x14ac:dyDescent="0.2">
      <c r="H15" s="201" t="s">
        <v>262</v>
      </c>
      <c r="O15" s="201" t="s">
        <v>290</v>
      </c>
      <c r="S15" s="201" t="s">
        <v>291</v>
      </c>
      <c r="T15" s="201" t="s">
        <v>291</v>
      </c>
      <c r="V15" s="201" t="s">
        <v>294</v>
      </c>
      <c r="W15" s="201" t="s">
        <v>493</v>
      </c>
    </row>
    <row r="16" spans="2:27" ht="107" x14ac:dyDescent="0.2">
      <c r="B16" s="143" t="s">
        <v>305</v>
      </c>
      <c r="C16" s="144" t="s">
        <v>5</v>
      </c>
      <c r="D16" s="144" t="s">
        <v>194</v>
      </c>
      <c r="E16" s="145" t="s">
        <v>190</v>
      </c>
      <c r="F16" s="146" t="s">
        <v>204</v>
      </c>
      <c r="G16" s="147" t="s">
        <v>205</v>
      </c>
      <c r="H16" s="147" t="s">
        <v>295</v>
      </c>
      <c r="I16" s="147" t="s">
        <v>209</v>
      </c>
      <c r="J16" s="179" t="s">
        <v>210</v>
      </c>
      <c r="K16" s="175" t="s">
        <v>274</v>
      </c>
      <c r="L16" s="170" t="s">
        <v>275</v>
      </c>
      <c r="M16" s="175" t="s">
        <v>276</v>
      </c>
      <c r="N16" s="154" t="s">
        <v>277</v>
      </c>
      <c r="O16" s="170" t="s">
        <v>289</v>
      </c>
      <c r="P16" s="175" t="s">
        <v>284</v>
      </c>
      <c r="Q16" s="170" t="s">
        <v>285</v>
      </c>
      <c r="R16" s="175" t="s">
        <v>286</v>
      </c>
      <c r="S16" s="154" t="s">
        <v>288</v>
      </c>
      <c r="T16" s="170" t="s">
        <v>287</v>
      </c>
      <c r="U16" s="175" t="s">
        <v>292</v>
      </c>
      <c r="V16" s="170" t="s">
        <v>293</v>
      </c>
      <c r="W16" s="175" t="s">
        <v>492</v>
      </c>
      <c r="X16" s="180" t="s">
        <v>195</v>
      </c>
      <c r="Y16" s="148" t="s">
        <v>196</v>
      </c>
      <c r="Z16" s="149" t="s">
        <v>38</v>
      </c>
      <c r="AA16" s="150" t="s">
        <v>178</v>
      </c>
    </row>
    <row r="17" spans="2:27" x14ac:dyDescent="0.2">
      <c r="B17" s="134" t="s">
        <v>4</v>
      </c>
      <c r="C17" s="13" t="s">
        <v>187</v>
      </c>
      <c r="D17" s="13" t="s">
        <v>191</v>
      </c>
      <c r="E17" s="132">
        <v>0</v>
      </c>
      <c r="F17" s="14">
        <v>0</v>
      </c>
      <c r="G17" s="133">
        <v>0</v>
      </c>
      <c r="H17" s="133">
        <v>5</v>
      </c>
      <c r="I17" s="133">
        <v>500</v>
      </c>
      <c r="J17" s="168">
        <v>100</v>
      </c>
      <c r="K17" s="171">
        <v>15</v>
      </c>
      <c r="L17" s="173">
        <v>20</v>
      </c>
      <c r="M17" s="171">
        <v>70</v>
      </c>
      <c r="N17" s="20">
        <v>140</v>
      </c>
      <c r="O17" s="173">
        <v>0.5</v>
      </c>
      <c r="P17" s="171">
        <v>0.45</v>
      </c>
      <c r="Q17" s="173">
        <v>0.62</v>
      </c>
      <c r="R17" s="171">
        <v>70</v>
      </c>
      <c r="S17" s="20">
        <v>18</v>
      </c>
      <c r="T17" s="173">
        <v>11</v>
      </c>
      <c r="U17" s="171">
        <v>100</v>
      </c>
      <c r="V17" s="173">
        <v>12</v>
      </c>
      <c r="W17" s="171">
        <v>0.3</v>
      </c>
      <c r="X17" s="181" t="s">
        <v>198</v>
      </c>
      <c r="Y17" s="15" t="s">
        <v>197</v>
      </c>
      <c r="Z17" s="21" t="str">
        <f>CONCATENATE("TID_",UPPER(dragonDefinitions[[#This Row],['[sku']]]),"_NAME")</f>
        <v>TID_DRAGON_SMALL_NAME</v>
      </c>
      <c r="AA17" s="135" t="str">
        <f>CONCATENATE("TID_",UPPER(dragonDefinitions[[#This Row],['[sku']]]),"_DESC")</f>
        <v>TID_DRAGON_SMALL_DESC</v>
      </c>
    </row>
    <row r="18" spans="2:27" x14ac:dyDescent="0.2">
      <c r="B18" s="134" t="s">
        <v>4</v>
      </c>
      <c r="C18" s="13" t="s">
        <v>188</v>
      </c>
      <c r="D18" s="13" t="s">
        <v>192</v>
      </c>
      <c r="E18" s="132">
        <v>1</v>
      </c>
      <c r="F18" s="14">
        <v>1000</v>
      </c>
      <c r="G18" s="133">
        <v>20</v>
      </c>
      <c r="H18" s="133">
        <v>10</v>
      </c>
      <c r="I18" s="133">
        <v>500</v>
      </c>
      <c r="J18" s="168">
        <v>100</v>
      </c>
      <c r="K18" s="171">
        <v>10</v>
      </c>
      <c r="L18" s="173">
        <v>15</v>
      </c>
      <c r="M18" s="171">
        <v>140</v>
      </c>
      <c r="N18" s="20">
        <v>280</v>
      </c>
      <c r="O18" s="173">
        <v>0.8</v>
      </c>
      <c r="P18" s="171">
        <v>0.53</v>
      </c>
      <c r="Q18" s="173">
        <v>0.73</v>
      </c>
      <c r="R18" s="171">
        <v>70</v>
      </c>
      <c r="S18" s="20">
        <v>18</v>
      </c>
      <c r="T18" s="173">
        <v>11</v>
      </c>
      <c r="U18" s="171">
        <v>140</v>
      </c>
      <c r="V18" s="173">
        <v>12</v>
      </c>
      <c r="W18" s="171">
        <v>0.3</v>
      </c>
      <c r="X18" s="181" t="s">
        <v>199</v>
      </c>
      <c r="Y18" s="15" t="s">
        <v>202</v>
      </c>
      <c r="Z18" s="21" t="str">
        <f>CONCATENATE("TID_",UPPER(dragonDefinitions[[#This Row],['[sku']]]),"_NAME")</f>
        <v>TID_RHINO_NAME</v>
      </c>
      <c r="AA18" s="135" t="str">
        <f>CONCATENATE("TID_",UPPER(dragonDefinitions[[#This Row],['[sku']]]),"_DESC")</f>
        <v>TID_RHINO_DESC</v>
      </c>
    </row>
    <row r="19" spans="2:27" x14ac:dyDescent="0.2">
      <c r="B19" s="136" t="s">
        <v>4</v>
      </c>
      <c r="C19" s="137" t="s">
        <v>189</v>
      </c>
      <c r="D19" s="137" t="s">
        <v>193</v>
      </c>
      <c r="E19" s="132">
        <v>2</v>
      </c>
      <c r="F19" s="139">
        <v>2000</v>
      </c>
      <c r="G19" s="140">
        <v>150</v>
      </c>
      <c r="H19" s="140">
        <v>10</v>
      </c>
      <c r="I19" s="133">
        <v>500</v>
      </c>
      <c r="J19" s="168">
        <v>100</v>
      </c>
      <c r="K19" s="176">
        <v>20</v>
      </c>
      <c r="L19" s="174">
        <v>25</v>
      </c>
      <c r="M19" s="176">
        <v>200</v>
      </c>
      <c r="N19" s="155">
        <v>360</v>
      </c>
      <c r="O19" s="174">
        <v>1</v>
      </c>
      <c r="P19" s="176">
        <v>1.31</v>
      </c>
      <c r="Q19" s="174">
        <v>1.8</v>
      </c>
      <c r="R19" s="176">
        <v>200</v>
      </c>
      <c r="S19" s="155">
        <v>65</v>
      </c>
      <c r="T19" s="174">
        <v>35</v>
      </c>
      <c r="U19" s="176">
        <v>150</v>
      </c>
      <c r="V19" s="174">
        <v>16</v>
      </c>
      <c r="W19" s="176">
        <v>0.1</v>
      </c>
      <c r="X19" s="181" t="s">
        <v>200</v>
      </c>
      <c r="Y19" s="15" t="s">
        <v>201</v>
      </c>
      <c r="Z19" s="141" t="str">
        <f>CONCATENATE("TID_",UPPER(dragonDefinitions[[#This Row],['[sku']]]),"_NAME")</f>
        <v>TID_DRAGON_BIG_NAME</v>
      </c>
      <c r="AA19" s="142" t="str">
        <f>CONCATENATE("TID_",UPPER(dragonDefinitions[[#This Row],['[sku']]]),"_DESC")</f>
        <v>TID_DRAGON_BIG_DESC</v>
      </c>
    </row>
    <row r="20" spans="2:27" x14ac:dyDescent="0.2">
      <c r="B20" s="136" t="s">
        <v>4</v>
      </c>
      <c r="C20" s="137" t="s">
        <v>234</v>
      </c>
      <c r="D20" s="13" t="s">
        <v>193</v>
      </c>
      <c r="E20" s="132">
        <v>3</v>
      </c>
      <c r="F20" s="14">
        <v>4000</v>
      </c>
      <c r="G20" s="133">
        <v>300</v>
      </c>
      <c r="H20" s="133">
        <v>10</v>
      </c>
      <c r="I20" s="133">
        <v>500</v>
      </c>
      <c r="J20" s="168">
        <v>100</v>
      </c>
      <c r="K20" s="171">
        <v>15</v>
      </c>
      <c r="L20" s="173">
        <v>20</v>
      </c>
      <c r="M20" s="171">
        <v>70</v>
      </c>
      <c r="N20" s="20">
        <v>140</v>
      </c>
      <c r="O20" s="173">
        <v>0.4</v>
      </c>
      <c r="P20" s="171">
        <v>0.45</v>
      </c>
      <c r="Q20" s="173">
        <v>0.62</v>
      </c>
      <c r="R20" s="171">
        <v>70</v>
      </c>
      <c r="S20" s="20">
        <v>18</v>
      </c>
      <c r="T20" s="173">
        <v>11</v>
      </c>
      <c r="U20" s="171">
        <v>100</v>
      </c>
      <c r="V20" s="173">
        <v>12</v>
      </c>
      <c r="W20" s="171">
        <v>0.3</v>
      </c>
      <c r="X20" s="181" t="s">
        <v>241</v>
      </c>
      <c r="Y20" s="15" t="s">
        <v>243</v>
      </c>
      <c r="Z20" s="141" t="str">
        <f>CONCATENATE("TID_",UPPER(dragonDefinitions[[#This Row],['[sku']]]),"_NAME")</f>
        <v>TID_DRAGON_SMALL_1_NAME</v>
      </c>
      <c r="AA20" s="142" t="str">
        <f>CONCATENATE("TID_",UPPER(dragonDefinitions[[#This Row],['[sku']]]),"_DESC")</f>
        <v>TID_DRAGON_SMALL_1_DESC</v>
      </c>
    </row>
    <row r="21" spans="2:27" x14ac:dyDescent="0.2">
      <c r="B21" s="136" t="s">
        <v>4</v>
      </c>
      <c r="C21" s="137" t="s">
        <v>235</v>
      </c>
      <c r="D21" s="13" t="s">
        <v>270</v>
      </c>
      <c r="E21" s="132">
        <v>4</v>
      </c>
      <c r="F21" s="14">
        <v>9000</v>
      </c>
      <c r="G21" s="133">
        <v>550</v>
      </c>
      <c r="H21" s="133">
        <v>15</v>
      </c>
      <c r="I21" s="133">
        <v>500</v>
      </c>
      <c r="J21" s="168">
        <v>100</v>
      </c>
      <c r="K21" s="171">
        <v>15</v>
      </c>
      <c r="L21" s="173">
        <v>20</v>
      </c>
      <c r="M21" s="171">
        <v>70</v>
      </c>
      <c r="N21" s="20">
        <v>140</v>
      </c>
      <c r="O21" s="173">
        <v>0.4</v>
      </c>
      <c r="P21" s="171">
        <v>0.45</v>
      </c>
      <c r="Q21" s="173">
        <v>0.62</v>
      </c>
      <c r="R21" s="171">
        <v>70</v>
      </c>
      <c r="S21" s="20">
        <v>18</v>
      </c>
      <c r="T21" s="173">
        <v>11</v>
      </c>
      <c r="U21" s="171">
        <v>100</v>
      </c>
      <c r="V21" s="173">
        <v>12</v>
      </c>
      <c r="W21" s="171">
        <v>0.3</v>
      </c>
      <c r="X21" s="181" t="s">
        <v>242</v>
      </c>
      <c r="Y21" s="15" t="s">
        <v>244</v>
      </c>
      <c r="Z21" s="141" t="str">
        <f>CONCATENATE("TID_",UPPER(dragonDefinitions[[#This Row],['[sku']]]),"_NAME")</f>
        <v>TID_DRAGON_SMALL_2_NAME</v>
      </c>
      <c r="AA21" s="142" t="str">
        <f>CONCATENATE("TID_",UPPER(dragonDefinitions[[#This Row],['[sku']]]),"_DESC")</f>
        <v>TID_DRAGON_SMALL_2_DESC</v>
      </c>
    </row>
    <row r="22" spans="2:27" x14ac:dyDescent="0.2">
      <c r="B22" s="136" t="s">
        <v>4</v>
      </c>
      <c r="C22" s="137" t="s">
        <v>236</v>
      </c>
      <c r="D22" s="13" t="s">
        <v>270</v>
      </c>
      <c r="E22" s="132">
        <v>5</v>
      </c>
      <c r="F22" s="14">
        <v>19000</v>
      </c>
      <c r="G22" s="133">
        <v>550</v>
      </c>
      <c r="H22" s="133">
        <v>15</v>
      </c>
      <c r="I22" s="133">
        <v>500</v>
      </c>
      <c r="J22" s="168">
        <v>100</v>
      </c>
      <c r="K22" s="171">
        <v>10</v>
      </c>
      <c r="L22" s="173">
        <v>15</v>
      </c>
      <c r="M22" s="171">
        <v>140</v>
      </c>
      <c r="N22" s="20">
        <v>280</v>
      </c>
      <c r="O22" s="173">
        <v>0.8</v>
      </c>
      <c r="P22" s="171">
        <v>0.53</v>
      </c>
      <c r="Q22" s="173">
        <v>0.73</v>
      </c>
      <c r="R22" s="171">
        <v>70</v>
      </c>
      <c r="S22" s="20">
        <v>18</v>
      </c>
      <c r="T22" s="173">
        <v>11</v>
      </c>
      <c r="U22" s="171">
        <v>140</v>
      </c>
      <c r="V22" s="173">
        <v>12</v>
      </c>
      <c r="W22" s="171">
        <v>0.3</v>
      </c>
      <c r="X22" s="181" t="s">
        <v>245</v>
      </c>
      <c r="Y22" s="15" t="s">
        <v>247</v>
      </c>
      <c r="Z22" s="141" t="str">
        <f>CONCATENATE("TID_",UPPER(dragonDefinitions[[#This Row],['[sku']]]),"_NAME")</f>
        <v>TID_RHINO_1_NAME</v>
      </c>
      <c r="AA22" s="142" t="str">
        <f>CONCATENATE("TID_",UPPER(dragonDefinitions[[#This Row],['[sku']]]),"_DESC")</f>
        <v>TID_RHINO_1_DESC</v>
      </c>
    </row>
    <row r="23" spans="2:27" x14ac:dyDescent="0.2">
      <c r="B23" s="136" t="s">
        <v>4</v>
      </c>
      <c r="C23" s="137" t="s">
        <v>237</v>
      </c>
      <c r="D23" s="13" t="s">
        <v>271</v>
      </c>
      <c r="E23" s="132">
        <v>6</v>
      </c>
      <c r="F23" s="14">
        <v>36000</v>
      </c>
      <c r="G23" s="133">
        <v>550</v>
      </c>
      <c r="H23" s="133">
        <v>15</v>
      </c>
      <c r="I23" s="133">
        <v>500</v>
      </c>
      <c r="J23" s="168">
        <v>100</v>
      </c>
      <c r="K23" s="171">
        <v>10</v>
      </c>
      <c r="L23" s="173">
        <v>15</v>
      </c>
      <c r="M23" s="171">
        <v>140</v>
      </c>
      <c r="N23" s="20">
        <v>280</v>
      </c>
      <c r="O23" s="173">
        <v>0.8</v>
      </c>
      <c r="P23" s="171">
        <v>0.53</v>
      </c>
      <c r="Q23" s="173">
        <v>0.73</v>
      </c>
      <c r="R23" s="171">
        <v>70</v>
      </c>
      <c r="S23" s="20">
        <v>18</v>
      </c>
      <c r="T23" s="173">
        <v>11</v>
      </c>
      <c r="U23" s="171">
        <v>140</v>
      </c>
      <c r="V23" s="173">
        <v>12</v>
      </c>
      <c r="W23" s="171">
        <v>0.3</v>
      </c>
      <c r="X23" s="181" t="s">
        <v>246</v>
      </c>
      <c r="Y23" s="15" t="s">
        <v>248</v>
      </c>
      <c r="Z23" s="141" t="str">
        <f>CONCATENATE("TID_",UPPER(dragonDefinitions[[#This Row],['[sku']]]),"_NAME")</f>
        <v>TID_RHINO_2_NAME</v>
      </c>
      <c r="AA23" s="142" t="str">
        <f>CONCATENATE("TID_",UPPER(dragonDefinitions[[#This Row],['[sku']]]),"_DESC")</f>
        <v>TID_RHINO_2_DESC</v>
      </c>
    </row>
    <row r="24" spans="2:27" x14ac:dyDescent="0.2">
      <c r="B24" s="136" t="s">
        <v>4</v>
      </c>
      <c r="C24" s="137" t="s">
        <v>238</v>
      </c>
      <c r="D24" s="137" t="s">
        <v>271</v>
      </c>
      <c r="E24" s="132">
        <v>7</v>
      </c>
      <c r="F24" s="139">
        <v>61000</v>
      </c>
      <c r="G24" s="140">
        <v>550</v>
      </c>
      <c r="H24" s="140">
        <v>20</v>
      </c>
      <c r="I24" s="133">
        <v>500</v>
      </c>
      <c r="J24" s="168">
        <v>100</v>
      </c>
      <c r="K24" s="176">
        <v>20</v>
      </c>
      <c r="L24" s="174">
        <v>25</v>
      </c>
      <c r="M24" s="176">
        <v>180</v>
      </c>
      <c r="N24" s="155">
        <v>360</v>
      </c>
      <c r="O24" s="174">
        <v>1</v>
      </c>
      <c r="P24" s="176">
        <v>1.31</v>
      </c>
      <c r="Q24" s="174">
        <v>1.8</v>
      </c>
      <c r="R24" s="176">
        <v>200</v>
      </c>
      <c r="S24" s="155">
        <v>65</v>
      </c>
      <c r="T24" s="174">
        <v>35</v>
      </c>
      <c r="U24" s="176">
        <v>150</v>
      </c>
      <c r="V24" s="174">
        <v>16</v>
      </c>
      <c r="W24" s="176">
        <v>0.1</v>
      </c>
      <c r="X24" s="181" t="s">
        <v>249</v>
      </c>
      <c r="Y24" s="15" t="s">
        <v>252</v>
      </c>
      <c r="Z24" s="141" t="str">
        <f>CONCATENATE("TID_",UPPER(dragonDefinitions[[#This Row],['[sku']]]),"_NAME")</f>
        <v>TID_DRAGON_BIG_1_NAME</v>
      </c>
      <c r="AA24" s="142" t="str">
        <f>CONCATENATE("TID_",UPPER(dragonDefinitions[[#This Row],['[sku']]]),"_DESC")</f>
        <v>TID_DRAGON_BIG_1_DESC</v>
      </c>
    </row>
    <row r="25" spans="2:27" x14ac:dyDescent="0.2">
      <c r="B25" s="136" t="s">
        <v>4</v>
      </c>
      <c r="C25" s="137" t="s">
        <v>239</v>
      </c>
      <c r="D25" s="137" t="s">
        <v>272</v>
      </c>
      <c r="E25" s="132">
        <v>8</v>
      </c>
      <c r="F25" s="139">
        <v>98000</v>
      </c>
      <c r="G25" s="140">
        <v>800</v>
      </c>
      <c r="H25" s="140">
        <v>20</v>
      </c>
      <c r="I25" s="133">
        <v>500</v>
      </c>
      <c r="J25" s="168">
        <v>100</v>
      </c>
      <c r="K25" s="176">
        <v>20</v>
      </c>
      <c r="L25" s="174">
        <v>25</v>
      </c>
      <c r="M25" s="176">
        <v>180</v>
      </c>
      <c r="N25" s="155">
        <v>360</v>
      </c>
      <c r="O25" s="174">
        <v>1</v>
      </c>
      <c r="P25" s="176">
        <v>1.31</v>
      </c>
      <c r="Q25" s="174">
        <v>1.8</v>
      </c>
      <c r="R25" s="176">
        <v>200</v>
      </c>
      <c r="S25" s="155">
        <v>65</v>
      </c>
      <c r="T25" s="174">
        <v>35</v>
      </c>
      <c r="U25" s="176">
        <v>150</v>
      </c>
      <c r="V25" s="174">
        <v>16</v>
      </c>
      <c r="W25" s="176">
        <v>0.1</v>
      </c>
      <c r="X25" s="181" t="s">
        <v>250</v>
      </c>
      <c r="Y25" s="15" t="s">
        <v>253</v>
      </c>
      <c r="Z25" s="141" t="str">
        <f>CONCATENATE("TID_",UPPER(dragonDefinitions[[#This Row],['[sku']]]),"_NAME")</f>
        <v>TID_DRAGON_BIG_2_NAME</v>
      </c>
      <c r="AA25" s="142" t="str">
        <f>CONCATENATE("TID_",UPPER(dragonDefinitions[[#This Row],['[sku']]]),"_DESC")</f>
        <v>TID_DRAGON_BIG_2_DESC</v>
      </c>
    </row>
    <row r="26" spans="2:27" x14ac:dyDescent="0.2">
      <c r="B26" s="136" t="s">
        <v>4</v>
      </c>
      <c r="C26" s="137" t="s">
        <v>240</v>
      </c>
      <c r="D26" s="137" t="s">
        <v>272</v>
      </c>
      <c r="E26" s="132">
        <v>9</v>
      </c>
      <c r="F26" s="139">
        <v>150000</v>
      </c>
      <c r="G26" s="140">
        <v>800</v>
      </c>
      <c r="H26" s="140">
        <v>20</v>
      </c>
      <c r="I26" s="133">
        <v>500</v>
      </c>
      <c r="J26" s="168">
        <v>100</v>
      </c>
      <c r="K26" s="176">
        <v>20</v>
      </c>
      <c r="L26" s="174">
        <v>25</v>
      </c>
      <c r="M26" s="176">
        <v>180</v>
      </c>
      <c r="N26" s="155">
        <v>360</v>
      </c>
      <c r="O26" s="174">
        <v>1</v>
      </c>
      <c r="P26" s="176">
        <v>1.31</v>
      </c>
      <c r="Q26" s="174">
        <v>1.8</v>
      </c>
      <c r="R26" s="176">
        <v>200</v>
      </c>
      <c r="S26" s="155">
        <v>65</v>
      </c>
      <c r="T26" s="174">
        <v>35</v>
      </c>
      <c r="U26" s="176">
        <v>150</v>
      </c>
      <c r="V26" s="174">
        <v>16</v>
      </c>
      <c r="W26" s="176">
        <v>0.1</v>
      </c>
      <c r="X26" s="181" t="s">
        <v>251</v>
      </c>
      <c r="Y26" s="15" t="s">
        <v>254</v>
      </c>
      <c r="Z26" s="158" t="str">
        <f>CONCATENATE("TID_",UPPER(dragonDefinitions[[#This Row],['[sku']]]),"_NAME")</f>
        <v>TID_DRAGON_BIG_3_NAME</v>
      </c>
      <c r="AA26" s="159" t="str">
        <f>CONCATENATE("TID_",UPPER(dragonDefinitions[[#This Row],['[sku']]]),"_DESC")</f>
        <v>TID_DRAGON_BIG_3_DESC</v>
      </c>
    </row>
    <row r="29" spans="2:27" ht="16" thickBot="1" x14ac:dyDescent="0.25"/>
    <row r="30" spans="2:27" ht="24" x14ac:dyDescent="0.3">
      <c r="B30" s="12" t="s">
        <v>211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2:27" x14ac:dyDescent="0.2">
      <c r="B31" s="153"/>
      <c r="C31" s="10"/>
      <c r="D31" s="10"/>
    </row>
    <row r="32" spans="2:27" ht="114" x14ac:dyDescent="0.2">
      <c r="B32" s="143" t="s">
        <v>304</v>
      </c>
      <c r="C32" s="144" t="s">
        <v>5</v>
      </c>
      <c r="D32" s="149" t="s">
        <v>38</v>
      </c>
      <c r="E32" s="149" t="s">
        <v>178</v>
      </c>
    </row>
    <row r="33" spans="2:25" x14ac:dyDescent="0.2">
      <c r="B33" s="156" t="s">
        <v>4</v>
      </c>
      <c r="C33" s="13" t="s">
        <v>212</v>
      </c>
      <c r="D33" s="21" t="str">
        <f>CONCATENATE("TID_",UPPER(dragonSkillDefinitions[[#This Row],['[sku']]]),"_NAME")</f>
        <v>TID_FIRE_NAME</v>
      </c>
      <c r="E33" s="21" t="str">
        <f>CONCATENATE("TID_",UPPER(dragonSkillDefinitions[[#This Row],['[sku']]]),"_DESC")</f>
        <v>TID_FIRE_DESC</v>
      </c>
    </row>
    <row r="34" spans="2:25" x14ac:dyDescent="0.2">
      <c r="B34" s="156" t="s">
        <v>4</v>
      </c>
      <c r="C34" s="13" t="s">
        <v>213</v>
      </c>
      <c r="D34" s="21" t="str">
        <f>CONCATENATE("TID_",UPPER(dragonSkillDefinitions[[#This Row],['[sku']]]),"_NAME")</f>
        <v>TID_SPEED_NAME</v>
      </c>
      <c r="E34" s="21" t="str">
        <f>CONCATENATE("TID_",UPPER(dragonSkillDefinitions[[#This Row],['[sku']]]),"_DESC")</f>
        <v>TID_SPEED_DESC</v>
      </c>
    </row>
    <row r="35" spans="2:25" x14ac:dyDescent="0.2">
      <c r="B35" s="156" t="s">
        <v>4</v>
      </c>
      <c r="C35" s="157" t="s">
        <v>214</v>
      </c>
      <c r="D35" s="21" t="str">
        <f>CONCATENATE("TID_",UPPER(dragonSkillDefinitions[[#This Row],['[sku']]]),"_NAME")</f>
        <v>TID_BOOST_NAME</v>
      </c>
      <c r="E35" s="21" t="str">
        <f>CONCATENATE("TID_",UPPER(dragonSkillDefinitions[[#This Row],['[sku']]]),"_DESC")</f>
        <v>TID_BOOST_DESC</v>
      </c>
    </row>
    <row r="38" spans="2:25" ht="16" thickBot="1" x14ac:dyDescent="0.25"/>
    <row r="39" spans="2:25" ht="24" x14ac:dyDescent="0.3">
      <c r="B39" s="12" t="s">
        <v>265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spans="2:25" s="182" customFormat="1" ht="30" x14ac:dyDescent="0.2">
      <c r="B40" s="153"/>
      <c r="C40" s="10" t="s">
        <v>269</v>
      </c>
      <c r="D40" s="10"/>
      <c r="I40" s="10" t="s">
        <v>273</v>
      </c>
      <c r="J40" s="10" t="s">
        <v>273</v>
      </c>
    </row>
    <row r="41" spans="2:25" ht="163" x14ac:dyDescent="0.2">
      <c r="B41" s="143" t="s">
        <v>303</v>
      </c>
      <c r="C41" s="144" t="s">
        <v>5</v>
      </c>
      <c r="D41" s="146" t="s">
        <v>263</v>
      </c>
      <c r="E41" s="146" t="s">
        <v>264</v>
      </c>
      <c r="F41" s="146" t="s">
        <v>266</v>
      </c>
      <c r="G41" s="146" t="s">
        <v>267</v>
      </c>
      <c r="H41" s="166" t="s">
        <v>268</v>
      </c>
      <c r="I41" s="175" t="s">
        <v>278</v>
      </c>
      <c r="J41" s="170" t="s">
        <v>279</v>
      </c>
      <c r="K41" s="175" t="s">
        <v>280</v>
      </c>
      <c r="L41" s="170" t="s">
        <v>281</v>
      </c>
      <c r="M41" s="175" t="s">
        <v>282</v>
      </c>
      <c r="N41" s="177" t="s">
        <v>283</v>
      </c>
    </row>
    <row r="42" spans="2:25" x14ac:dyDescent="0.2">
      <c r="B42" s="156" t="s">
        <v>4</v>
      </c>
      <c r="C42" s="13" t="str">
        <f>C17</f>
        <v>dragon_small</v>
      </c>
      <c r="D42" s="14">
        <v>30</v>
      </c>
      <c r="E42" s="162">
        <v>200</v>
      </c>
      <c r="F42" s="162">
        <v>300</v>
      </c>
      <c r="G42" s="162">
        <v>400</v>
      </c>
      <c r="H42" s="167">
        <v>500</v>
      </c>
      <c r="I42" s="171">
        <v>0</v>
      </c>
      <c r="J42" s="173">
        <v>0</v>
      </c>
      <c r="K42" s="171">
        <v>10</v>
      </c>
      <c r="L42" s="173">
        <v>12</v>
      </c>
      <c r="M42" s="171">
        <v>1.9</v>
      </c>
      <c r="N42" s="172">
        <v>2.4</v>
      </c>
    </row>
    <row r="43" spans="2:25" x14ac:dyDescent="0.2">
      <c r="B43" s="156" t="s">
        <v>4</v>
      </c>
      <c r="C43" s="13" t="str">
        <f t="shared" ref="C43:C51" si="0">C18</f>
        <v>rhino</v>
      </c>
      <c r="D43" s="14">
        <v>500</v>
      </c>
      <c r="E43" s="133">
        <v>1000</v>
      </c>
      <c r="F43" s="133">
        <v>1300</v>
      </c>
      <c r="G43" s="133">
        <v>1700</v>
      </c>
      <c r="H43" s="168">
        <v>2000</v>
      </c>
      <c r="I43" s="171">
        <v>0</v>
      </c>
      <c r="J43" s="173">
        <v>0</v>
      </c>
      <c r="K43" s="171">
        <v>8</v>
      </c>
      <c r="L43" s="173">
        <v>10</v>
      </c>
      <c r="M43" s="171">
        <v>1.9</v>
      </c>
      <c r="N43" s="172">
        <v>2.4</v>
      </c>
    </row>
    <row r="44" spans="2:25" x14ac:dyDescent="0.2">
      <c r="B44" s="156" t="s">
        <v>4</v>
      </c>
      <c r="C44" s="13" t="str">
        <f t="shared" si="0"/>
        <v>dragon_big</v>
      </c>
      <c r="D44" s="139">
        <v>1000</v>
      </c>
      <c r="E44" s="140">
        <v>2000</v>
      </c>
      <c r="F44" s="140">
        <v>2500</v>
      </c>
      <c r="G44" s="140">
        <v>4000</v>
      </c>
      <c r="H44" s="169">
        <v>4000</v>
      </c>
      <c r="I44" s="171">
        <v>0</v>
      </c>
      <c r="J44" s="173">
        <v>0</v>
      </c>
      <c r="K44" s="176">
        <v>15</v>
      </c>
      <c r="L44" s="174">
        <v>18</v>
      </c>
      <c r="M44" s="176">
        <v>2</v>
      </c>
      <c r="N44" s="178">
        <v>2.5</v>
      </c>
    </row>
    <row r="45" spans="2:25" x14ac:dyDescent="0.2">
      <c r="B45" s="156" t="s">
        <v>4</v>
      </c>
      <c r="C45" s="13" t="str">
        <f t="shared" si="0"/>
        <v>dragon_small_1</v>
      </c>
      <c r="D45" s="133">
        <v>3500</v>
      </c>
      <c r="E45" s="133">
        <v>6000</v>
      </c>
      <c r="F45" s="133">
        <v>6800</v>
      </c>
      <c r="G45" s="133">
        <v>9000</v>
      </c>
      <c r="H45" s="168">
        <v>10000</v>
      </c>
      <c r="I45" s="171">
        <v>0</v>
      </c>
      <c r="J45" s="173">
        <v>0</v>
      </c>
      <c r="K45" s="171">
        <v>10</v>
      </c>
      <c r="L45" s="173">
        <v>12</v>
      </c>
      <c r="M45" s="171">
        <v>1.9</v>
      </c>
      <c r="N45" s="172">
        <v>2.4</v>
      </c>
    </row>
    <row r="46" spans="2:25" x14ac:dyDescent="0.2">
      <c r="B46" s="156" t="s">
        <v>4</v>
      </c>
      <c r="C46" s="13" t="str">
        <f t="shared" si="0"/>
        <v>dragon_small_2</v>
      </c>
      <c r="D46" s="133">
        <v>3500</v>
      </c>
      <c r="E46" s="133">
        <v>6000</v>
      </c>
      <c r="F46" s="133">
        <v>6800</v>
      </c>
      <c r="G46" s="133">
        <v>9000</v>
      </c>
      <c r="H46" s="168">
        <v>10000</v>
      </c>
      <c r="I46" s="171">
        <v>0</v>
      </c>
      <c r="J46" s="173">
        <v>0</v>
      </c>
      <c r="K46" s="171">
        <v>10</v>
      </c>
      <c r="L46" s="173">
        <v>12</v>
      </c>
      <c r="M46" s="171">
        <v>1.9</v>
      </c>
      <c r="N46" s="172">
        <v>2.4</v>
      </c>
    </row>
    <row r="47" spans="2:25" x14ac:dyDescent="0.2">
      <c r="B47" s="156" t="s">
        <v>4</v>
      </c>
      <c r="C47" s="13" t="str">
        <f t="shared" si="0"/>
        <v>rhino_1</v>
      </c>
      <c r="D47" s="139">
        <v>1000</v>
      </c>
      <c r="E47" s="140">
        <v>7000</v>
      </c>
      <c r="F47" s="140">
        <v>13000</v>
      </c>
      <c r="G47" s="140">
        <v>20000</v>
      </c>
      <c r="H47" s="169">
        <v>25000</v>
      </c>
      <c r="I47" s="171">
        <v>0</v>
      </c>
      <c r="J47" s="173">
        <v>0</v>
      </c>
      <c r="K47" s="171">
        <v>8</v>
      </c>
      <c r="L47" s="173">
        <v>10</v>
      </c>
      <c r="M47" s="171">
        <v>1.9</v>
      </c>
      <c r="N47" s="172">
        <v>2.4</v>
      </c>
    </row>
    <row r="48" spans="2:25" x14ac:dyDescent="0.2">
      <c r="B48" s="156" t="s">
        <v>4</v>
      </c>
      <c r="C48" s="13" t="str">
        <f t="shared" si="0"/>
        <v>rhino_2</v>
      </c>
      <c r="D48" s="133">
        <v>1000</v>
      </c>
      <c r="E48" s="133">
        <v>7000</v>
      </c>
      <c r="F48" s="133">
        <v>13000</v>
      </c>
      <c r="G48" s="133">
        <v>20000</v>
      </c>
      <c r="H48" s="168">
        <v>25000</v>
      </c>
      <c r="I48" s="171">
        <v>0</v>
      </c>
      <c r="J48" s="173">
        <v>0</v>
      </c>
      <c r="K48" s="171">
        <v>8</v>
      </c>
      <c r="L48" s="173">
        <v>10</v>
      </c>
      <c r="M48" s="171">
        <v>1.9</v>
      </c>
      <c r="N48" s="172">
        <v>2.4</v>
      </c>
    </row>
    <row r="49" spans="2:14" x14ac:dyDescent="0.2">
      <c r="B49" s="156" t="s">
        <v>4</v>
      </c>
      <c r="C49" s="13" t="str">
        <f t="shared" si="0"/>
        <v>dragon_big_1</v>
      </c>
      <c r="D49" s="133">
        <v>1000</v>
      </c>
      <c r="E49" s="133">
        <v>7000</v>
      </c>
      <c r="F49" s="133">
        <v>13000</v>
      </c>
      <c r="G49" s="133">
        <v>20000</v>
      </c>
      <c r="H49" s="168">
        <v>25000</v>
      </c>
      <c r="I49" s="171">
        <v>0</v>
      </c>
      <c r="J49" s="173">
        <v>0</v>
      </c>
      <c r="K49" s="176">
        <v>15</v>
      </c>
      <c r="L49" s="174">
        <v>18</v>
      </c>
      <c r="M49" s="176">
        <v>2</v>
      </c>
      <c r="N49" s="178">
        <v>2.5</v>
      </c>
    </row>
    <row r="50" spans="2:14" x14ac:dyDescent="0.2">
      <c r="B50" s="156" t="s">
        <v>4</v>
      </c>
      <c r="C50" s="13" t="str">
        <f t="shared" si="0"/>
        <v>dragon_big_2</v>
      </c>
      <c r="D50" s="133">
        <v>2500</v>
      </c>
      <c r="E50" s="133">
        <v>11000</v>
      </c>
      <c r="F50" s="133">
        <v>19000</v>
      </c>
      <c r="G50" s="133">
        <v>30000</v>
      </c>
      <c r="H50" s="168">
        <v>35000</v>
      </c>
      <c r="I50" s="171">
        <v>0</v>
      </c>
      <c r="J50" s="173">
        <v>0</v>
      </c>
      <c r="K50" s="176">
        <v>15</v>
      </c>
      <c r="L50" s="174">
        <v>18</v>
      </c>
      <c r="M50" s="176">
        <v>2</v>
      </c>
      <c r="N50" s="178">
        <v>2.5</v>
      </c>
    </row>
    <row r="51" spans="2:14" x14ac:dyDescent="0.2">
      <c r="B51" s="156" t="s">
        <v>4</v>
      </c>
      <c r="C51" s="13" t="str">
        <f t="shared" si="0"/>
        <v>dragon_big_3</v>
      </c>
      <c r="D51" s="133">
        <v>5000</v>
      </c>
      <c r="E51" s="133">
        <v>17000</v>
      </c>
      <c r="F51" s="133">
        <v>28000</v>
      </c>
      <c r="G51" s="133">
        <v>40000</v>
      </c>
      <c r="H51" s="168">
        <v>50000</v>
      </c>
      <c r="I51" s="171">
        <v>0</v>
      </c>
      <c r="J51" s="173">
        <v>0</v>
      </c>
      <c r="K51" s="171">
        <v>15</v>
      </c>
      <c r="L51" s="173">
        <v>18</v>
      </c>
      <c r="M51" s="171">
        <v>2</v>
      </c>
      <c r="N51" s="172">
        <v>2.5</v>
      </c>
    </row>
    <row r="54" spans="2:14" ht="16" thickBot="1" x14ac:dyDescent="0.25"/>
    <row r="55" spans="2:14" ht="24" x14ac:dyDescent="0.3">
      <c r="B55" s="12" t="s">
        <v>296</v>
      </c>
      <c r="C55" s="12"/>
      <c r="D55" s="12"/>
      <c r="E55" s="12"/>
      <c r="F55" s="12"/>
      <c r="G55" s="12"/>
      <c r="H55" s="12"/>
      <c r="I55" s="12"/>
      <c r="J55" s="12"/>
      <c r="K55" s="12"/>
    </row>
    <row r="56" spans="2:14" s="182" customFormat="1" ht="75" x14ac:dyDescent="0.2">
      <c r="B56" s="153"/>
      <c r="C56" s="10"/>
      <c r="D56" s="10" t="s">
        <v>300</v>
      </c>
      <c r="E56" s="10" t="s">
        <v>301</v>
      </c>
      <c r="F56" s="10"/>
      <c r="G56" s="10"/>
      <c r="H56" s="10"/>
      <c r="I56" s="183"/>
    </row>
    <row r="57" spans="2:14" ht="126" x14ac:dyDescent="0.2">
      <c r="B57" s="143" t="s">
        <v>302</v>
      </c>
      <c r="C57" s="144" t="s">
        <v>5</v>
      </c>
      <c r="D57" s="146" t="s">
        <v>298</v>
      </c>
      <c r="E57" s="166" t="s">
        <v>299</v>
      </c>
    </row>
    <row r="58" spans="2:14" x14ac:dyDescent="0.2">
      <c r="B58" s="156" t="s">
        <v>4</v>
      </c>
      <c r="C58" s="13" t="s">
        <v>297</v>
      </c>
      <c r="D58" s="14">
        <v>0.2</v>
      </c>
      <c r="E58" s="167">
        <v>0.2</v>
      </c>
    </row>
  </sheetData>
  <phoneticPr fontId="42" type="noConversion"/>
  <conditionalFormatting sqref="C5:C10">
    <cfRule type="duplicateValues" dxfId="10" priority="4"/>
  </conditionalFormatting>
  <conditionalFormatting sqref="C17:C26">
    <cfRule type="duplicateValues" dxfId="9" priority="3"/>
  </conditionalFormatting>
  <conditionalFormatting sqref="C33:C35">
    <cfRule type="duplicateValues" dxfId="8" priority="2"/>
  </conditionalFormatting>
  <conditionalFormatting sqref="C42:C51">
    <cfRule type="duplicateValues" dxfId="7" priority="1"/>
  </conditionalFormatting>
  <dataValidations count="3">
    <dataValidation type="list" showInputMessage="1" showErrorMessage="1" sqref="D17:D26">
      <formula1>INDIRECT("dragonTierDefinitions['[sku']]")</formula1>
    </dataValidation>
    <dataValidation type="list" showInputMessage="1" showErrorMessage="1" sqref="C42:C51">
      <formula1>INDIRECT("dragonDefinitions['[sku']]")</formula1>
    </dataValidation>
    <dataValidation type="decimal" allowBlank="1" showInputMessage="1" showErrorMessage="1" prompt="percentage [0..1]" sqref="D58:E58">
      <formula1>0</formula1>
      <formula2>1</formula2>
    </dataValidation>
  </dataValidations>
  <pageMargins left="0.7" right="0.7" top="0.75" bottom="0.75" header="0.3" footer="0.3"/>
  <pageSetup paperSize="9" scale="21" orientation="portrait" horizontalDpi="0" verticalDpi="0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J7"/>
  <sheetViews>
    <sheetView workbookViewId="0">
      <selection activeCell="C5" sqref="C5:C7"/>
    </sheetView>
  </sheetViews>
  <sheetFormatPr baseColWidth="10" defaultRowHeight="15" x14ac:dyDescent="0.2"/>
  <cols>
    <col min="1" max="1" width="3.6640625" customWidth="1"/>
    <col min="6" max="10" width="24" customWidth="1"/>
  </cols>
  <sheetData>
    <row r="1" spans="2:10" ht="16" thickBot="1" x14ac:dyDescent="0.25"/>
    <row r="2" spans="2:10" ht="24" x14ac:dyDescent="0.3">
      <c r="B2" s="12" t="s">
        <v>315</v>
      </c>
      <c r="C2" s="12"/>
      <c r="D2" s="12"/>
      <c r="E2" s="12"/>
      <c r="F2" s="12"/>
      <c r="G2" s="12"/>
      <c r="H2" s="12"/>
      <c r="I2" s="12"/>
      <c r="J2" s="12"/>
    </row>
    <row r="3" spans="2:10" x14ac:dyDescent="0.2">
      <c r="B3" s="184" t="s">
        <v>329</v>
      </c>
      <c r="C3" s="10"/>
      <c r="D3" s="10"/>
      <c r="E3" s="10"/>
      <c r="F3" s="10"/>
      <c r="G3" s="10"/>
      <c r="H3" s="67"/>
      <c r="I3" s="67"/>
      <c r="J3" s="67"/>
    </row>
    <row r="4" spans="2:10" ht="95" x14ac:dyDescent="0.2">
      <c r="B4" s="143" t="s">
        <v>314</v>
      </c>
      <c r="C4" s="143" t="s">
        <v>5</v>
      </c>
      <c r="D4" s="145" t="s">
        <v>190</v>
      </c>
      <c r="E4" s="146" t="s">
        <v>319</v>
      </c>
      <c r="F4" s="148" t="s">
        <v>326</v>
      </c>
      <c r="G4" s="148" t="s">
        <v>327</v>
      </c>
      <c r="H4" s="148" t="s">
        <v>328</v>
      </c>
      <c r="I4" s="149" t="s">
        <v>38</v>
      </c>
      <c r="J4" s="150" t="s">
        <v>178</v>
      </c>
    </row>
    <row r="5" spans="2:10" x14ac:dyDescent="0.2">
      <c r="B5" s="134" t="s">
        <v>4</v>
      </c>
      <c r="C5" s="160" t="s">
        <v>316</v>
      </c>
      <c r="D5" s="132">
        <v>0</v>
      </c>
      <c r="E5" s="14">
        <v>0</v>
      </c>
      <c r="F5" s="15" t="s">
        <v>387</v>
      </c>
      <c r="G5" s="15" t="s">
        <v>390</v>
      </c>
      <c r="H5" s="15" t="s">
        <v>393</v>
      </c>
      <c r="I5" s="21" t="s">
        <v>320</v>
      </c>
      <c r="J5" s="135" t="s">
        <v>321</v>
      </c>
    </row>
    <row r="6" spans="2:10" x14ac:dyDescent="0.2">
      <c r="B6" s="134" t="s">
        <v>4</v>
      </c>
      <c r="C6" s="160" t="s">
        <v>317</v>
      </c>
      <c r="D6" s="132">
        <v>1</v>
      </c>
      <c r="E6" s="14">
        <v>0</v>
      </c>
      <c r="F6" s="15" t="s">
        <v>388</v>
      </c>
      <c r="G6" s="15" t="s">
        <v>391</v>
      </c>
      <c r="H6" s="15" t="s">
        <v>394</v>
      </c>
      <c r="I6" s="21" t="s">
        <v>322</v>
      </c>
      <c r="J6" s="135" t="s">
        <v>323</v>
      </c>
    </row>
    <row r="7" spans="2:10" x14ac:dyDescent="0.2">
      <c r="B7" s="136" t="s">
        <v>4</v>
      </c>
      <c r="C7" s="161" t="s">
        <v>318</v>
      </c>
      <c r="D7" s="138">
        <v>2</v>
      </c>
      <c r="E7" s="139">
        <v>0</v>
      </c>
      <c r="F7" s="15" t="s">
        <v>389</v>
      </c>
      <c r="G7" s="15" t="s">
        <v>392</v>
      </c>
      <c r="H7" s="15" t="s">
        <v>395</v>
      </c>
      <c r="I7" s="141" t="s">
        <v>324</v>
      </c>
      <c r="J7" s="142" t="s">
        <v>325</v>
      </c>
    </row>
  </sheetData>
  <conditionalFormatting sqref="C5:C7">
    <cfRule type="duplicateValues" dxfId="6" priority="1"/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P43"/>
  <sheetViews>
    <sheetView topLeftCell="A14" workbookViewId="0">
      <selection activeCell="F40" sqref="F40"/>
    </sheetView>
  </sheetViews>
  <sheetFormatPr baseColWidth="10" defaultRowHeight="15" x14ac:dyDescent="0.2"/>
  <cols>
    <col min="1" max="1" width="3.6640625" style="67" customWidth="1"/>
    <col min="2" max="3" width="12" style="67" customWidth="1"/>
    <col min="4" max="7" width="24" style="67" customWidth="1"/>
    <col min="8" max="8" width="20.5" style="67" customWidth="1"/>
    <col min="9" max="10" width="24" style="67" customWidth="1"/>
    <col min="11" max="12" width="10.83203125" style="67"/>
    <col min="13" max="13" width="15" style="67" customWidth="1"/>
    <col min="14" max="14" width="23.83203125" style="67" customWidth="1"/>
    <col min="15" max="16" width="15" style="67" customWidth="1"/>
    <col min="17" max="16384" width="10.83203125" style="67"/>
  </cols>
  <sheetData>
    <row r="1" spans="2:16" ht="16" thickBot="1" x14ac:dyDescent="0.25"/>
    <row r="2" spans="2:16" ht="24" x14ac:dyDescent="0.3">
      <c r="B2" s="12" t="s">
        <v>396</v>
      </c>
      <c r="C2" s="12"/>
      <c r="D2" s="12"/>
      <c r="E2" s="12"/>
      <c r="F2" s="12"/>
      <c r="G2" s="12"/>
      <c r="H2" s="12"/>
      <c r="I2" s="12"/>
      <c r="J2" s="12"/>
    </row>
    <row r="3" spans="2:16" ht="90" x14ac:dyDescent="0.2">
      <c r="B3" s="184"/>
      <c r="C3" s="10"/>
      <c r="D3" s="10" t="s">
        <v>402</v>
      </c>
      <c r="E3" s="10" t="s">
        <v>471</v>
      </c>
      <c r="G3" s="10" t="s">
        <v>470</v>
      </c>
      <c r="I3" s="203" t="s">
        <v>469</v>
      </c>
      <c r="J3" s="203"/>
      <c r="M3" s="203"/>
      <c r="N3" s="203"/>
      <c r="O3" s="203"/>
      <c r="P3" s="203"/>
    </row>
    <row r="4" spans="2:16" ht="100" x14ac:dyDescent="0.2">
      <c r="B4" s="143" t="s">
        <v>397</v>
      </c>
      <c r="C4" s="143" t="s">
        <v>5</v>
      </c>
      <c r="D4" s="146" t="s">
        <v>398</v>
      </c>
      <c r="E4" s="146" t="s">
        <v>465</v>
      </c>
      <c r="F4" s="154" t="s">
        <v>399</v>
      </c>
      <c r="G4" s="154" t="s">
        <v>400</v>
      </c>
      <c r="H4" s="154" t="s">
        <v>401</v>
      </c>
      <c r="I4" s="149" t="s">
        <v>38</v>
      </c>
      <c r="J4" s="150" t="s">
        <v>178</v>
      </c>
    </row>
    <row r="5" spans="2:16" x14ac:dyDescent="0.2">
      <c r="B5" s="134" t="s">
        <v>4</v>
      </c>
      <c r="C5" s="160" t="s">
        <v>406</v>
      </c>
      <c r="D5" s="14">
        <v>1</v>
      </c>
      <c r="E5" s="14" t="s">
        <v>404</v>
      </c>
      <c r="F5" s="20">
        <v>180</v>
      </c>
      <c r="G5" s="20"/>
      <c r="H5" s="20" t="b">
        <v>1</v>
      </c>
      <c r="I5" s="21" t="s">
        <v>442</v>
      </c>
      <c r="J5" s="135"/>
    </row>
    <row r="6" spans="2:16" x14ac:dyDescent="0.2">
      <c r="B6" s="134" t="s">
        <v>4</v>
      </c>
      <c r="C6" s="160" t="s">
        <v>407</v>
      </c>
      <c r="D6" s="14">
        <v>2</v>
      </c>
      <c r="E6" s="14" t="s">
        <v>403</v>
      </c>
      <c r="F6" s="20">
        <v>2800</v>
      </c>
      <c r="G6" s="20"/>
      <c r="H6" s="20" t="b">
        <v>1</v>
      </c>
      <c r="I6" s="21" t="s">
        <v>443</v>
      </c>
      <c r="J6" s="135"/>
    </row>
    <row r="7" spans="2:16" x14ac:dyDescent="0.2">
      <c r="B7" s="136" t="s">
        <v>4</v>
      </c>
      <c r="C7" s="160" t="s">
        <v>408</v>
      </c>
      <c r="D7" s="14">
        <v>1</v>
      </c>
      <c r="E7" s="14" t="s">
        <v>403</v>
      </c>
      <c r="F7" s="20">
        <v>120</v>
      </c>
      <c r="G7" s="20"/>
      <c r="H7" s="20" t="b">
        <v>1</v>
      </c>
      <c r="I7" s="21" t="s">
        <v>444</v>
      </c>
      <c r="J7" s="135"/>
    </row>
    <row r="8" spans="2:16" x14ac:dyDescent="0.2">
      <c r="B8" s="136" t="s">
        <v>4</v>
      </c>
      <c r="C8" s="160" t="s">
        <v>409</v>
      </c>
      <c r="D8" s="14">
        <v>1</v>
      </c>
      <c r="E8" s="14" t="s">
        <v>403</v>
      </c>
      <c r="F8" s="194">
        <v>180</v>
      </c>
      <c r="G8" s="20"/>
      <c r="H8" s="20" t="b">
        <v>1</v>
      </c>
      <c r="I8" s="21" t="s">
        <v>445</v>
      </c>
      <c r="J8" s="135"/>
    </row>
    <row r="9" spans="2:16" x14ac:dyDescent="0.2">
      <c r="B9" s="136" t="s">
        <v>4</v>
      </c>
      <c r="C9" s="160" t="s">
        <v>410</v>
      </c>
      <c r="D9" s="14">
        <v>2</v>
      </c>
      <c r="E9" s="14" t="s">
        <v>405</v>
      </c>
      <c r="F9" s="194">
        <v>13</v>
      </c>
      <c r="G9" s="20" t="s">
        <v>436</v>
      </c>
      <c r="H9" s="20" t="b">
        <v>1</v>
      </c>
      <c r="I9" s="21" t="s">
        <v>446</v>
      </c>
      <c r="J9" s="135"/>
    </row>
    <row r="10" spans="2:16" x14ac:dyDescent="0.2">
      <c r="B10" s="136" t="s">
        <v>4</v>
      </c>
      <c r="C10" s="160" t="s">
        <v>411</v>
      </c>
      <c r="D10" s="14">
        <v>1</v>
      </c>
      <c r="E10" s="14" t="s">
        <v>405</v>
      </c>
      <c r="F10" s="194">
        <v>14</v>
      </c>
      <c r="G10" s="20" t="s">
        <v>437</v>
      </c>
      <c r="H10" s="20" t="b">
        <v>0</v>
      </c>
      <c r="I10" s="21" t="s">
        <v>447</v>
      </c>
      <c r="J10" s="135"/>
    </row>
    <row r="11" spans="2:16" x14ac:dyDescent="0.2">
      <c r="B11" s="136" t="s">
        <v>4</v>
      </c>
      <c r="C11" s="160" t="s">
        <v>412</v>
      </c>
      <c r="D11" s="14">
        <v>1</v>
      </c>
      <c r="E11" s="14" t="s">
        <v>403</v>
      </c>
      <c r="F11" s="194">
        <v>2400</v>
      </c>
      <c r="G11" s="20"/>
      <c r="H11" s="20" t="b">
        <v>0</v>
      </c>
      <c r="I11" s="21" t="s">
        <v>448</v>
      </c>
      <c r="J11" s="135"/>
    </row>
    <row r="12" spans="2:16" x14ac:dyDescent="0.2">
      <c r="B12" s="136" t="s">
        <v>4</v>
      </c>
      <c r="C12" s="160" t="s">
        <v>413</v>
      </c>
      <c r="D12" s="14">
        <v>1</v>
      </c>
      <c r="E12" s="14" t="s">
        <v>403</v>
      </c>
      <c r="F12" s="194">
        <v>180</v>
      </c>
      <c r="G12" s="20"/>
      <c r="H12" s="20" t="b">
        <v>1</v>
      </c>
      <c r="I12" s="21" t="s">
        <v>449</v>
      </c>
      <c r="J12" s="135"/>
    </row>
    <row r="13" spans="2:16" x14ac:dyDescent="0.2">
      <c r="B13" s="136" t="s">
        <v>4</v>
      </c>
      <c r="C13" s="160" t="s">
        <v>414</v>
      </c>
      <c r="D13" s="14">
        <v>0</v>
      </c>
      <c r="E13" s="14" t="s">
        <v>403</v>
      </c>
      <c r="F13" s="194">
        <v>180</v>
      </c>
      <c r="G13" s="20"/>
      <c r="H13" s="20" t="b">
        <v>1</v>
      </c>
      <c r="I13" s="21" t="s">
        <v>450</v>
      </c>
      <c r="J13" s="135"/>
    </row>
    <row r="14" spans="2:16" x14ac:dyDescent="0.2">
      <c r="B14" s="136" t="s">
        <v>4</v>
      </c>
      <c r="C14" s="160" t="s">
        <v>415</v>
      </c>
      <c r="D14" s="14">
        <v>1</v>
      </c>
      <c r="E14" s="14" t="s">
        <v>403</v>
      </c>
      <c r="F14" s="194">
        <v>2400</v>
      </c>
      <c r="G14" s="20"/>
      <c r="H14" s="20" t="b">
        <v>1</v>
      </c>
      <c r="I14" s="21" t="s">
        <v>451</v>
      </c>
      <c r="J14" s="135"/>
    </row>
    <row r="15" spans="2:16" x14ac:dyDescent="0.2">
      <c r="B15" s="136" t="s">
        <v>4</v>
      </c>
      <c r="C15" s="160" t="s">
        <v>416</v>
      </c>
      <c r="D15" s="139">
        <v>0</v>
      </c>
      <c r="E15" s="14" t="s">
        <v>403</v>
      </c>
      <c r="F15" s="195">
        <v>60</v>
      </c>
      <c r="G15" s="155"/>
      <c r="H15" s="20" t="b">
        <v>1</v>
      </c>
      <c r="I15" s="21" t="s">
        <v>452</v>
      </c>
      <c r="J15" s="142"/>
    </row>
    <row r="16" spans="2:16" x14ac:dyDescent="0.2">
      <c r="B16" s="136" t="s">
        <v>4</v>
      </c>
      <c r="C16" s="160" t="s">
        <v>417</v>
      </c>
      <c r="D16" s="14">
        <v>0</v>
      </c>
      <c r="E16" s="14" t="s">
        <v>403</v>
      </c>
      <c r="F16" s="194">
        <v>2000</v>
      </c>
      <c r="G16" s="20"/>
      <c r="H16" s="20" t="b">
        <v>1</v>
      </c>
      <c r="I16" s="21" t="s">
        <v>453</v>
      </c>
      <c r="J16" s="135"/>
    </row>
    <row r="17" spans="2:10" x14ac:dyDescent="0.2">
      <c r="B17" s="136" t="s">
        <v>4</v>
      </c>
      <c r="C17" s="160" t="s">
        <v>418</v>
      </c>
      <c r="D17" s="14">
        <v>1</v>
      </c>
      <c r="E17" s="14" t="s">
        <v>405</v>
      </c>
      <c r="F17" s="194">
        <v>9</v>
      </c>
      <c r="G17" s="20" t="s">
        <v>441</v>
      </c>
      <c r="H17" s="20" t="b">
        <v>1</v>
      </c>
      <c r="I17" s="21" t="s">
        <v>454</v>
      </c>
      <c r="J17" s="135"/>
    </row>
    <row r="18" spans="2:10" x14ac:dyDescent="0.2">
      <c r="B18" s="136" t="s">
        <v>4</v>
      </c>
      <c r="C18" s="160" t="s">
        <v>419</v>
      </c>
      <c r="D18" s="14">
        <v>0</v>
      </c>
      <c r="E18" s="14" t="s">
        <v>405</v>
      </c>
      <c r="F18" s="194">
        <v>5</v>
      </c>
      <c r="G18" s="20" t="s">
        <v>438</v>
      </c>
      <c r="H18" s="20" t="b">
        <v>0</v>
      </c>
      <c r="I18" s="21" t="s">
        <v>455</v>
      </c>
      <c r="J18" s="135"/>
    </row>
    <row r="19" spans="2:10" x14ac:dyDescent="0.2">
      <c r="B19" s="136" t="s">
        <v>4</v>
      </c>
      <c r="C19" s="160" t="s">
        <v>420</v>
      </c>
      <c r="D19" s="14">
        <v>0</v>
      </c>
      <c r="E19" s="14" t="s">
        <v>404</v>
      </c>
      <c r="F19" s="194">
        <v>180</v>
      </c>
      <c r="G19" s="20"/>
      <c r="H19" s="20" t="b">
        <v>1</v>
      </c>
      <c r="I19" s="21" t="s">
        <v>456</v>
      </c>
      <c r="J19" s="135"/>
    </row>
    <row r="20" spans="2:10" x14ac:dyDescent="0.2">
      <c r="B20" s="136" t="s">
        <v>4</v>
      </c>
      <c r="C20" s="160" t="s">
        <v>421</v>
      </c>
      <c r="D20" s="14">
        <v>2</v>
      </c>
      <c r="E20" s="14" t="s">
        <v>405</v>
      </c>
      <c r="F20" s="194">
        <v>8</v>
      </c>
      <c r="G20" s="20" t="s">
        <v>439</v>
      </c>
      <c r="H20" s="20" t="b">
        <v>1</v>
      </c>
      <c r="I20" s="21" t="s">
        <v>457</v>
      </c>
      <c r="J20" s="135"/>
    </row>
    <row r="21" spans="2:10" x14ac:dyDescent="0.2">
      <c r="B21" s="136" t="s">
        <v>4</v>
      </c>
      <c r="C21" s="160" t="s">
        <v>422</v>
      </c>
      <c r="D21" s="14">
        <v>2</v>
      </c>
      <c r="E21" s="14" t="s">
        <v>405</v>
      </c>
      <c r="F21" s="194">
        <v>6</v>
      </c>
      <c r="G21" s="20" t="s">
        <v>435</v>
      </c>
      <c r="H21" s="20" t="b">
        <v>1</v>
      </c>
      <c r="I21" s="21" t="s">
        <v>458</v>
      </c>
      <c r="J21" s="135"/>
    </row>
    <row r="22" spans="2:10" x14ac:dyDescent="0.2">
      <c r="B22" s="136" t="s">
        <v>4</v>
      </c>
      <c r="C22" s="160" t="s">
        <v>423</v>
      </c>
      <c r="D22" s="14">
        <v>2</v>
      </c>
      <c r="E22" s="14" t="s">
        <v>405</v>
      </c>
      <c r="F22" s="194">
        <v>4</v>
      </c>
      <c r="G22" s="20" t="s">
        <v>440</v>
      </c>
      <c r="H22" s="20" t="b">
        <v>0</v>
      </c>
      <c r="I22" s="21" t="s">
        <v>459</v>
      </c>
      <c r="J22" s="135"/>
    </row>
    <row r="23" spans="2:10" x14ac:dyDescent="0.2">
      <c r="B23" s="136" t="s">
        <v>4</v>
      </c>
      <c r="C23" s="160" t="s">
        <v>424</v>
      </c>
      <c r="D23" s="14">
        <v>0</v>
      </c>
      <c r="E23" s="14" t="s">
        <v>405</v>
      </c>
      <c r="F23" s="194">
        <v>1</v>
      </c>
      <c r="G23" s="20" t="s">
        <v>440</v>
      </c>
      <c r="H23" s="20" t="b">
        <v>1</v>
      </c>
      <c r="I23" s="21" t="s">
        <v>460</v>
      </c>
      <c r="J23" s="135"/>
    </row>
    <row r="24" spans="2:10" x14ac:dyDescent="0.2">
      <c r="B24" s="136" t="s">
        <v>4</v>
      </c>
      <c r="C24" s="160" t="s">
        <v>425</v>
      </c>
      <c r="D24" s="14">
        <v>1</v>
      </c>
      <c r="E24" s="14" t="s">
        <v>403</v>
      </c>
      <c r="F24" s="194">
        <v>7200</v>
      </c>
      <c r="G24" s="20"/>
      <c r="H24" s="20" t="b">
        <v>0</v>
      </c>
      <c r="I24" s="21" t="s">
        <v>461</v>
      </c>
      <c r="J24" s="135"/>
    </row>
    <row r="25" spans="2:10" x14ac:dyDescent="0.2">
      <c r="B25"/>
    </row>
    <row r="26" spans="2:10" x14ac:dyDescent="0.2">
      <c r="B26" s="190"/>
    </row>
    <row r="28" spans="2:10" ht="16" thickBot="1" x14ac:dyDescent="0.25">
      <c r="B28"/>
    </row>
    <row r="29" spans="2:10" ht="24" x14ac:dyDescent="0.3">
      <c r="B29" s="12" t="s">
        <v>463</v>
      </c>
      <c r="C29" s="12"/>
      <c r="D29" s="12"/>
      <c r="E29" s="12"/>
      <c r="F29" s="12"/>
      <c r="G29" s="12"/>
      <c r="H29" s="12"/>
      <c r="I29" s="12"/>
      <c r="J29" s="12"/>
    </row>
    <row r="30" spans="2:10" x14ac:dyDescent="0.2">
      <c r="B30" s="184"/>
      <c r="C30" s="184"/>
      <c r="D30" s="184"/>
      <c r="E30" s="184"/>
      <c r="F30" s="204" t="s">
        <v>472</v>
      </c>
      <c r="G30" s="204"/>
      <c r="H30" s="204"/>
      <c r="I30" s="184"/>
      <c r="J30" s="184"/>
    </row>
    <row r="31" spans="2:10" ht="119" x14ac:dyDescent="0.2">
      <c r="B31" s="197" t="s">
        <v>464</v>
      </c>
      <c r="C31" s="197" t="s">
        <v>5</v>
      </c>
      <c r="D31" s="196" t="s">
        <v>38</v>
      </c>
      <c r="E31" s="196" t="s">
        <v>466</v>
      </c>
      <c r="F31" s="196" t="s">
        <v>476</v>
      </c>
      <c r="G31" s="198" t="s">
        <v>426</v>
      </c>
      <c r="H31" s="198" t="s">
        <v>430</v>
      </c>
      <c r="I31" s="199" t="s">
        <v>432</v>
      </c>
    </row>
    <row r="32" spans="2:10" x14ac:dyDescent="0.2">
      <c r="B32" s="156" t="s">
        <v>4</v>
      </c>
      <c r="C32" s="193" t="s">
        <v>403</v>
      </c>
      <c r="D32" s="21" t="s">
        <v>473</v>
      </c>
      <c r="E32" s="21" t="s">
        <v>468</v>
      </c>
      <c r="F32" s="21" t="s">
        <v>477</v>
      </c>
      <c r="G32" s="200" t="s">
        <v>427</v>
      </c>
      <c r="H32" s="200" t="s">
        <v>431</v>
      </c>
      <c r="I32" s="200" t="s">
        <v>433</v>
      </c>
    </row>
    <row r="33" spans="2:9" x14ac:dyDescent="0.2">
      <c r="B33" s="156" t="s">
        <v>4</v>
      </c>
      <c r="C33" s="193" t="s">
        <v>404</v>
      </c>
      <c r="D33" s="21" t="s">
        <v>474</v>
      </c>
      <c r="E33" s="21" t="s">
        <v>467</v>
      </c>
      <c r="F33" s="21" t="s">
        <v>479</v>
      </c>
      <c r="G33" s="200" t="s">
        <v>428</v>
      </c>
      <c r="H33" s="200" t="s">
        <v>431</v>
      </c>
      <c r="I33" s="200" t="s">
        <v>433</v>
      </c>
    </row>
    <row r="34" spans="2:9" x14ac:dyDescent="0.2">
      <c r="B34" s="156" t="s">
        <v>4</v>
      </c>
      <c r="C34" s="193" t="s">
        <v>405</v>
      </c>
      <c r="D34" s="21" t="s">
        <v>475</v>
      </c>
      <c r="E34" s="21" t="s">
        <v>462</v>
      </c>
      <c r="F34" s="21" t="s">
        <v>478</v>
      </c>
      <c r="G34" s="200" t="s">
        <v>429</v>
      </c>
      <c r="H34" s="200" t="s">
        <v>434</v>
      </c>
      <c r="I34" s="200" t="s">
        <v>433</v>
      </c>
    </row>
    <row r="37" spans="2:9" ht="16" thickBot="1" x14ac:dyDescent="0.25"/>
    <row r="38" spans="2:9" ht="24" x14ac:dyDescent="0.3">
      <c r="B38" s="12" t="s">
        <v>480</v>
      </c>
      <c r="C38" s="12"/>
      <c r="D38" s="12"/>
      <c r="E38" s="12"/>
      <c r="F38" s="12"/>
      <c r="G38" s="12"/>
      <c r="H38" s="12"/>
      <c r="I38" s="12"/>
    </row>
    <row r="39" spans="2:9" ht="45" x14ac:dyDescent="0.2">
      <c r="B39" s="184"/>
      <c r="C39" s="184"/>
      <c r="D39" s="184"/>
      <c r="E39" s="184"/>
      <c r="F39" s="202" t="s">
        <v>487</v>
      </c>
      <c r="G39" s="205" t="s">
        <v>485</v>
      </c>
      <c r="H39" s="205"/>
      <c r="I39" s="184"/>
    </row>
    <row r="40" spans="2:9" ht="137" x14ac:dyDescent="0.2">
      <c r="B40" s="197" t="s">
        <v>481</v>
      </c>
      <c r="C40" s="197" t="s">
        <v>5</v>
      </c>
      <c r="D40" s="144" t="s">
        <v>491</v>
      </c>
      <c r="E40" s="154" t="s">
        <v>319</v>
      </c>
      <c r="F40" s="154" t="s">
        <v>490</v>
      </c>
      <c r="G40" s="154" t="s">
        <v>486</v>
      </c>
      <c r="H40" s="146" t="s">
        <v>488</v>
      </c>
      <c r="I40" s="146" t="s">
        <v>489</v>
      </c>
    </row>
    <row r="41" spans="2:9" x14ac:dyDescent="0.2">
      <c r="B41" s="156" t="s">
        <v>4</v>
      </c>
      <c r="C41" s="193" t="s">
        <v>482</v>
      </c>
      <c r="D41" s="193">
        <v>0</v>
      </c>
      <c r="E41" s="20">
        <v>0</v>
      </c>
      <c r="F41" s="20">
        <v>15</v>
      </c>
      <c r="G41" s="20">
        <v>1000</v>
      </c>
      <c r="H41" s="14">
        <v>0.5</v>
      </c>
      <c r="I41" s="14">
        <v>1</v>
      </c>
    </row>
    <row r="42" spans="2:9" x14ac:dyDescent="0.2">
      <c r="B42" s="156" t="s">
        <v>4</v>
      </c>
      <c r="C42" s="193" t="s">
        <v>483</v>
      </c>
      <c r="D42" s="193">
        <v>1</v>
      </c>
      <c r="E42" s="20">
        <v>2</v>
      </c>
      <c r="F42" s="20">
        <v>60</v>
      </c>
      <c r="G42" s="20">
        <v>2000</v>
      </c>
      <c r="H42" s="14">
        <v>0.5</v>
      </c>
      <c r="I42" s="14">
        <v>1</v>
      </c>
    </row>
    <row r="43" spans="2:9" x14ac:dyDescent="0.2">
      <c r="B43" s="156" t="s">
        <v>4</v>
      </c>
      <c r="C43" s="193" t="s">
        <v>484</v>
      </c>
      <c r="D43" s="193">
        <v>2</v>
      </c>
      <c r="E43" s="20">
        <v>4</v>
      </c>
      <c r="F43" s="20">
        <v>240</v>
      </c>
      <c r="G43" s="20">
        <v>3000</v>
      </c>
      <c r="H43" s="14">
        <v>0.5</v>
      </c>
      <c r="I43" s="14">
        <v>1</v>
      </c>
    </row>
  </sheetData>
  <mergeCells count="4">
    <mergeCell ref="M3:P3"/>
    <mergeCell ref="I3:J3"/>
    <mergeCell ref="F30:H30"/>
    <mergeCell ref="G39:H39"/>
  </mergeCells>
  <conditionalFormatting sqref="D5:D24">
    <cfRule type="colorScale" priority="4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5:C24">
    <cfRule type="duplicateValues" dxfId="5" priority="3"/>
  </conditionalFormatting>
  <conditionalFormatting sqref="C32:C34">
    <cfRule type="duplicateValues" dxfId="4" priority="2"/>
  </conditionalFormatting>
  <conditionalFormatting sqref="C41:D43">
    <cfRule type="duplicateValues" dxfId="3" priority="1"/>
  </conditionalFormatting>
  <dataValidations count="4">
    <dataValidation type="list" allowBlank="1" showInputMessage="1" showErrorMessage="1" sqref="E5:E24">
      <formula1>INDIRECT("missionTypeDefinitions['[sku']]")</formula1>
    </dataValidation>
    <dataValidation type="list" allowBlank="1" showErrorMessage="1" prompt="0 - easy_x000a_1 - medium_x000a_2 - hard" sqref="D5:D24">
      <formula1>"0,1,2"</formula1>
    </dataValidation>
    <dataValidation type="list" allowBlank="1" showInputMessage="1" showErrorMessage="1" sqref="I32:I34">
      <formula1>"single run, multi run, both"</formula1>
    </dataValidation>
    <dataValidation type="list" showInputMessage="1" showErrorMessage="1" sqref="H5:H24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7"/>
  </sheetPr>
  <dimension ref="B1:Y24"/>
  <sheetViews>
    <sheetView workbookViewId="0">
      <selection activeCell="C19" sqref="C19:C24"/>
    </sheetView>
  </sheetViews>
  <sheetFormatPr baseColWidth="10" defaultRowHeight="15" x14ac:dyDescent="0.2"/>
  <cols>
    <col min="1" max="1" width="3.1640625" customWidth="1"/>
    <col min="2" max="2" width="15.83203125" customWidth="1"/>
    <col min="3" max="3" width="17.6640625" customWidth="1"/>
    <col min="4" max="4" width="13" bestFit="1" customWidth="1"/>
    <col min="5" max="5" width="14.33203125" customWidth="1"/>
    <col min="6" max="6" width="10.83203125" customWidth="1"/>
    <col min="7" max="7" width="11.83203125" customWidth="1"/>
    <col min="8" max="8" width="32.83203125" bestFit="1" customWidth="1"/>
    <col min="9" max="9" width="26.83203125" bestFit="1" customWidth="1"/>
    <col min="10" max="10" width="45" bestFit="1" customWidth="1"/>
    <col min="11" max="11" width="26.33203125" customWidth="1"/>
  </cols>
  <sheetData>
    <row r="1" spans="2:25" ht="16" thickBot="1" x14ac:dyDescent="0.25"/>
    <row r="2" spans="2:25" ht="24" x14ac:dyDescent="0.3">
      <c r="B2" s="12" t="s">
        <v>176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x14ac:dyDescent="0.2">
      <c r="B3" s="10"/>
      <c r="C3" s="10"/>
      <c r="D3" s="10"/>
      <c r="E3" s="10"/>
      <c r="F3" s="10"/>
      <c r="G3" s="10"/>
    </row>
    <row r="4" spans="2:25" ht="101" x14ac:dyDescent="0.2">
      <c r="B4" s="143" t="s">
        <v>183</v>
      </c>
      <c r="C4" s="143" t="s">
        <v>5</v>
      </c>
      <c r="D4" s="144" t="s">
        <v>185</v>
      </c>
      <c r="E4" s="145" t="s">
        <v>30</v>
      </c>
      <c r="F4" s="146" t="s">
        <v>175</v>
      </c>
      <c r="G4" s="147" t="s">
        <v>177</v>
      </c>
      <c r="H4" s="148" t="s">
        <v>230</v>
      </c>
      <c r="I4" s="149" t="s">
        <v>38</v>
      </c>
      <c r="J4" s="150" t="s">
        <v>178</v>
      </c>
    </row>
    <row r="5" spans="2:25" x14ac:dyDescent="0.2">
      <c r="B5" s="134" t="s">
        <v>4</v>
      </c>
      <c r="C5" s="160" t="str">
        <f>CONCATENATE("egg_",eggDefinitions[[#This Row],['[dragonSku']]])</f>
        <v>egg_dragon_small</v>
      </c>
      <c r="D5" s="13" t="s">
        <v>187</v>
      </c>
      <c r="E5" s="132">
        <v>0</v>
      </c>
      <c r="F5" s="14">
        <v>70</v>
      </c>
      <c r="G5" s="133">
        <v>240</v>
      </c>
      <c r="H5" s="15" t="s">
        <v>231</v>
      </c>
      <c r="I5" s="21" t="str">
        <f>CONCATENATE("TID_",UPPER(eggDefinitions[[#This Row],['[sku']]]),"_NAME")</f>
        <v>TID_EGG_DRAGON_SMALL_NAME</v>
      </c>
      <c r="J5" s="135" t="str">
        <f>CONCATENATE("TID_",UPPER(eggDefinitions[[#This Row],['[sku']]]),"_DESC")</f>
        <v>TID_EGG_DRAGON_SMALL_DESC</v>
      </c>
    </row>
    <row r="6" spans="2:25" s="67" customFormat="1" x14ac:dyDescent="0.2">
      <c r="B6" s="134" t="s">
        <v>4</v>
      </c>
      <c r="C6" s="160" t="str">
        <f>CONCATENATE("egg_",eggDefinitions[[#This Row],['[dragonSku']]])</f>
        <v>egg_rhino</v>
      </c>
      <c r="D6" s="13" t="s">
        <v>188</v>
      </c>
      <c r="E6" s="132">
        <v>1</v>
      </c>
      <c r="F6" s="14">
        <v>70</v>
      </c>
      <c r="G6" s="133">
        <v>240</v>
      </c>
      <c r="H6" s="15" t="s">
        <v>232</v>
      </c>
      <c r="I6" s="21" t="str">
        <f>CONCATENATE("TID_",UPPER(eggDefinitions[[#This Row],['[sku']]]),"_NAME")</f>
        <v>TID_EGG_RHINO_NAME</v>
      </c>
      <c r="J6" s="135" t="str">
        <f>CONCATENATE("TID_",UPPER(eggDefinitions[[#This Row],['[sku']]]),"_DESC")</f>
        <v>TID_EGG_RHINO_DESC</v>
      </c>
    </row>
    <row r="7" spans="2:25" s="67" customFormat="1" x14ac:dyDescent="0.2">
      <c r="B7" s="136" t="s">
        <v>4</v>
      </c>
      <c r="C7" s="161" t="str">
        <f>CONCATENATE("egg_",eggDefinitions[[#This Row],['[dragonSku']]])</f>
        <v>egg_dragon_big</v>
      </c>
      <c r="D7" s="137" t="s">
        <v>189</v>
      </c>
      <c r="E7" s="138">
        <v>2</v>
      </c>
      <c r="F7" s="139">
        <v>70</v>
      </c>
      <c r="G7" s="140">
        <v>240</v>
      </c>
      <c r="H7" s="15" t="s">
        <v>233</v>
      </c>
      <c r="I7" s="141" t="str">
        <f>CONCATENATE("TID_",UPPER(eggDefinitions[[#This Row],['[sku']]]),"_NAME")</f>
        <v>TID_EGG_DRAGON_BIG_NAME</v>
      </c>
      <c r="J7" s="142" t="str">
        <f>CONCATENATE("TID_",UPPER(eggDefinitions[[#This Row],['[sku']]]),"_DESC")</f>
        <v>TID_EGG_DRAGON_BIG_DESC</v>
      </c>
    </row>
    <row r="8" spans="2:25" s="67" customFormat="1" x14ac:dyDescent="0.2">
      <c r="B8" s="136" t="s">
        <v>4</v>
      </c>
      <c r="C8" s="160" t="str">
        <f>CONCATENATE("egg_",eggDefinitions[[#This Row],['[dragonSku']]])</f>
        <v>egg_dragon_small_1</v>
      </c>
      <c r="D8" s="13" t="s">
        <v>234</v>
      </c>
      <c r="E8" s="138">
        <v>3</v>
      </c>
      <c r="F8" s="139">
        <v>70</v>
      </c>
      <c r="G8" s="140">
        <v>240</v>
      </c>
      <c r="H8" s="15" t="s">
        <v>255</v>
      </c>
      <c r="I8" s="21" t="str">
        <f>CONCATENATE("TID_",UPPER(eggDefinitions[[#This Row],['[sku']]]),"_NAME")</f>
        <v>TID_EGG_DRAGON_SMALL_1_NAME</v>
      </c>
      <c r="J8" s="135" t="str">
        <f>CONCATENATE("TID_",UPPER(eggDefinitions[[#This Row],['[sku']]]),"_DESC")</f>
        <v>TID_EGG_DRAGON_SMALL_1_DESC</v>
      </c>
    </row>
    <row r="9" spans="2:25" s="67" customFormat="1" x14ac:dyDescent="0.2">
      <c r="B9" s="136" t="s">
        <v>4</v>
      </c>
      <c r="C9" s="160" t="str">
        <f>CONCATENATE("egg_",eggDefinitions[[#This Row],['[dragonSku']]])</f>
        <v>egg_dragon_small_2</v>
      </c>
      <c r="D9" s="13" t="s">
        <v>235</v>
      </c>
      <c r="E9" s="138">
        <v>4</v>
      </c>
      <c r="F9" s="139">
        <v>70</v>
      </c>
      <c r="G9" s="140">
        <v>240</v>
      </c>
      <c r="H9" s="15" t="s">
        <v>256</v>
      </c>
      <c r="I9" s="21" t="str">
        <f>CONCATENATE("TID_",UPPER(eggDefinitions[[#This Row],['[sku']]]),"_NAME")</f>
        <v>TID_EGG_DRAGON_SMALL_2_NAME</v>
      </c>
      <c r="J9" s="135" t="str">
        <f>CONCATENATE("TID_",UPPER(eggDefinitions[[#This Row],['[sku']]]),"_DESC")</f>
        <v>TID_EGG_DRAGON_SMALL_2_DESC</v>
      </c>
    </row>
    <row r="10" spans="2:25" s="67" customFormat="1" x14ac:dyDescent="0.2">
      <c r="B10" s="136" t="s">
        <v>4</v>
      </c>
      <c r="C10" s="160" t="str">
        <f>CONCATENATE("egg_",eggDefinitions[[#This Row],['[dragonSku']]])</f>
        <v>egg_rhino_1</v>
      </c>
      <c r="D10" s="13" t="s">
        <v>236</v>
      </c>
      <c r="E10" s="138">
        <v>5</v>
      </c>
      <c r="F10" s="139">
        <v>70</v>
      </c>
      <c r="G10" s="140">
        <v>240</v>
      </c>
      <c r="H10" s="15" t="s">
        <v>257</v>
      </c>
      <c r="I10" s="21" t="str">
        <f>CONCATENATE("TID_",UPPER(eggDefinitions[[#This Row],['[sku']]]),"_NAME")</f>
        <v>TID_EGG_RHINO_1_NAME</v>
      </c>
      <c r="J10" s="135" t="str">
        <f>CONCATENATE("TID_",UPPER(eggDefinitions[[#This Row],['[sku']]]),"_DESC")</f>
        <v>TID_EGG_RHINO_1_DESC</v>
      </c>
    </row>
    <row r="11" spans="2:25" s="67" customFormat="1" x14ac:dyDescent="0.2">
      <c r="B11" s="136" t="s">
        <v>4</v>
      </c>
      <c r="C11" s="160" t="str">
        <f>CONCATENATE("egg_",eggDefinitions[[#This Row],['[dragonSku']]])</f>
        <v>egg_rhino_2</v>
      </c>
      <c r="D11" s="13" t="s">
        <v>237</v>
      </c>
      <c r="E11" s="138">
        <v>6</v>
      </c>
      <c r="F11" s="139">
        <v>70</v>
      </c>
      <c r="G11" s="140">
        <v>240</v>
      </c>
      <c r="H11" s="15" t="s">
        <v>258</v>
      </c>
      <c r="I11" s="21" t="str">
        <f>CONCATENATE("TID_",UPPER(eggDefinitions[[#This Row],['[sku']]]),"_NAME")</f>
        <v>TID_EGG_RHINO_2_NAME</v>
      </c>
      <c r="J11" s="135" t="str">
        <f>CONCATENATE("TID_",UPPER(eggDefinitions[[#This Row],['[sku']]]),"_DESC")</f>
        <v>TID_EGG_RHINO_2_DESC</v>
      </c>
    </row>
    <row r="12" spans="2:25" x14ac:dyDescent="0.2">
      <c r="B12" s="136" t="s">
        <v>4</v>
      </c>
      <c r="C12" s="160" t="str">
        <f>CONCATENATE("egg_",eggDefinitions[[#This Row],['[dragonSku']]])</f>
        <v>egg_dragon_big_1</v>
      </c>
      <c r="D12" s="13" t="s">
        <v>238</v>
      </c>
      <c r="E12" s="138">
        <v>7</v>
      </c>
      <c r="F12" s="139">
        <v>70</v>
      </c>
      <c r="G12" s="140">
        <v>240</v>
      </c>
      <c r="H12" s="15" t="s">
        <v>259</v>
      </c>
      <c r="I12" s="21" t="str">
        <f>CONCATENATE("TID_",UPPER(eggDefinitions[[#This Row],['[sku']]]),"_NAME")</f>
        <v>TID_EGG_DRAGON_BIG_1_NAME</v>
      </c>
      <c r="J12" s="135" t="str">
        <f>CONCATENATE("TID_",UPPER(eggDefinitions[[#This Row],['[sku']]]),"_DESC")</f>
        <v>TID_EGG_DRAGON_BIG_1_DESC</v>
      </c>
    </row>
    <row r="13" spans="2:25" x14ac:dyDescent="0.2">
      <c r="B13" s="136" t="s">
        <v>4</v>
      </c>
      <c r="C13" s="160" t="str">
        <f>CONCATENATE("egg_",eggDefinitions[[#This Row],['[dragonSku']]])</f>
        <v>egg_dragon_big_2</v>
      </c>
      <c r="D13" s="13" t="s">
        <v>239</v>
      </c>
      <c r="E13" s="138">
        <v>8</v>
      </c>
      <c r="F13" s="139">
        <v>70</v>
      </c>
      <c r="G13" s="140">
        <v>240</v>
      </c>
      <c r="H13" s="15" t="s">
        <v>260</v>
      </c>
      <c r="I13" s="21" t="str">
        <f>CONCATENATE("TID_",UPPER(eggDefinitions[[#This Row],['[sku']]]),"_NAME")</f>
        <v>TID_EGG_DRAGON_BIG_2_NAME</v>
      </c>
      <c r="J13" s="135" t="str">
        <f>CONCATENATE("TID_",UPPER(eggDefinitions[[#This Row],['[sku']]]),"_DESC")</f>
        <v>TID_EGG_DRAGON_BIG_2_DESC</v>
      </c>
    </row>
    <row r="14" spans="2:25" x14ac:dyDescent="0.2">
      <c r="B14" s="136" t="s">
        <v>4</v>
      </c>
      <c r="C14" s="160" t="str">
        <f>CONCATENATE("egg_",eggDefinitions[[#This Row],['[dragonSku']]])</f>
        <v>egg_dragon_big_3</v>
      </c>
      <c r="D14" s="13" t="s">
        <v>240</v>
      </c>
      <c r="E14" s="138">
        <v>9</v>
      </c>
      <c r="F14" s="139">
        <v>70</v>
      </c>
      <c r="G14" s="140">
        <v>240</v>
      </c>
      <c r="H14" s="15" t="s">
        <v>261</v>
      </c>
      <c r="I14" s="21" t="str">
        <f>CONCATENATE("TID_",UPPER(eggDefinitions[[#This Row],['[sku']]]),"_NAME")</f>
        <v>TID_EGG_DRAGON_BIG_3_NAME</v>
      </c>
      <c r="J14" s="135" t="str">
        <f>CONCATENATE("TID_",UPPER(eggDefinitions[[#This Row],['[sku']]]),"_DESC")</f>
        <v>TID_EGG_DRAGON_BIG_3_DESC</v>
      </c>
    </row>
    <row r="15" spans="2:25" ht="16" thickBot="1" x14ac:dyDescent="0.25"/>
    <row r="16" spans="2:25" ht="24" x14ac:dyDescent="0.3">
      <c r="B16" s="12" t="s">
        <v>215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10" x14ac:dyDescent="0.2">
      <c r="B17" s="10"/>
      <c r="C17" s="10"/>
      <c r="E17" s="10" t="s">
        <v>217</v>
      </c>
      <c r="F17" s="10"/>
      <c r="G17" s="10"/>
      <c r="H17" s="67"/>
      <c r="I17" s="67"/>
      <c r="J17" s="67"/>
    </row>
    <row r="18" spans="2:10" ht="115" x14ac:dyDescent="0.2">
      <c r="B18" s="143" t="s">
        <v>224</v>
      </c>
      <c r="C18" s="144" t="s">
        <v>5</v>
      </c>
      <c r="D18" s="144" t="s">
        <v>225</v>
      </c>
      <c r="E18" s="146" t="s">
        <v>216</v>
      </c>
    </row>
    <row r="19" spans="2:10" x14ac:dyDescent="0.2">
      <c r="B19" s="134" t="s">
        <v>4</v>
      </c>
      <c r="C19" s="13" t="s">
        <v>218</v>
      </c>
      <c r="D19" s="13" t="s">
        <v>226</v>
      </c>
      <c r="E19" s="14">
        <v>0.81399999999999995</v>
      </c>
    </row>
    <row r="20" spans="2:10" x14ac:dyDescent="0.2">
      <c r="B20" s="134" t="s">
        <v>4</v>
      </c>
      <c r="C20" s="13" t="s">
        <v>219</v>
      </c>
      <c r="D20" s="13" t="s">
        <v>226</v>
      </c>
      <c r="E20" s="14">
        <v>0.11700000000000001</v>
      </c>
    </row>
    <row r="21" spans="2:10" x14ac:dyDescent="0.2">
      <c r="B21" s="134" t="s">
        <v>4</v>
      </c>
      <c r="C21" s="13" t="s">
        <v>220</v>
      </c>
      <c r="D21" s="13" t="s">
        <v>226</v>
      </c>
      <c r="E21" s="14">
        <v>3.7999999999999999E-2</v>
      </c>
    </row>
    <row r="22" spans="2:10" x14ac:dyDescent="0.2">
      <c r="B22" s="134" t="s">
        <v>4</v>
      </c>
      <c r="C22" s="13" t="s">
        <v>221</v>
      </c>
      <c r="D22" s="13" t="s">
        <v>227</v>
      </c>
      <c r="E22" s="14">
        <v>1.7000000000000001E-2</v>
      </c>
    </row>
    <row r="23" spans="2:10" x14ac:dyDescent="0.2">
      <c r="B23" s="134" t="s">
        <v>4</v>
      </c>
      <c r="C23" s="13" t="s">
        <v>222</v>
      </c>
      <c r="D23" s="13" t="s">
        <v>227</v>
      </c>
      <c r="E23" s="14">
        <v>8.9999999999999993E-3</v>
      </c>
    </row>
    <row r="24" spans="2:10" x14ac:dyDescent="0.2">
      <c r="B24" s="134" t="s">
        <v>4</v>
      </c>
      <c r="C24" s="13" t="s">
        <v>223</v>
      </c>
      <c r="D24" s="13" t="s">
        <v>228</v>
      </c>
      <c r="E24" s="14">
        <v>5.0000000000000001E-3</v>
      </c>
    </row>
  </sheetData>
  <conditionalFormatting sqref="C5:C14">
    <cfRule type="duplicateValues" dxfId="2" priority="2"/>
  </conditionalFormatting>
  <conditionalFormatting sqref="C19:C24">
    <cfRule type="duplicateValues" dxfId="1" priority="1"/>
  </conditionalFormatting>
  <dataValidations count="3">
    <dataValidation type="list" showInputMessage="1" showErrorMessage="1" sqref="D19:D24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9:E24">
      <formula1>0</formula1>
      <formula2>1</formula2>
    </dataValidation>
    <dataValidation type="list" showInputMessage="1" showErrorMessage="1" sqref="D5:D14">
      <formula1>INDIRECT("dragonDefinitions['[sku']]")</formula1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sample_table_2</vt:lpstr>
      <vt:lpstr>global_settings</vt:lpstr>
      <vt:lpstr>tech</vt:lpstr>
      <vt:lpstr>dragons</vt:lpstr>
      <vt:lpstr>levels</vt:lpstr>
      <vt:lpstr>missions</vt:lpstr>
      <vt:lpstr>gacha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Alger Ortín Castellví</cp:lastModifiedBy>
  <cp:lastPrinted>2013-08-07T07:37:22Z</cp:lastPrinted>
  <dcterms:created xsi:type="dcterms:W3CDTF">2013-04-12T09:23:57Z</dcterms:created>
  <dcterms:modified xsi:type="dcterms:W3CDTF">2016-03-21T17:56:03Z</dcterms:modified>
</cp:coreProperties>
</file>