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firstSheet="1" activeTab="5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</sheets>
  <externalReferences>
    <externalReference r:id="rId7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15" i="9"/>
  <c r="I16" i="9"/>
  <c r="I17" i="9"/>
  <c r="H15" i="9" l="1"/>
  <c r="H16" i="9"/>
  <c r="H17" i="9"/>
  <c r="G15" i="9"/>
  <c r="G16" i="9"/>
  <c r="G17" i="9"/>
  <c r="H4" i="9" l="1"/>
  <c r="H5" i="9"/>
  <c r="H6" i="9"/>
  <c r="H7" i="9"/>
  <c r="H8" i="9"/>
  <c r="H9" i="9"/>
  <c r="H10" i="9"/>
  <c r="H11" i="9"/>
  <c r="H12" i="9"/>
  <c r="H13" i="9"/>
  <c r="H14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G4" i="9"/>
  <c r="G5" i="9"/>
  <c r="G6" i="9"/>
  <c r="G7" i="9"/>
  <c r="G8" i="9"/>
  <c r="G9" i="9"/>
  <c r="G10" i="9"/>
  <c r="G11" i="9"/>
  <c r="G12" i="9"/>
  <c r="G13" i="9"/>
  <c r="G14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T68" i="7"/>
  <c r="R67" i="7"/>
  <c r="T67" i="7"/>
  <c r="R66" i="7"/>
  <c r="T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<sst xmlns="http://schemas.openxmlformats.org/spreadsheetml/2006/main" count="1831" uniqueCount="832">
  <si>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</si>
  <si>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</si>
  <si>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</si>
  <si>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</si>
  <si>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</si>
  <si>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</si>
  <si>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</si>
  <si>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</si>
  <si>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</si>
  <si>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</si>
  <si>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</si>
  <si>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</si>
  <si>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</si>
  <si>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</si>
  <si>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</si>
  <si>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</si>
  <si>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</si>
  <si>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</si>
  <si>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</si>
  <si>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</si>
  <si>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</si>
  <si>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</si>
  <si>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</si>
  <si>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</si>
  <si>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</si>
  <si>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</si>
  <si>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</si>
  <si>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</si>
  <si>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</si>
  <si>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</si>
  <si>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</si>
  <si>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</si>
  <si>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</si>
  <si>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</si>
  <si>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</si>
  <si>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</si>
  <si>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</si>
  <si>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</si>
  <si>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</si>
  <si>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</si>
  <si>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</si>
  <si>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</si>
  <si>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</si>
  <si>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</si>
  <si>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</si>
  <si>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</si>
  <si>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</si>
  <si>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</si>
  <si>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</si>
  <si>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</si>
  <si>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</si>
  <si>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</si>
  <si>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</si>
  <si>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</si>
  <si>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</si>
  <si>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</si>
  <si>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</si>
  <si>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</si>
  <si>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</si>
  <si>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</si>
  <si>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</si>
  <si>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</si>
  <si>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</si>
  <si>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</si>
  <si>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</si>
  <si>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</si>
  <si>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</si>
  <si>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</si>
  <si>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</si>
  <si>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</si>
  <si>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</si>
  <si>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</si>
  <si>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</si>
  <si>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</si>
  <si>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</si>
  <si>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</si>
  <si>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</si>
  <si>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</si>
  <si>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</si>
  <si>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</si>
  <si>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</si>
  <si>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</si>
  <si>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</si>
  <si>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</si>
  <si>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</si>
  <si>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</si>
  <si>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</si>
  <si>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</si>
  <si>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</si>
  <si>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</si>
  <si>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</si>
  <si>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</si>
  <si>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</si>
  <si>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</si>
  <si>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</si>
  <si>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</si>
  <si>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</si>
  <si>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</si>
  <si>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</si>
  <si>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</si>
  <si>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</si>
  <si>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</si>
  <si>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</si>
  <si>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</si>
  <si>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</si>
  <si>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</si>
  <si>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</si>
  <si>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</si>
  <si>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</si>
  <si>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</si>
  <si>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</si>
  <si>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</si>
  <si>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</si>
  <si>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</si>
  <si>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</si>
  <si>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</si>
  <si>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</si>
  <si>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</si>
  <si>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</si>
  <si>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</si>
  <si>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</si>
  <si>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</si>
  <si>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</si>
  <si>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</si>
  <si>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</si>
  <si>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</si>
  <si>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</si>
  <si>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</si>
  <si>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</si>
  <si>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</si>
  <si>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</si>
  <si>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</si>
  <si>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</si>
  <si>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</si>
  <si>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</si>
  <si>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</si>
  <si>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</si>
  <si>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</si>
  <si>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</si>
  <si>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</si>
  <si>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</si>
  <si>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</si>
  <si>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</si>
  <si>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</si>
  <si>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</si>
  <si>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</si>
  <si>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</si>
  <si>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</si>
  <si>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</si>
  <si>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</si>
  <si>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</si>
  <si>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</si>
  <si>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</si>
  <si>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</si>
  <si>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</si>
  <si>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</si>
  <si>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</si>
  <si>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</si>
  <si>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</si>
  <si>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</si>
  <si>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</si>
  <si>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</si>
  <si>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</si>
  <si>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</si>
  <si>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</si>
  <si>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</si>
  <si>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</si>
  <si>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</si>
  <si>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</si>
  <si>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</si>
  <si>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</si>
  <si>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</si>
  <si>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</si>
  <si>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</si>
  <si>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</si>
  <si>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</si>
  <si>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</si>
  <si>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</si>
  <si>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</si>
  <si>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</si>
  <si>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</si>
  <si>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</si>
  <si>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</si>
  <si>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</si>
  <si>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</si>
  <si>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</si>
  <si>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</si>
  <si>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</si>
  <si>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</si>
  <si>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</si>
  <si>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</si>
  <si>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</si>
  <si>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</si>
  <si>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</si>
  <si>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</si>
  <si>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</si>
  <si>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</si>
  <si>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</si>
  <si>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</si>
  <si>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</si>
  <si>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</si>
  <si>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</si>
  <si>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</si>
  <si>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</si>
  <si>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</si>
  <si>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</si>
  <si>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</si>
  <si>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</si>
  <si>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</si>
  <si>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</si>
  <si>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</si>
  <si>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</si>
  <si>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</si>
  <si>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</si>
  <si>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</si>
  <si>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</si>
  <si>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</si>
  <si>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</si>
  <si>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</si>
  <si>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</si>
  <si>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</si>
  <si>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</si>
  <si>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</si>
  <si>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</si>
  <si>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</si>
  <si>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</si>
  <si>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</si>
  <si>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</si>
  <si>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</si>
  <si>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</si>
  <si>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</si>
  <si>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</si>
  <si>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</si>
  <si>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</si>
  <si>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</si>
  <si>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</si>
  <si>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</si>
  <si>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</si>
  <si>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</si>
  <si>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</si>
  <si>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</si>
  <si>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</si>
  <si>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</si>
  <si>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</si>
  <si>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</si>
  <si>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</si>
  <si>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</si>
  <si>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</si>
  <si>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</si>
  <si>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</si>
  <si>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</si>
  <si>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</si>
  <si>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</si>
  <si>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</si>
  <si>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</si>
  <si>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</si>
  <si>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</si>
  <si>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</si>
  <si>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</si>
  <si>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</si>
  <si>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</si>
  <si>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</si>
  <si>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</si>
  <si>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</si>
  <si>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</si>
  <si>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</si>
  <si>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</si>
  <si>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</si>
  <si>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</si>
  <si>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</si>
  <si>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</si>
  <si>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</si>
  <si>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</si>
  <si>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</si>
  <si>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</si>
  <si>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</si>
  <si>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</si>
  <si>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</si>
  <si>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</si>
  <si>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</si>
  <si>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</si>
  <si>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</si>
  <si>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</si>
  <si>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</si>
  <si>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</si>
  <si>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</si>
  <si>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</si>
  <si>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</si>
  <si>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</si>
  <si>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</si>
  <si>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</si>
  <si>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</si>
  <si>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</si>
  <si>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</si>
  <si>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</si>
  <si>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</si>
  <si>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</si>
  <si>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</si>
  <si>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</si>
  <si>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</si>
  <si>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</si>
  <si>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</si>
  <si>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</si>
  <si>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</si>
  <si>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</si>
  <si>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</si>
  <si>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</si>
  <si>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</si>
  <si>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</si>
  <si>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</si>
  <si>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</si>
  <si>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</si>
  <si>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</si>
  <si>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</si>
  <si>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</si>
  <si>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</si>
  <si>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</si>
  <si>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</si>
  <si>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</si>
  <si>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</si>
  <si>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</si>
  <si>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</si>
  <si>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</si>
  <si>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</si>
  <si>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</si>
  <si>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</si>
  <si>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</si>
  <si>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</si>
  <si>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</si>
  <si>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</si>
  <si>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</si>
  <si>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</si>
  <si>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</si>
  <si>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</si>
  <si>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</si>
  <si>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</si>
  <si>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</si>
  <si>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</si>
  <si>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</si>
  <si>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</si>
  <si>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</si>
  <si>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</si>
  <si>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</si>
  <si>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</si>
  <si>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</si>
  <si>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</si>
  <si>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</si>
  <si>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</si>
  <si>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</si>
  <si>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</si>
  <si>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</si>
  <si>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</si>
  <si>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</si>
  <si>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</si>
  <si>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</si>
  <si>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</si>
  <si>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</si>
  <si>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</si>
  <si>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</si>
  <si>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</si>
  <si>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</si>
  <si>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</si>
  <si>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</si>
  <si>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</si>
  <si>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</si>
  <si>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</si>
  <si>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</si>
  <si>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</si>
  <si>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</si>
  <si>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</si>
  <si>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</si>
  <si>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</si>
  <si>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</si>
  <si>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</si>
  <si>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</si>
  <si>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</si>
  <si>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</si>
  <si>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</si>
  <si>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</si>
  <si>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</si>
  <si>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</si>
  <si>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</si>
  <si>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</si>
  <si>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</si>
  <si>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</si>
  <si>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</si>
  <si>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</si>
  <si>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</si>
  <si>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</si>
  <si>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</si>
  <si>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</si>
  <si>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</si>
  <si>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</si>
  <si>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</si>
  <si>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</si>
  <si>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</si>
  <si>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</si>
  <si>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</si>
  <si>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</si>
  <si>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</si>
  <si>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</si>
  <si>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</si>
  <si>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</si>
  <si>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</si>
  <si>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</si>
  <si>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</si>
  <si>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</si>
  <si>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</si>
  <si>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</si>
  <si>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</si>
  <si>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</si>
  <si>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</si>
  <si>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</si>
  <si>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</si>
  <si>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</si>
  <si>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</si>
  <si>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</si>
  <si>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</si>
  <si>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</si>
  <si>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</si>
  <si>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</si>
  <si>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</si>
  <si>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</si>
  <si>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</si>
  <si>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</si>
  <si>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</si>
  <si>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</si>
  <si>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</si>
  <si>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</si>
  <si>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</si>
  <si>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</si>
  <si>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</si>
  <si>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</si>
  <si>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</si>
  <si>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</si>
  <si>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</si>
  <si>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</si>
  <si>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</si>
  <si>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</si>
  <si>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</si>
  <si>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</si>
  <si>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</si>
  <si>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</si>
  <si>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</si>
  <si>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</si>
  <si>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</si>
  <si>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</si>
  <si>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</si>
  <si>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</si>
  <si>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</si>
  <si>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</si>
  <si>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</si>
  <si>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</si>
  <si>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</si>
  <si>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</si>
  <si>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</si>
  <si>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</si>
  <si>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</si>
  <si>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</si>
  <si>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</si>
  <si>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</si>
  <si>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</si>
  <si>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</si>
  <si>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</si>
  <si>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</si>
  <si>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</si>
  <si>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</si>
  <si>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</si>
  <si>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</si>
  <si>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</si>
  <si>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</si>
  <si>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</si>
  <si>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</si>
  <si>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</si>
  <si>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</si>
  <si>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</si>
  <si>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</si>
  <si>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</si>
  <si>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</si>
  <si>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</si>
  <si>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</si>
  <si>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</si>
  <si>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</si>
  <si>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</si>
  <si>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</si>
  <si>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</si>
  <si>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</si>
  <si>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</si>
  <si>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</si>
  <si>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</si>
  <si>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</si>
  <si>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</si>
  <si>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</si>
  <si>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</si>
  <si>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</si>
  <si>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</si>
  <si>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</si>
  <si>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</si>
  <si>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</si>
  <si>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</si>
  <si>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</si>
  <si>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</si>
  <si>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</si>
  <si>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</si>
  <si>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</si>
  <si>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</si>
  <si>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</si>
  <si>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</si>
  <si>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</si>
  <si>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</si>
  <si>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</si>
  <si>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</si>
  <si>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</si>
  <si>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</si>
  <si>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</si>
  <si>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</si>
  <si>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</si>
  <si>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</si>
  <si>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</si>
  <si>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</si>
  <si>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</si>
  <si>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</si>
  <si>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</si>
  <si>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</si>
  <si>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</si>
  <si>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</si>
  <si>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</si>
  <si>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</si>
  <si>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</si>
  <si>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</si>
  <si>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</si>
  <si>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</si>
  <si>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</si>
  <si>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</si>
  <si>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</si>
  <si>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</si>
  <si>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</si>
  <si>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</si>
  <si>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</si>
  <si>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</si>
  <si>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</si>
  <si>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</si>
  <si>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</si>
  <si>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</si>
  <si>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</si>
  <si>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</si>
  <si>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</si>
  <si>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</si>
  <si>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</si>
  <si>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</si>
  <si>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</si>
  <si>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</si>
  <si>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</si>
  <si>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</si>
  <si>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</si>
  <si>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</si>
  <si>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</si>
  <si>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</si>
  <si>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</si>
  <si>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</si>
  <si>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</si>
  <si>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</si>
  <si>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</si>
  <si>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</si>
  <si>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</si>
  <si>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</si>
  <si>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</si>
  <si>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</si>
  <si>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</si>
  <si>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</si>
  <si>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</si>
  <si>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</si>
  <si>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</si>
  <si>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</si>
  <si>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</si>
  <si>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</si>
  <si>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</si>
  <si>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</si>
  <si>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</si>
  <si>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</si>
  <si>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</si>
  <si>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</si>
  <si>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</si>
  <si>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</si>
  <si>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</si>
  <si>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</si>
  <si>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</si>
  <si>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</si>
  <si>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</si>
  <si>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</si>
  <si>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</si>
  <si>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</si>
  <si>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</si>
  <si>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</si>
  <si>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</si>
  <si>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</si>
  <si>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</si>
  <si>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</si>
  <si>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</si>
  <si>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</si>
  <si>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</si>
  <si>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</si>
  <si>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</si>
  <si>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</si>
  <si>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</si>
  <si>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</si>
  <si>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</si>
  <si>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</si>
  <si>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</si>
  <si>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</si>
  <si>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</si>
  <si>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</si>
  <si>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</si>
  <si>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</si>
  <si>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</si>
  <si>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</si>
  <si>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</si>
  <si>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</si>
  <si>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</si>
  <si>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</si>
  <si>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</si>
  <si>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</si>
  <si>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</si>
  <si>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</si>
  <si>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</si>
  <si>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</si>
  <si>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</si>
  <si>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</si>
  <si>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</si>
  <si>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</si>
  <si>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</si>
  <si>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</si>
  <si>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</si>
  <si>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</si>
  <si>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</si>
  <si>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</si>
  <si>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</si>
  <si>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</si>
  <si>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</si>
  <si>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</si>
  <si>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</si>
  <si>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</si>
  <si>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</si>
  <si>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</si>
  <si>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</si>
  <si>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</si>
  <si>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</si>
  <si>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</si>
  <si>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</si>
  <si>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</si>
  <si>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</si>
  <si>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</si>
  <si>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</si>
  <si>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</si>
  <si>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</si>
  <si>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</si>
  <si>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</si>
  <si>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</si>
  <si>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</si>
  <si>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</si>
  <si>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</si>
  <si>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</si>
  <si>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</si>
  <si>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</si>
  <si>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</si>
  <si>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</si>
  <si>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</si>
  <si>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</si>
  <si>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</si>
  <si>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</si>
  <si>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</si>
  <si>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</si>
  <si>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</si>
  <si>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</si>
  <si>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</si>
  <si>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</si>
  <si>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</si>
  <si>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</si>
  <si>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</si>
  <si>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</si>
  <si>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</si>
  <si>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</si>
  <si>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</si>
  <si>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</si>
  <si>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</si>
  <si>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</si>
  <si>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</si>
  <si>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</si>
  <si>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</si>
  <si>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</si>
  <si>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</si>
  <si>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</si>
  <si>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</si>
  <si>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</si>
  <si>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</si>
  <si>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</si>
  <si>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</si>
  <si>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</si>
  <si>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</si>
  <si>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</si>
  <si>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</si>
  <si>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</si>
  <si>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</si>
  <si>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</si>
  <si>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</si>
  <si>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</si>
  <si>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</si>
  <si>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</si>
  <si>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</si>
  <si>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</si>
  <si>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</si>
  <si>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</si>
  <si>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</si>
  <si>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</si>
  <si>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</si>
  <si>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</si>
  <si>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</si>
  <si>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</si>
  <si>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</si>
  <si>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</si>
  <si>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</si>
  <si>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</si>
  <si>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</si>
  <si>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</si>
  <si>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</si>
  <si>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</si>
  <si>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</si>
  <si>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</si>
  <si>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</si>
  <si>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</si>
  <si>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</si>
  <si>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</si>
  <si>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</si>
  <si>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</si>
  <si>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</si>
  <si>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</si>
  <si>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</si>
  <si>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</si>
  <si>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</si>
  <si>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</si>
  <si>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</si>
  <si>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</si>
  <si>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</si>
  <si>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</si>
  <si>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</si>
  <si>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</si>
  <si>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</si>
  <si>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</si>
  <si>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</si>
  <si>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</si>
  <si>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</si>
  <si>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</si>
  <si>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</si>
  <si>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</si>
  <si>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</si>
  <si>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</si>
  <si>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</si>
  <si>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</si>
  <si>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</si>
  <si>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</si>
  <si>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</si>
  <si>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</si>
  <si>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</si>
  <si>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</si>
  <si>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</si>
  <si>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</si>
  <si>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</si>
  <si>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</si>
  <si>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</si>
  <si>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</si>
  <si>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</si>
  <si>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</si>
  <si>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</si>
  <si>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</si>
  <si>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</si>
  <si>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</si>
  <si>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</si>
  <si>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</si>
  <si>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</si>
  <si>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</si>
  <si>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</si>
  <si>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</si>
  <si>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</si>
  <si>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</si>
  <si>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</si>
  <si>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</si>
  <si>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</si>
  <si>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</si>
  <si>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</si>
  <si>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</si>
  <si>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</si>
  <si>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</si>
  <si>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</si>
  <si>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</si>
  <si>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</si>
  <si>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</si>
  <si>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</si>
  <si>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</si>
  <si>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</si>
  <si>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</si>
  <si>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</si>
  <si>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</si>
  <si>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</si>
  <si>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</si>
  <si>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</si>
  <si>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</si>
  <si>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</si>
  <si>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</si>
  <si>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</si>
  <si>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</si>
  <si>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icon_life_drain_decreased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</si>
  <si>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</si>
  <si>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</si>
  <si>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</si>
  <si>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</si>
  <si>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</si>
  <si>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</si>
  <si>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</si>
  <si>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</si>
  <si>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</si>
  <si>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</si>
  <si>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</si>
  <si>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</si>
  <si>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</si>
  <si>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</si>
  <si>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</si>
  <si>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</si>
  <si>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</si>
  <si>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</si>
  <si>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icon_pet_power_up</t>
  </si>
  <si>
    <t>1;1.4;3</t>
  </si>
  <si>
    <t>1;2;2.2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</si>
</sst>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10" dataDxfId="108" headerRowBorderDxfId="109" tableBorderDxfId="107" totalsRowBorderDxfId="106">
  <autoFilter ref="B5:P48"/>
  <tableColumns count="15">
    <tableColumn id="1" name="{shopPacksDefinitions}" dataDxfId="105"/>
    <tableColumn id="6" name="[sku]" dataDxfId="104"/>
    <tableColumn id="3" name="[type]" dataDxfId="103"/>
    <tableColumn id="11" name="[order]" dataDxfId="102"/>
    <tableColumn id="4" name="[price]" dataDxfId="101"/>
    <tableColumn id="5" name="[priceType]" dataDxfId="100"/>
    <tableColumn id="12" name="Base Amount_x000a_(only for the maths)" dataDxfId="9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98"/>
    <tableColumn id="8" name="[amount]" dataDxfId="9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96">
      <calculatedColumnFormula>shopPacksDefinitions[[#This Row],['[amount']]]/shopPacksDefinitions[[#This Row],['[price']]]</calculatedColumnFormula>
    </tableColumn>
    <tableColumn id="2" name="[bestValue]" dataDxfId="95"/>
    <tableColumn id="10" name="[icon]" dataDxfId="94"/>
    <tableColumn id="7" name="tidName" dataDxfId="93"/>
    <tableColumn id="15" name="[amazon]" dataDxfId="92"/>
    <tableColumn id="17" name="[trackingSku]" dataDxfId="9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90" dataDxfId="88" headerRowBorderDxfId="89" tableBorderDxfId="87" totalsRowBorderDxfId="86">
  <autoFilter ref="B4:T68"/>
  <sortState ref="B5:T68">
    <sortCondition ref="S4:S68"/>
  </sortState>
  <tableColumns count="19">
    <tableColumn id="1" name="{petDefinitions}" dataDxfId="85"/>
    <tableColumn id="2" name="[sku]" dataDxfId="84"/>
    <tableColumn id="3" name="[rarity]" dataDxfId="83"/>
    <tableColumn id="6" name="[category]" dataDxfId="82"/>
    <tableColumn id="7" name="[order]" dataDxfId="81"/>
    <tableColumn id="13" name="[startingPool]" dataDxfId="80"/>
    <tableColumn id="14" name="[loadingTeasing]" dataDxfId="79"/>
    <tableColumn id="16" name="[hidden]" dataDxfId="78"/>
    <tableColumn id="15" name="[notInGatcha]" dataDxfId="77"/>
    <tableColumn id="18" name="[associatedSeason]" dataDxfId="76"/>
    <tableColumn id="19" name="[tidUnlockCondition]" dataDxfId="75"/>
    <tableColumn id="8" name="[gamePrefab]" dataDxfId="74"/>
    <tableColumn id="9" name="[menuPrefab]" dataDxfId="73"/>
    <tableColumn id="11" name="[icon]" dataDxfId="72"/>
    <tableColumn id="4" name="[powerup]" dataDxfId="71"/>
    <tableColumn id="5" name="[tidName]" dataDxfId="70"/>
    <tableColumn id="10" name="[tidDesc]" dataDxfId="69">
      <calculatedColumnFormula>CONCATENATE(LEFT(petDefinitions[[#This Row],['[tidName']]],10),"_DESC")</calculatedColumnFormula>
    </tableColumn>
    <tableColumn id="12" name="id" dataDxfId="68"/>
    <tableColumn id="17" name="[trackingName]" dataDxfId="67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66" tableBorderDxfId="65" totalsRowBorderDxfId="64">
  <autoFilter ref="B82:F89"/>
  <sortState ref="B80:F86">
    <sortCondition ref="D77:D84"/>
  </sortState>
  <tableColumns count="5">
    <tableColumn id="1" name="{petCategoryDefinitions}" dataDxfId="63"/>
    <tableColumn id="2" name="[sku]" dataDxfId="62"/>
    <tableColumn id="3" name="[order]" dataDxfId="61"/>
    <tableColumn id="4" name="[icon]" dataDxfId="60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59" headerRowBorderDxfId="58" tableBorderDxfId="57" totalsRowBorderDxfId="56">
  <autoFilter ref="B4:F9"/>
  <tableColumns count="5">
    <tableColumn id="1" name="{chestRewardDefinitions}" dataDxfId="55"/>
    <tableColumn id="2" name="[sku]" dataDxfId="54"/>
    <tableColumn id="6" name="[collectedChests]" dataDxfId="53"/>
    <tableColumn id="3" name="[type]" dataDxfId="52"/>
    <tableColumn id="4" name="[amount]" dataDxfId="5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50" dataDxfId="48" headerRowBorderDxfId="49" tableBorderDxfId="47">
  <autoFilter ref="B4:S49"/>
  <sortState ref="B5:S44">
    <sortCondition ref="S4:S44"/>
  </sortState>
  <tableColumns count="18">
    <tableColumn id="1" name="{disguisesDefinitions}" dataDxfId="46"/>
    <tableColumn id="2" name="[sku]" dataDxfId="45"/>
    <tableColumn id="3" name="[dragonSku]" dataDxfId="44"/>
    <tableColumn id="5" name="[powerup]" dataDxfId="43"/>
    <tableColumn id="6" name="[shopOrder]" dataDxfId="42"/>
    <tableColumn id="8" name="[priceSC]" dataDxfId="41"/>
    <tableColumn id="17" name="[priceHC]" dataDxfId="40"/>
    <tableColumn id="18" name="[unlockLevel]" dataDxfId="39"/>
    <tableColumn id="10" name="[icon]" dataDxfId="38"/>
    <tableColumn id="9" name="[skin]" dataDxfId="37"/>
    <tableColumn id="13" name="[item1]" dataDxfId="36"/>
    <tableColumn id="4" name="[item2]" dataDxfId="35"/>
    <tableColumn id="7" name="[body_parts]" dataDxfId="34"/>
    <tableColumn id="16" name="[trails]" dataDxfId="33"/>
    <tableColumn id="11" name="[tidName]" dataDxfId="32">
      <calculatedColumnFormula>UPPER(CONCATENATE("TID_","SKIN",SUBSTITUTE(C5,"dragon",""),"_NAME"))</calculatedColumnFormula>
    </tableColumn>
    <tableColumn id="12" name="[tidDesc]" dataDxfId="31">
      <calculatedColumnFormula>UPPER(CONCATENATE("TID_",C5,"_DESC"))</calculatedColumnFormula>
    </tableColumn>
    <tableColumn id="15" name="[trackingSku]" dataDxfId="30"/>
    <tableColumn id="14" name="order" dataDxfId="2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3" totalsRowShown="0" headerRowDxfId="28" dataDxfId="26" headerRowBorderDxfId="27" tableBorderDxfId="25" totalsRowBorderDxfId="24">
  <autoFilter ref="D3:N53"/>
  <sortState ref="D4:N53">
    <sortCondition ref="G3:G53"/>
  </sortState>
  <tableColumns count="11">
    <tableColumn id="1" name="{powerUpsDefinitions}" dataDxfId="23"/>
    <tableColumn id="2" name="[sku]" dataDxfId="22"/>
    <tableColumn id="3" name="[type]" dataDxfId="21"/>
    <tableColumn id="11" name="[category]" dataDxfId="20"/>
    <tableColumn id="4" name="[param1]" dataDxfId="19"/>
    <tableColumn id="5" name="[param2]" dataDxfId="18"/>
    <tableColumn id="6" name="[icon]" dataDxfId="17">
      <calculatedColumnFormula>CONCATENATE("icon_",powerUpsDefinitions[[#This Row],['[sku']]])</calculatedColumnFormula>
    </tableColumn>
    <tableColumn id="10" name="[miniIcon]" dataDxfId="16"/>
    <tableColumn id="7" name="[tidName]" dataDxfId="15">
      <calculatedColumnFormula>CONCATENATE("TID_POWERUP_",UPPER(powerUpsDefinitions[[#This Row],['[sku']]]),"_NAME")</calculatedColumnFormula>
    </tableColumn>
    <tableColumn id="8" name="[tidDesc]" dataDxfId="14">
      <calculatedColumnFormula>CONCATENATE("TID_POWERUP_",UPPER(powerUpsDefinitions[[#This Row],['[sku']]]),"_DESC")</calculatedColumnFormula>
    </tableColumn>
    <tableColumn id="9" name="[tidDescShort]" dataDxfId="13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J34" totalsRowShown="0" headerRowDxfId="12" dataDxfId="11" tableBorderDxfId="10">
  <autoFilter ref="A3:J34"/>
  <sortState ref="A4:J34">
    <sortCondition ref="B3:B34"/>
  </sortState>
  <tableColumns count="10">
    <tableColumn id="1" name="{modsDefinitions}" dataDxfId="9"/>
    <tableColumn id="2" name="[sku]" dataDxfId="8"/>
    <tableColumn id="3" name="[type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 x14ac:dyDescent="0.2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 x14ac:dyDescent="0.25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 x14ac:dyDescent="0.25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 x14ac:dyDescent="0.25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 x14ac:dyDescent="0.25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 x14ac:dyDescent="0.25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 x14ac:dyDescent="0.3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 x14ac:dyDescent="0.25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 x14ac:dyDescent="0.25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 x14ac:dyDescent="0.25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 x14ac:dyDescent="0.25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 x14ac:dyDescent="0.25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 x14ac:dyDescent="0.3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 x14ac:dyDescent="0.3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 x14ac:dyDescent="0.25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 x14ac:dyDescent="0.25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 x14ac:dyDescent="0.25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 x14ac:dyDescent="0.25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 x14ac:dyDescent="0.25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 x14ac:dyDescent="0.25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 x14ac:dyDescent="0.25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 x14ac:dyDescent="0.25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 x14ac:dyDescent="0.25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 x14ac:dyDescent="0.25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 x14ac:dyDescent="0.25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 x14ac:dyDescent="0.25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 x14ac:dyDescent="0.25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 x14ac:dyDescent="0.25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 x14ac:dyDescent="0.25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 x14ac:dyDescent="0.25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 x14ac:dyDescent="0.25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 x14ac:dyDescent="0.25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 x14ac:dyDescent="0.25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 x14ac:dyDescent="0.25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 x14ac:dyDescent="0.25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 x14ac:dyDescent="0.25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 x14ac:dyDescent="0.25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 x14ac:dyDescent="0.25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 x14ac:dyDescent="0.25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 x14ac:dyDescent="0.25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 x14ac:dyDescent="0.25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 x14ac:dyDescent="0.25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 x14ac:dyDescent="0.25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 x14ac:dyDescent="0.25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6" ht="15.75" thickBot="1" x14ac:dyDescent="0.3"/>
    <row r="50" spans="2:6" ht="23.25" x14ac:dyDescent="0.35">
      <c r="B50" s="1" t="s">
        <v>611</v>
      </c>
      <c r="C50" s="1"/>
      <c r="D50" s="1"/>
      <c r="E50" s="1"/>
      <c r="F50" s="1"/>
    </row>
    <row r="52" spans="2:6" ht="171" x14ac:dyDescent="0.25">
      <c r="B52" s="3" t="s">
        <v>610</v>
      </c>
      <c r="C52" s="146" t="s">
        <v>0</v>
      </c>
      <c r="D52" s="146" t="s">
        <v>609</v>
      </c>
      <c r="E52" s="146" t="s">
        <v>608</v>
      </c>
    </row>
    <row r="53" spans="2:6" x14ac:dyDescent="0.25">
      <c r="B53" s="145" t="s">
        <v>4</v>
      </c>
      <c r="C53" s="144" t="s">
        <v>607</v>
      </c>
      <c r="D53" s="143">
        <v>1</v>
      </c>
      <c r="E53" s="143">
        <v>0</v>
      </c>
    </row>
    <row r="54" spans="2:6" x14ac:dyDescent="0.25">
      <c r="B54" s="145" t="s">
        <v>4</v>
      </c>
      <c r="C54" s="144" t="s">
        <v>606</v>
      </c>
      <c r="D54" s="143">
        <v>-0.5</v>
      </c>
      <c r="E54" s="143">
        <v>100000</v>
      </c>
    </row>
    <row r="55" spans="2:6" x14ac:dyDescent="0.25">
      <c r="B55" s="145" t="s">
        <v>4</v>
      </c>
      <c r="C55" s="144" t="s">
        <v>605</v>
      </c>
      <c r="D55" s="143">
        <v>-2</v>
      </c>
      <c r="E55" s="143">
        <v>500000</v>
      </c>
    </row>
    <row r="56" spans="2:6" x14ac:dyDescent="0.25">
      <c r="B56" s="145" t="s">
        <v>4</v>
      </c>
      <c r="C56" s="144" t="s">
        <v>604</v>
      </c>
      <c r="D56" s="143">
        <v>-6</v>
      </c>
      <c r="E56" s="143">
        <v>1000000</v>
      </c>
    </row>
    <row r="57" spans="2:6" x14ac:dyDescent="0.25">
      <c r="B57" s="145" t="s">
        <v>4</v>
      </c>
      <c r="C57" s="144" t="s">
        <v>707</v>
      </c>
      <c r="D57" s="143">
        <v>-12.5</v>
      </c>
      <c r="E57" s="143">
        <v>2000000</v>
      </c>
    </row>
    <row r="58" spans="2:6" ht="15.75" thickBot="1" x14ac:dyDescent="0.3"/>
    <row r="59" spans="2:6" ht="23.25" x14ac:dyDescent="0.35">
      <c r="B59" s="1" t="s">
        <v>603</v>
      </c>
      <c r="C59" s="1"/>
      <c r="D59" s="1"/>
      <c r="E59" s="1"/>
      <c r="F59" s="1"/>
    </row>
    <row r="61" spans="2:6" ht="189.75" x14ac:dyDescent="0.25">
      <c r="B61" s="3" t="s">
        <v>602</v>
      </c>
      <c r="C61" s="146" t="s">
        <v>0</v>
      </c>
      <c r="D61" s="146" t="s">
        <v>601</v>
      </c>
      <c r="E61" s="146" t="s">
        <v>600</v>
      </c>
      <c r="F61" s="146" t="s">
        <v>599</v>
      </c>
    </row>
    <row r="62" spans="2:6" x14ac:dyDescent="0.25">
      <c r="B62" s="145" t="s">
        <v>4</v>
      </c>
      <c r="C62" s="144" t="s">
        <v>598</v>
      </c>
      <c r="D62" s="143">
        <v>-0.08</v>
      </c>
      <c r="E62" s="143">
        <v>1.03</v>
      </c>
      <c r="F62" s="143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10" workbookViewId="0">
      <selection activeCell="M30" sqref="M30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684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684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1" t="b">
        <v>1</v>
      </c>
      <c r="J60" s="128" t="b">
        <v>0</v>
      </c>
      <c r="K60" s="128"/>
      <c r="L60" s="128"/>
      <c r="M60" s="122" t="s">
        <v>543</v>
      </c>
      <c r="N60" s="122" t="s">
        <v>495</v>
      </c>
      <c r="O60" s="122" t="s">
        <v>496</v>
      </c>
      <c r="P60" s="123" t="s">
        <v>245</v>
      </c>
      <c r="Q60" s="118" t="s">
        <v>544</v>
      </c>
      <c r="R60" s="118" t="s">
        <v>545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26" t="s">
        <v>4</v>
      </c>
      <c r="C61" s="127" t="s">
        <v>546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1" t="b">
        <v>1</v>
      </c>
      <c r="J61" s="128" t="b">
        <v>0</v>
      </c>
      <c r="K61" s="128"/>
      <c r="L61" s="128"/>
      <c r="M61" s="122" t="s">
        <v>547</v>
      </c>
      <c r="N61" s="122" t="s">
        <v>495</v>
      </c>
      <c r="O61" s="122" t="s">
        <v>496</v>
      </c>
      <c r="P61" s="123" t="s">
        <v>243</v>
      </c>
      <c r="Q61" s="118" t="s">
        <v>548</v>
      </c>
      <c r="R61" s="118" t="s">
        <v>549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26" t="s">
        <v>4</v>
      </c>
      <c r="C62" s="127" t="s">
        <v>550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1" t="b">
        <v>1</v>
      </c>
      <c r="J62" s="128" t="b">
        <v>0</v>
      </c>
      <c r="K62" s="128"/>
      <c r="L62" s="128"/>
      <c r="M62" s="122" t="s">
        <v>551</v>
      </c>
      <c r="N62" s="122" t="s">
        <v>495</v>
      </c>
      <c r="O62" s="122" t="s">
        <v>496</v>
      </c>
      <c r="P62" s="123" t="s">
        <v>246</v>
      </c>
      <c r="Q62" s="118" t="s">
        <v>552</v>
      </c>
      <c r="R62" s="118" t="s">
        <v>553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26" t="s">
        <v>4</v>
      </c>
      <c r="C63" s="127" t="s">
        <v>554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555</v>
      </c>
      <c r="L63" s="121"/>
      <c r="M63" s="122" t="s">
        <v>556</v>
      </c>
      <c r="N63" s="122" t="s">
        <v>557</v>
      </c>
      <c r="O63" s="122" t="s">
        <v>558</v>
      </c>
      <c r="P63" s="123" t="s">
        <v>241</v>
      </c>
      <c r="Q63" s="118" t="s">
        <v>559</v>
      </c>
      <c r="R63" s="118" t="s">
        <v>560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567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655</v>
      </c>
      <c r="N64" s="122" t="s">
        <v>656</v>
      </c>
      <c r="O64" s="122" t="s">
        <v>654</v>
      </c>
      <c r="P64" s="123" t="s">
        <v>238</v>
      </c>
      <c r="Q64" s="118" t="s">
        <v>568</v>
      </c>
      <c r="R64" s="118" t="s">
        <v>569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561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555</v>
      </c>
      <c r="L65" s="128"/>
      <c r="M65" s="129" t="s">
        <v>562</v>
      </c>
      <c r="N65" s="129" t="s">
        <v>563</v>
      </c>
      <c r="O65" s="129" t="s">
        <v>564</v>
      </c>
      <c r="P65" s="130" t="s">
        <v>254</v>
      </c>
      <c r="Q65" s="125" t="s">
        <v>565</v>
      </c>
      <c r="R65" s="184" t="s">
        <v>566</v>
      </c>
      <c r="S65" s="186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685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704</v>
      </c>
      <c r="L66" s="128"/>
      <c r="M66" s="129" t="s">
        <v>688</v>
      </c>
      <c r="N66" s="129" t="s">
        <v>691</v>
      </c>
      <c r="O66" s="129" t="s">
        <v>705</v>
      </c>
      <c r="P66" s="185" t="s">
        <v>706</v>
      </c>
      <c r="Q66" s="125" t="s">
        <v>698</v>
      </c>
      <c r="R66" s="184" t="str">
        <f>CONCATENATE(LEFT(petDefinitions[[#This Row],['[tidName']]],10),"_DESC")</f>
        <v>TID_PET_61_DESC</v>
      </c>
      <c r="S66" s="186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686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704</v>
      </c>
      <c r="L67" s="128"/>
      <c r="M67" s="129" t="s">
        <v>689</v>
      </c>
      <c r="N67" s="129" t="s">
        <v>692</v>
      </c>
      <c r="O67" s="129" t="s">
        <v>694</v>
      </c>
      <c r="P67" s="185"/>
      <c r="Q67" s="125" t="s">
        <v>696</v>
      </c>
      <c r="R67" s="184" t="str">
        <f>CONCATENATE(LEFT(petDefinitions[[#This Row],['[tidName']]],10),"_DESC")</f>
        <v>TID_PET_62_DESC</v>
      </c>
      <c r="S67" s="186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687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704</v>
      </c>
      <c r="L68" s="128"/>
      <c r="M68" s="129" t="s">
        <v>690</v>
      </c>
      <c r="N68" s="129" t="s">
        <v>693</v>
      </c>
      <c r="O68" s="129" t="s">
        <v>695</v>
      </c>
      <c r="P68" s="185" t="s">
        <v>702</v>
      </c>
      <c r="Q68" s="125" t="s">
        <v>697</v>
      </c>
      <c r="R68" s="184" t="str">
        <f>CONCATENATE(LEFT(petDefinitions[[#This Row],['[tidName']]],10),"_DESC")</f>
        <v>TID_PET_63_DESC</v>
      </c>
      <c r="S68" s="186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ht="15.75" thickBot="1" x14ac:dyDescent="0.3"/>
    <row r="70" spans="2:20" ht="23.25" x14ac:dyDescent="0.35">
      <c r="B70" s="1" t="s">
        <v>570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33" t="s">
        <v>571</v>
      </c>
      <c r="C72" s="133" t="s">
        <v>0</v>
      </c>
      <c r="D72" s="134" t="s">
        <v>572</v>
      </c>
      <c r="E72" s="134" t="s">
        <v>573</v>
      </c>
      <c r="F72" s="134" t="s">
        <v>574</v>
      </c>
      <c r="G72" s="134" t="s">
        <v>575</v>
      </c>
      <c r="H72" s="134" t="s">
        <v>576</v>
      </c>
      <c r="I72" s="135" t="s">
        <v>577</v>
      </c>
      <c r="J72" s="135" t="s">
        <v>578</v>
      </c>
      <c r="K72" s="135"/>
      <c r="L72" s="135"/>
      <c r="M72" s="135" t="s">
        <v>579</v>
      </c>
      <c r="N72" s="135" t="s">
        <v>580</v>
      </c>
      <c r="O72" s="135" t="s">
        <v>581</v>
      </c>
      <c r="P72" s="135" t="s">
        <v>582</v>
      </c>
    </row>
    <row r="73" spans="2:20" x14ac:dyDescent="0.25">
      <c r="B73" s="136" t="s">
        <v>4</v>
      </c>
      <c r="C73" s="137" t="s">
        <v>24</v>
      </c>
      <c r="D73" s="138">
        <v>1.3</v>
      </c>
      <c r="E73" s="138">
        <v>4</v>
      </c>
      <c r="F73" s="138">
        <v>1.3</v>
      </c>
      <c r="G73" s="138">
        <v>1000</v>
      </c>
      <c r="H73" s="138">
        <v>0.2</v>
      </c>
      <c r="I73" s="81">
        <v>0.2</v>
      </c>
      <c r="J73" s="81"/>
      <c r="K73" s="81"/>
      <c r="L73" s="81"/>
      <c r="M73" s="81"/>
      <c r="N73" s="81" t="b">
        <v>0</v>
      </c>
      <c r="O73" s="81">
        <v>4</v>
      </c>
      <c r="P73" s="81">
        <v>2</v>
      </c>
    </row>
    <row r="74" spans="2:20" x14ac:dyDescent="0.25">
      <c r="B74" s="136" t="s">
        <v>4</v>
      </c>
      <c r="C74" s="137" t="s">
        <v>583</v>
      </c>
      <c r="D74" s="138">
        <v>1.3</v>
      </c>
      <c r="E74" s="138">
        <v>4</v>
      </c>
      <c r="F74" s="138">
        <v>1.3</v>
      </c>
      <c r="G74" s="138">
        <v>1000</v>
      </c>
      <c r="H74" s="138">
        <v>0.5</v>
      </c>
      <c r="I74" s="81">
        <v>0.5</v>
      </c>
      <c r="J74" s="81" t="s">
        <v>584</v>
      </c>
      <c r="K74" s="81"/>
      <c r="L74" s="81"/>
      <c r="M74" s="81"/>
      <c r="N74" s="81" t="b">
        <v>0</v>
      </c>
      <c r="O74" s="81">
        <v>4</v>
      </c>
      <c r="P74" s="81">
        <v>2</v>
      </c>
    </row>
    <row r="75" spans="2:20" x14ac:dyDescent="0.25">
      <c r="B75" s="139" t="s">
        <v>4</v>
      </c>
      <c r="C75" s="140" t="s">
        <v>585</v>
      </c>
      <c r="D75" s="138">
        <v>1.3</v>
      </c>
      <c r="E75" s="138">
        <v>4</v>
      </c>
      <c r="F75" s="138">
        <v>1.3</v>
      </c>
      <c r="G75" s="138">
        <v>1000</v>
      </c>
      <c r="H75" s="138">
        <v>0.5</v>
      </c>
      <c r="I75" s="81">
        <v>0.5</v>
      </c>
      <c r="J75" s="81" t="s">
        <v>586</v>
      </c>
      <c r="K75" s="81"/>
      <c r="L75" s="81"/>
      <c r="M75" s="81"/>
      <c r="N75" s="81" t="b">
        <v>0</v>
      </c>
      <c r="O75" s="81">
        <v>4</v>
      </c>
      <c r="P75" s="81">
        <v>2</v>
      </c>
    </row>
    <row r="76" spans="2:20" x14ac:dyDescent="0.25">
      <c r="B76" s="139" t="s">
        <v>4</v>
      </c>
      <c r="C76" s="140" t="s">
        <v>587</v>
      </c>
      <c r="D76" s="138">
        <v>1.3</v>
      </c>
      <c r="E76" s="138">
        <v>4</v>
      </c>
      <c r="F76" s="138">
        <v>1.3</v>
      </c>
      <c r="G76" s="138">
        <v>1000</v>
      </c>
      <c r="H76" s="138">
        <v>10</v>
      </c>
      <c r="I76" s="81">
        <v>10</v>
      </c>
      <c r="J76" s="81"/>
      <c r="K76" s="81"/>
      <c r="L76" s="81"/>
      <c r="M76" s="81" t="s">
        <v>586</v>
      </c>
      <c r="N76" s="81" t="b">
        <v>0</v>
      </c>
      <c r="O76" s="81">
        <v>4</v>
      </c>
      <c r="P76" s="81">
        <v>4</v>
      </c>
    </row>
    <row r="77" spans="2:20" x14ac:dyDescent="0.25">
      <c r="B77" s="139" t="s">
        <v>4</v>
      </c>
      <c r="C77" s="140" t="s">
        <v>213</v>
      </c>
      <c r="D77" s="138">
        <v>1.3</v>
      </c>
      <c r="E77" s="138">
        <v>4</v>
      </c>
      <c r="F77" s="138">
        <v>3</v>
      </c>
      <c r="G77" s="138">
        <v>1000</v>
      </c>
      <c r="H77" s="138"/>
      <c r="I77" s="81"/>
      <c r="J77" s="81"/>
      <c r="K77" s="81"/>
      <c r="L77" s="81"/>
      <c r="M77" s="81"/>
      <c r="N77" s="81" t="b">
        <v>0</v>
      </c>
      <c r="O77" s="81">
        <v>4</v>
      </c>
      <c r="P77" s="81">
        <v>2</v>
      </c>
    </row>
    <row r="78" spans="2:20" x14ac:dyDescent="0.25">
      <c r="B78" s="139" t="s">
        <v>4</v>
      </c>
      <c r="C78" s="140" t="s">
        <v>252</v>
      </c>
      <c r="D78" s="138">
        <v>1.3</v>
      </c>
      <c r="E78" s="138">
        <v>4</v>
      </c>
      <c r="F78" s="138">
        <v>1.3</v>
      </c>
      <c r="G78" s="138">
        <v>1000</v>
      </c>
      <c r="H78" s="138">
        <v>0.5</v>
      </c>
      <c r="I78" s="81">
        <v>0.5</v>
      </c>
      <c r="J78" s="81" t="s">
        <v>588</v>
      </c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 ht="15.75" thickBot="1" x14ac:dyDescent="0.3"/>
    <row r="80" spans="2:20" ht="23.25" x14ac:dyDescent="0.35">
      <c r="B80" s="1" t="s">
        <v>589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70" t="s">
        <v>590</v>
      </c>
      <c r="C82" s="71" t="s">
        <v>0</v>
      </c>
      <c r="D82" s="116" t="s">
        <v>22</v>
      </c>
      <c r="E82" s="74" t="s">
        <v>2</v>
      </c>
      <c r="F82" s="75" t="s">
        <v>11</v>
      </c>
    </row>
    <row r="83" spans="2:6" x14ac:dyDescent="0.25">
      <c r="B83" s="119" t="s">
        <v>4</v>
      </c>
      <c r="C83" s="137" t="s">
        <v>193</v>
      </c>
      <c r="D83" s="121">
        <v>0</v>
      </c>
      <c r="E83" s="122" t="s">
        <v>194</v>
      </c>
      <c r="F83" s="141" t="s">
        <v>591</v>
      </c>
    </row>
    <row r="84" spans="2:6" x14ac:dyDescent="0.25">
      <c r="B84" s="126" t="s">
        <v>4</v>
      </c>
      <c r="C84" s="142" t="s">
        <v>284</v>
      </c>
      <c r="D84" s="128">
        <v>1</v>
      </c>
      <c r="E84" s="129" t="s">
        <v>201</v>
      </c>
      <c r="F84" s="141" t="s">
        <v>592</v>
      </c>
    </row>
    <row r="85" spans="2:6" x14ac:dyDescent="0.25">
      <c r="B85" s="126" t="s">
        <v>4</v>
      </c>
      <c r="C85" s="137" t="s">
        <v>157</v>
      </c>
      <c r="D85" s="121">
        <v>2</v>
      </c>
      <c r="E85" s="122" t="s">
        <v>188</v>
      </c>
      <c r="F85" s="141" t="s">
        <v>593</v>
      </c>
    </row>
    <row r="86" spans="2:6" x14ac:dyDescent="0.25">
      <c r="B86" s="126" t="s">
        <v>4</v>
      </c>
      <c r="C86" s="137" t="s">
        <v>6</v>
      </c>
      <c r="D86" s="121">
        <v>3</v>
      </c>
      <c r="E86" s="122" t="s">
        <v>7</v>
      </c>
      <c r="F86" s="141" t="s">
        <v>594</v>
      </c>
    </row>
    <row r="87" spans="2:6" x14ac:dyDescent="0.25">
      <c r="B87" s="126" t="s">
        <v>4</v>
      </c>
      <c r="C87" s="137" t="s">
        <v>331</v>
      </c>
      <c r="D87" s="121">
        <v>4</v>
      </c>
      <c r="E87" s="122" t="s">
        <v>199</v>
      </c>
      <c r="F87" s="141" t="s">
        <v>595</v>
      </c>
    </row>
    <row r="88" spans="2:6" x14ac:dyDescent="0.25">
      <c r="B88" s="126" t="s">
        <v>4</v>
      </c>
      <c r="C88" s="137" t="s">
        <v>315</v>
      </c>
      <c r="D88" s="121">
        <v>5</v>
      </c>
      <c r="E88" s="122" t="s">
        <v>184</v>
      </c>
      <c r="F88" s="141" t="s">
        <v>596</v>
      </c>
    </row>
    <row r="89" spans="2:6" x14ac:dyDescent="0.25">
      <c r="B89" s="126" t="s">
        <v>4</v>
      </c>
      <c r="C89" s="137" t="s">
        <v>27</v>
      </c>
      <c r="D89" s="121">
        <v>6</v>
      </c>
      <c r="E89" s="122" t="s">
        <v>190</v>
      </c>
      <c r="F89" s="141" t="s">
        <v>597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16"/>
      <c r="G3" s="216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4" workbookViewId="0">
      <selection activeCell="N41" sqref="N41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46" t="s">
        <v>68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64" t="s">
        <v>68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 x14ac:dyDescent="0.25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 x14ac:dyDescent="0.25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 x14ac:dyDescent="0.25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 x14ac:dyDescent="0.3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x14ac:dyDescent="0.2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58"/>
  <sheetViews>
    <sheetView topLeftCell="M1" workbookViewId="0">
      <selection activeCell="N3" sqref="N3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75" x14ac:dyDescent="0.2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7" t="s">
        <v>4</v>
      </c>
      <c r="E23" s="188" t="s">
        <v>699</v>
      </c>
      <c r="F23" s="189" t="s">
        <v>699</v>
      </c>
      <c r="G23" s="61" t="s">
        <v>745</v>
      </c>
      <c r="H23" s="190">
        <v>-30</v>
      </c>
      <c r="I23" s="190"/>
      <c r="J23" s="191" t="s">
        <v>255</v>
      </c>
      <c r="K23" s="191" t="s">
        <v>194</v>
      </c>
      <c r="L23" s="192" t="str">
        <f>CONCATENATE("TID_POWERUP_",UPPER(powerUpsDefinitions[[#This Row],['[sku']]]),"_NAME")</f>
        <v>TID_POWERUP_DOUBLE_DRAINDOWN_NAME</v>
      </c>
      <c r="M23" s="193" t="str">
        <f>CONCATENATE("TID_POWERUP_",UPPER(powerUpsDefinitions[[#This Row],['[sku']]]),"_DESC")</f>
        <v>TID_POWERUP_DOUBLE_DRAINDOWN_DESC</v>
      </c>
      <c r="N23" s="194" t="str">
        <f>CONCATENATE(powerUpsDefinitions[[#This Row],['[tidDesc']]],"_SHORT")</f>
        <v>TID_POWERUP_DOUBLE_DRAINDOWN_DESC_SHORT</v>
      </c>
    </row>
    <row r="24" spans="4:14" x14ac:dyDescent="0.25">
      <c r="D24" s="187" t="s">
        <v>4</v>
      </c>
      <c r="E24" s="188" t="s">
        <v>700</v>
      </c>
      <c r="F24" s="189" t="s">
        <v>700</v>
      </c>
      <c r="G24" s="61" t="s">
        <v>745</v>
      </c>
      <c r="H24" s="190">
        <v>-50</v>
      </c>
      <c r="I24" s="190"/>
      <c r="J24" s="191" t="s">
        <v>255</v>
      </c>
      <c r="K24" s="191" t="s">
        <v>194</v>
      </c>
      <c r="L24" s="192" t="str">
        <f>CONCATENATE("TID_POWERUP_",UPPER(powerUpsDefinitions[[#This Row],['[sku']]]),"_NAME")</f>
        <v>TID_POWERUP_DOUBLE_HPDOWN_NAME</v>
      </c>
      <c r="M24" s="193" t="str">
        <f>CONCATENATE("TID_POWERUP_",UPPER(powerUpsDefinitions[[#This Row],['[sku']]]),"_DESC")</f>
        <v>TID_POWERUP_DOUBLE_HPDOWN_DESC</v>
      </c>
      <c r="N24" s="194" t="str">
        <f>CONCATENATE(powerUpsDefinitions[[#This Row],['[tidDesc']]],"_SHORT")</f>
        <v>TID_POWERUP_DOUBLE_HPDOWN_DESC_SHORT</v>
      </c>
    </row>
    <row r="25" spans="4:14" x14ac:dyDescent="0.25">
      <c r="D25" s="187" t="s">
        <v>4</v>
      </c>
      <c r="E25" s="188" t="s">
        <v>706</v>
      </c>
      <c r="F25" s="189" t="s">
        <v>701</v>
      </c>
      <c r="G25" s="61" t="s">
        <v>745</v>
      </c>
      <c r="H25" s="190" t="s">
        <v>699</v>
      </c>
      <c r="I25" s="190" t="s">
        <v>700</v>
      </c>
      <c r="J25" s="191" t="str">
        <f>CONCATENATE("icon_",powerUpsDefinitions[[#This Row],['[sku']]])</f>
        <v>icon_hp_down_drain_down</v>
      </c>
      <c r="K25" s="191" t="s">
        <v>184</v>
      </c>
      <c r="L25" s="192" t="str">
        <f>CONCATENATE("TID_POWERUP_",UPPER(powerUpsDefinitions[[#This Row],['[sku']]]),"_NAME")</f>
        <v>TID_POWERUP_HP_DOWN_DRAIN_DOWN_NAME</v>
      </c>
      <c r="M25" s="193" t="str">
        <f>CONCATENATE("TID_POWERUP_",UPPER(powerUpsDefinitions[[#This Row],['[sku']]]),"_DESC")</f>
        <v>TID_POWERUP_HP_DOWN_DRAIN_DOWN_DESC</v>
      </c>
      <c r="N25" s="194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5" t="s">
        <v>250</v>
      </c>
      <c r="K50" s="195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5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7" t="s">
        <v>4</v>
      </c>
      <c r="E53" s="188" t="s">
        <v>702</v>
      </c>
      <c r="F53" s="189" t="s">
        <v>703</v>
      </c>
      <c r="G53" s="61" t="s">
        <v>746</v>
      </c>
      <c r="H53" s="190"/>
      <c r="I53" s="190"/>
      <c r="J53" s="191" t="str">
        <f>CONCATENATE("icon_",powerUpsDefinitions[[#This Row],['[sku']]])</f>
        <v>icon_transform_gold</v>
      </c>
      <c r="K53" s="191" t="s">
        <v>190</v>
      </c>
      <c r="L53" s="192" t="str">
        <f>CONCATENATE("TID_POWERUP_",UPPER(powerUpsDefinitions[[#This Row],['[sku']]]),"_NAME")</f>
        <v>TID_POWERUP_TRANSFORM_GOLD_NAME</v>
      </c>
      <c r="M53" s="193" t="str">
        <f>CONCATENATE("TID_POWERUP_",UPPER(powerUpsDefinitions[[#This Row],['[sku']]]),"_DESC")</f>
        <v>TID_POWERUP_TRANSFORM_GOLD_DESC</v>
      </c>
      <c r="N53" s="194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256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257</v>
      </c>
      <c r="E57" s="3" t="s">
        <v>0</v>
      </c>
      <c r="F57" s="113" t="s">
        <v>258</v>
      </c>
      <c r="G57" s="114" t="s">
        <v>259</v>
      </c>
      <c r="H57" s="114" t="s">
        <v>260</v>
      </c>
    </row>
    <row r="58" spans="1:16384" x14ac:dyDescent="0.25">
      <c r="D58" s="115" t="s">
        <v>4</v>
      </c>
      <c r="E58" s="21" t="s">
        <v>261</v>
      </c>
      <c r="F58" s="15">
        <v>1</v>
      </c>
      <c r="G58" s="22">
        <v>0.5</v>
      </c>
      <c r="H58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34"/>
  <sheetViews>
    <sheetView tabSelected="1" topLeftCell="B1" workbookViewId="0">
      <selection activeCell="E20" sqref="E20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6.7109375" customWidth="1"/>
    <col min="7" max="7" width="42.42578125" bestFit="1" customWidth="1"/>
    <col min="8" max="8" width="48.85546875" bestFit="1" customWidth="1"/>
    <col min="9" max="9" width="42.7109375" bestFit="1" customWidth="1"/>
    <col min="10" max="10" width="31.140625" customWidth="1"/>
  </cols>
  <sheetData>
    <row r="1" spans="1:10" ht="23.25" x14ac:dyDescent="0.35">
      <c r="A1" s="1" t="s">
        <v>775</v>
      </c>
      <c r="B1" s="1"/>
      <c r="C1" s="1"/>
      <c r="D1" s="1"/>
      <c r="E1" s="1"/>
    </row>
    <row r="3" spans="1:10" ht="93.75" x14ac:dyDescent="0.25">
      <c r="A3" s="203" t="s">
        <v>776</v>
      </c>
      <c r="B3" s="196" t="s">
        <v>0</v>
      </c>
      <c r="C3" s="197" t="s">
        <v>1</v>
      </c>
      <c r="D3" s="198" t="s">
        <v>764</v>
      </c>
      <c r="E3" s="198" t="s">
        <v>177</v>
      </c>
      <c r="F3" s="198" t="s">
        <v>178</v>
      </c>
      <c r="G3" s="202" t="s">
        <v>11</v>
      </c>
      <c r="H3" s="202" t="s">
        <v>51</v>
      </c>
      <c r="I3" s="205" t="s">
        <v>180</v>
      </c>
      <c r="J3" s="205" t="s">
        <v>2</v>
      </c>
    </row>
    <row r="4" spans="1:10" x14ac:dyDescent="0.25">
      <c r="A4" s="204" t="s">
        <v>4</v>
      </c>
      <c r="B4" s="199" t="s">
        <v>749</v>
      </c>
      <c r="C4" s="200" t="s">
        <v>760</v>
      </c>
      <c r="D4" s="201" t="s">
        <v>765</v>
      </c>
      <c r="E4" s="201">
        <v>50</v>
      </c>
      <c r="F4" s="201"/>
      <c r="G4" s="201" t="str">
        <f>CONCATENATE("TID_MOD_",UPPER(Table1[[#This Row],['[sku']]]),"_NAME")</f>
        <v>TID_MOD_ARMORED_NAME</v>
      </c>
      <c r="H4" s="201" t="str">
        <f>CONCATENATE("TID_MOD_",UPPER(Table1[[#This Row],['[sku']]]),"_DESCRIPTION")</f>
        <v>TID_MOD_ARMORED_DESCRIPTION</v>
      </c>
      <c r="I4" s="206" t="str">
        <f>CONCATENATE("TID_MOD_",UPPER(Table1[[#This Row],['[sku']]]),"_DESC_SHORT")</f>
        <v>TID_MOD_ARMORED_DESC_SHORT</v>
      </c>
      <c r="J4" s="206" t="s">
        <v>811</v>
      </c>
    </row>
    <row r="5" spans="1:10" x14ac:dyDescent="0.25">
      <c r="A5" s="204" t="s">
        <v>4</v>
      </c>
      <c r="B5" s="199" t="s">
        <v>751</v>
      </c>
      <c r="C5" s="200" t="s">
        <v>760</v>
      </c>
      <c r="D5" s="201" t="s">
        <v>766</v>
      </c>
      <c r="E5" s="201"/>
      <c r="F5" s="201"/>
      <c r="G5" s="201" t="str">
        <f>CONCATENATE("TID_MOD_",UPPER(Table1[[#This Row],['[sku']]]),"_NAME")</f>
        <v>TID_MOD_BBQ_NAME</v>
      </c>
      <c r="H5" s="201" t="str">
        <f>CONCATENATE("TID_MOD_",UPPER(Table1[[#This Row],['[sku']]]),"_DESCRIPTION")</f>
        <v>TID_MOD_BBQ_DESCRIPTION</v>
      </c>
      <c r="I5" s="206" t="str">
        <f>CONCATENATE("TID_MOD_",UPPER(Table1[[#This Row],['[sku']]]),"_DESC_SHORT")</f>
        <v>TID_MOD_BBQ_DESC_SHORT</v>
      </c>
      <c r="J5" s="206" t="s">
        <v>812</v>
      </c>
    </row>
    <row r="6" spans="1:10" x14ac:dyDescent="0.25">
      <c r="A6" s="204" t="s">
        <v>4</v>
      </c>
      <c r="B6" s="199" t="s">
        <v>780</v>
      </c>
      <c r="C6" s="200" t="s">
        <v>760</v>
      </c>
      <c r="D6" s="201" t="s">
        <v>792</v>
      </c>
      <c r="E6" s="201">
        <v>500</v>
      </c>
      <c r="F6" s="201"/>
      <c r="G6" s="201" t="str">
        <f>CONCATENATE("TID_MOD_",UPPER(Table1[[#This Row],['[sku']]]),"_NAME")</f>
        <v>TID_MOD_BLEEDING_NAME</v>
      </c>
      <c r="H6" s="201" t="str">
        <f>CONCATENATE("TID_MOD_",UPPER(Table1[[#This Row],['[sku']]]),"_DESCRIPTION")</f>
        <v>TID_MOD_BLEEDING_DESCRIPTION</v>
      </c>
      <c r="I6" s="206" t="str">
        <f>CONCATENATE("TID_MOD_",UPPER(Table1[[#This Row],['[sku']]]),"_DESC_SHORT")</f>
        <v>TID_MOD_BLEEDING_DESC_SHORT</v>
      </c>
      <c r="J6" s="206" t="s">
        <v>808</v>
      </c>
    </row>
    <row r="7" spans="1:10" x14ac:dyDescent="0.25">
      <c r="A7" s="204" t="s">
        <v>4</v>
      </c>
      <c r="B7" s="199" t="s">
        <v>787</v>
      </c>
      <c r="C7" s="200" t="s">
        <v>760</v>
      </c>
      <c r="D7" s="201" t="s">
        <v>794</v>
      </c>
      <c r="E7" s="201">
        <v>-50</v>
      </c>
      <c r="F7" s="201"/>
      <c r="G7" s="201" t="str">
        <f>CONCATENATE("TID_MOD_",UPPER(Table1[[#This Row],['[sku']]]),"_NAME")</f>
        <v>TID_MOD_BOOST_REGEN_DOWN_NAME</v>
      </c>
      <c r="H7" s="201" t="str">
        <f>CONCATENATE("TID_MOD_",UPPER(Table1[[#This Row],['[sku']]]),"_DESCRIPTION")</f>
        <v>TID_MOD_BOOST_REGEN_DOWN_DESCRIPTION</v>
      </c>
      <c r="I7" s="206" t="str">
        <f>CONCATENATE("TID_MOD_",UPPER(Table1[[#This Row],['[sku']]]),"_DESC_SHORT")</f>
        <v>TID_MOD_BOOST_REGEN_DOWN_DESC_SHORT</v>
      </c>
      <c r="J7" s="206" t="s">
        <v>803</v>
      </c>
    </row>
    <row r="8" spans="1:10" x14ac:dyDescent="0.25">
      <c r="A8" s="204" t="s">
        <v>4</v>
      </c>
      <c r="B8" s="199" t="s">
        <v>754</v>
      </c>
      <c r="C8" s="200" t="s">
        <v>761</v>
      </c>
      <c r="D8" s="201" t="s">
        <v>769</v>
      </c>
      <c r="E8" s="201">
        <v>-50</v>
      </c>
      <c r="F8" s="201"/>
      <c r="G8" s="201" t="str">
        <f>CONCATENATE("TID_MOD_",UPPER(Table1[[#This Row],['[sku']]]),"_NAME")</f>
        <v>TID_MOD_CHAIN_KILL_NAME</v>
      </c>
      <c r="H8" s="201" t="str">
        <f>CONCATENATE("TID_MOD_",UPPER(Table1[[#This Row],['[sku']]]),"_DESCRIPTION")</f>
        <v>TID_MOD_CHAIN_KILL_DESCRIPTION</v>
      </c>
      <c r="I8" s="206" t="str">
        <f>CONCATENATE("TID_MOD_",UPPER(Table1[[#This Row],['[sku']]]),"_DESC_SHORT")</f>
        <v>TID_MOD_CHAIN_KILL_DESC_SHORT</v>
      </c>
      <c r="J8" s="206" t="s">
        <v>816</v>
      </c>
    </row>
    <row r="9" spans="1:10" x14ac:dyDescent="0.25">
      <c r="A9" s="204" t="s">
        <v>4</v>
      </c>
      <c r="B9" s="199" t="s">
        <v>748</v>
      </c>
      <c r="C9" s="200" t="s">
        <v>761</v>
      </c>
      <c r="D9" s="201" t="s">
        <v>618</v>
      </c>
      <c r="E9" s="201">
        <v>100</v>
      </c>
      <c r="F9" s="201"/>
      <c r="G9" s="201" t="str">
        <f>CONCATENATE("TID_MOD_",UPPER(Table1[[#This Row],['[sku']]]),"_NAME")</f>
        <v>TID_MOD_DOUBLE_COINS_NAME</v>
      </c>
      <c r="H9" s="201" t="str">
        <f>CONCATENATE("TID_MOD_",UPPER(Table1[[#This Row],['[sku']]]),"_DESCRIPTION")</f>
        <v>TID_MOD_DOUBLE_COINS_DESCRIPTION</v>
      </c>
      <c r="I9" s="206" t="str">
        <f>CONCATENATE("TID_MOD_",UPPER(Table1[[#This Row],['[sku']]]),"_DESC_SHORT")</f>
        <v>TID_MOD_DOUBLE_COINS_DESC_SHORT</v>
      </c>
      <c r="J9" s="206" t="s">
        <v>809</v>
      </c>
    </row>
    <row r="10" spans="1:10" x14ac:dyDescent="0.25">
      <c r="A10" s="204" t="s">
        <v>4</v>
      </c>
      <c r="B10" s="199" t="s">
        <v>755</v>
      </c>
      <c r="C10" s="200" t="s">
        <v>761</v>
      </c>
      <c r="D10" s="201" t="s">
        <v>770</v>
      </c>
      <c r="E10" s="201">
        <v>100</v>
      </c>
      <c r="F10" s="201"/>
      <c r="G10" s="201" t="str">
        <f>CONCATENATE("TID_MOD_",UPPER(Table1[[#This Row],['[sku']]]),"_NAME")</f>
        <v>TID_MOD_DOUBLE_MISSION_NAME</v>
      </c>
      <c r="H10" s="201" t="str">
        <f>CONCATENATE("TID_MOD_",UPPER(Table1[[#This Row],['[sku']]]),"_DESCRIPTION")</f>
        <v>TID_MOD_DOUBLE_MISSION_DESCRIPTION</v>
      </c>
      <c r="I10" s="206" t="str">
        <f>CONCATENATE("TID_MOD_",UPPER(Table1[[#This Row],['[sku']]]),"_DESC_SHORT")</f>
        <v>TID_MOD_DOUBLE_MISSION_DESC_SHORT</v>
      </c>
      <c r="J10" s="206" t="s">
        <v>817</v>
      </c>
    </row>
    <row r="11" spans="1:10" x14ac:dyDescent="0.25">
      <c r="A11" s="204" t="s">
        <v>4</v>
      </c>
      <c r="B11" s="199" t="s">
        <v>756</v>
      </c>
      <c r="C11" s="200" t="s">
        <v>761</v>
      </c>
      <c r="D11" s="201" t="s">
        <v>771</v>
      </c>
      <c r="E11" s="201">
        <v>100</v>
      </c>
      <c r="F11" s="201"/>
      <c r="G11" s="201" t="str">
        <f>CONCATENATE("TID_MOD_",UPPER(Table1[[#This Row],['[sku']]]),"_NAME")</f>
        <v>TID_MOD_DOUBLE_PET_EFFECT_NAME</v>
      </c>
      <c r="H11" s="201" t="str">
        <f>CONCATENATE("TID_MOD_",UPPER(Table1[[#This Row],['[sku']]]),"_DESCRIPTION")</f>
        <v>TID_MOD_DOUBLE_PET_EFFECT_DESCRIPTION</v>
      </c>
      <c r="I11" s="206" t="str">
        <f>CONCATENATE("TID_MOD_",UPPER(Table1[[#This Row],['[sku']]]),"_DESC_SHORT")</f>
        <v>TID_MOD_DOUBLE_PET_EFFECT_DESC_SHORT</v>
      </c>
      <c r="J11" s="206" t="s">
        <v>829</v>
      </c>
    </row>
    <row r="12" spans="1:10" x14ac:dyDescent="0.25">
      <c r="A12" s="204" t="s">
        <v>4</v>
      </c>
      <c r="B12" s="199" t="s">
        <v>782</v>
      </c>
      <c r="C12" s="200" t="s">
        <v>762</v>
      </c>
      <c r="D12" s="201" t="s">
        <v>793</v>
      </c>
      <c r="E12" s="201">
        <v>100</v>
      </c>
      <c r="F12" s="201"/>
      <c r="G12" s="201" t="str">
        <f>CONCATENATE("TID_MOD_",UPPER(Table1[[#This Row],['[sku']]]),"_NAME")</f>
        <v>TID_MOD_DOUBLE_XP_NAME</v>
      </c>
      <c r="H12" s="201" t="str">
        <f>CONCATENATE("TID_MOD_",UPPER(Table1[[#This Row],['[sku']]]),"_DESCRIPTION")</f>
        <v>TID_MOD_DOUBLE_XP_DESCRIPTION</v>
      </c>
      <c r="I12" s="206" t="str">
        <f>CONCATENATE("TID_MOD_",UPPER(Table1[[#This Row],['[sku']]]),"_DESC_SHORT")</f>
        <v>TID_MOD_DOUBLE_XP_DESC_SHORT</v>
      </c>
      <c r="J12" s="206" t="s">
        <v>212</v>
      </c>
    </row>
    <row r="13" spans="1:10" x14ac:dyDescent="0.25">
      <c r="A13" s="204" t="s">
        <v>4</v>
      </c>
      <c r="B13" s="199" t="s">
        <v>750</v>
      </c>
      <c r="C13" s="200" t="s">
        <v>760</v>
      </c>
      <c r="D13" s="201" t="s">
        <v>765</v>
      </c>
      <c r="E13" s="201">
        <v>-80</v>
      </c>
      <c r="F13" s="201"/>
      <c r="G13" s="201" t="str">
        <f>CONCATENATE("TID_MOD_",UPPER(Table1[[#This Row],['[sku']]]),"_NAME")</f>
        <v>TID_MOD_FRAGILE_NAME</v>
      </c>
      <c r="H13" s="201" t="str">
        <f>CONCATENATE("TID_MOD_",UPPER(Table1[[#This Row],['[sku']]]),"_DESCRIPTION")</f>
        <v>TID_MOD_FRAGILE_DESCRIPTION</v>
      </c>
      <c r="I13" s="206" t="str">
        <f>CONCATENATE("TID_MOD_",UPPER(Table1[[#This Row],['[sku']]]),"_DESC_SHORT")</f>
        <v>TID_MOD_FRAGILE_DESC_SHORT</v>
      </c>
      <c r="J13" s="206" t="s">
        <v>804</v>
      </c>
    </row>
    <row r="14" spans="1:10" x14ac:dyDescent="0.25">
      <c r="A14" s="204" t="s">
        <v>4</v>
      </c>
      <c r="B14" s="199" t="s">
        <v>785</v>
      </c>
      <c r="C14" s="200" t="s">
        <v>760</v>
      </c>
      <c r="D14" s="201" t="s">
        <v>794</v>
      </c>
      <c r="E14" s="201">
        <v>50</v>
      </c>
      <c r="F14" s="201"/>
      <c r="G14" s="201" t="str">
        <f>CONCATENATE("TID_MOD_",UPPER(Table1[[#This Row],['[sku']]]),"_NAME")</f>
        <v>TID_MOD_FRENETIC_NAME</v>
      </c>
      <c r="H14" s="201" t="str">
        <f>CONCATENATE("TID_MOD_",UPPER(Table1[[#This Row],['[sku']]]),"_DESCRIPTION")</f>
        <v>TID_MOD_FRENETIC_DESCRIPTION</v>
      </c>
      <c r="I14" s="206" t="str">
        <f>CONCATENATE("TID_MOD_",UPPER(Table1[[#This Row],['[sku']]]),"_DESC_SHORT")</f>
        <v>TID_MOD_FRENETIC_DESC_SHORT</v>
      </c>
      <c r="J14" s="206" t="s">
        <v>818</v>
      </c>
    </row>
    <row r="15" spans="1:10" x14ac:dyDescent="0.25">
      <c r="A15" s="211" t="s">
        <v>4</v>
      </c>
      <c r="B15" s="212" t="s">
        <v>799</v>
      </c>
      <c r="C15" s="213" t="s">
        <v>763</v>
      </c>
      <c r="D15" s="215" t="s">
        <v>774</v>
      </c>
      <c r="E15" s="215" t="s">
        <v>440</v>
      </c>
      <c r="F15" s="215">
        <v>3</v>
      </c>
      <c r="G15" s="201" t="str">
        <f>CONCATENATE("TID_MOD_",UPPER(Table1[[#This Row],['[sku']]]),"_NAME")</f>
        <v>TID_MOD_GATCHA_PET_33_NAME</v>
      </c>
      <c r="H15" s="201" t="str">
        <f>CONCATENATE("TID_MOD_",UPPER(Table1[[#This Row],['[sku']]]),"_DESCRIPTION")</f>
        <v>TID_MOD_GATCHA_PET_33_DESCRIPTION</v>
      </c>
      <c r="I15" s="206" t="str">
        <f>CONCATENATE("TID_MOD_",UPPER(Table1[[#This Row],['[sku']]]),"_DESC_SHORT")</f>
        <v>TID_MOD_GATCHA_PET_33_DESC_SHORT</v>
      </c>
      <c r="J15" s="206" t="s">
        <v>819</v>
      </c>
    </row>
    <row r="16" spans="1:10" x14ac:dyDescent="0.25">
      <c r="A16" s="211" t="s">
        <v>4</v>
      </c>
      <c r="B16" s="212" t="s">
        <v>800</v>
      </c>
      <c r="C16" s="213" t="s">
        <v>763</v>
      </c>
      <c r="D16" s="215" t="s">
        <v>774</v>
      </c>
      <c r="E16" s="215" t="s">
        <v>450</v>
      </c>
      <c r="F16" s="215">
        <v>3</v>
      </c>
      <c r="G16" s="201" t="str">
        <f>CONCATENATE("TID_MOD_",UPPER(Table1[[#This Row],['[sku']]]),"_NAME")</f>
        <v>TID_MOD_GATCHA_PET_35_NAME</v>
      </c>
      <c r="H16" s="201" t="str">
        <f>CONCATENATE("TID_MOD_",UPPER(Table1[[#This Row],['[sku']]]),"_DESCRIPTION")</f>
        <v>TID_MOD_GATCHA_PET_35_DESCRIPTION</v>
      </c>
      <c r="I16" s="206" t="str">
        <f>CONCATENATE("TID_MOD_",UPPER(Table1[[#This Row],['[sku']]]),"_DESC_SHORT")</f>
        <v>TID_MOD_GATCHA_PET_35_DESC_SHORT</v>
      </c>
      <c r="J16" s="206" t="s">
        <v>820</v>
      </c>
    </row>
    <row r="17" spans="1:10" x14ac:dyDescent="0.25">
      <c r="A17" s="211" t="s">
        <v>4</v>
      </c>
      <c r="B17" s="212" t="s">
        <v>801</v>
      </c>
      <c r="C17" s="213" t="s">
        <v>763</v>
      </c>
      <c r="D17" s="215" t="s">
        <v>774</v>
      </c>
      <c r="E17" s="215" t="s">
        <v>455</v>
      </c>
      <c r="F17" s="215">
        <v>3</v>
      </c>
      <c r="G17" s="201" t="str">
        <f>CONCATENATE("TID_MOD_",UPPER(Table1[[#This Row],['[sku']]]),"_NAME")</f>
        <v>TID_MOD_GATCHA_PET_36_NAME</v>
      </c>
      <c r="H17" s="201" t="str">
        <f>CONCATENATE("TID_MOD_",UPPER(Table1[[#This Row],['[sku']]]),"_DESCRIPTION")</f>
        <v>TID_MOD_GATCHA_PET_36_DESCRIPTION</v>
      </c>
      <c r="I17" s="206" t="str">
        <f>CONCATENATE("TID_MOD_",UPPER(Table1[[#This Row],['[sku']]]),"_DESC_SHORT")</f>
        <v>TID_MOD_GATCHA_PET_36_DESC_SHORT</v>
      </c>
      <c r="J17" s="206" t="s">
        <v>821</v>
      </c>
    </row>
    <row r="18" spans="1:10" x14ac:dyDescent="0.25">
      <c r="A18" s="204" t="s">
        <v>4</v>
      </c>
      <c r="B18" s="199" t="s">
        <v>802</v>
      </c>
      <c r="C18" s="200" t="s">
        <v>763</v>
      </c>
      <c r="D18" s="201" t="s">
        <v>774</v>
      </c>
      <c r="E18" s="201" t="s">
        <v>567</v>
      </c>
      <c r="F18" s="201">
        <v>3</v>
      </c>
      <c r="G18" s="201" t="str">
        <f>CONCATENATE("TID_MOD_",UPPER(Table1[[#This Row],['[sku']]]),"_NAME")</f>
        <v>TID_MOD_GATCHA_PET_59_NAME</v>
      </c>
      <c r="H18" s="201" t="str">
        <f>CONCATENATE("TID_MOD_",UPPER(Table1[[#This Row],['[sku']]]),"_DESCRIPTION")</f>
        <v>TID_MOD_GATCHA_PET_59_DESCRIPTION</v>
      </c>
      <c r="I18" s="206" t="str">
        <f>CONCATENATE("TID_MOD_",UPPER(Table1[[#This Row],['[sku']]]),"_DESC_SHORT")</f>
        <v>TID_MOD_GATCHA_PET_59_DESC_SHORT</v>
      </c>
      <c r="J18" s="206" t="s">
        <v>822</v>
      </c>
    </row>
    <row r="19" spans="1:10" x14ac:dyDescent="0.25">
      <c r="A19" s="204" t="s">
        <v>4</v>
      </c>
      <c r="B19" s="199" t="s">
        <v>777</v>
      </c>
      <c r="C19" s="200" t="s">
        <v>763</v>
      </c>
      <c r="D19" s="201" t="s">
        <v>774</v>
      </c>
      <c r="E19" s="201" t="s">
        <v>831</v>
      </c>
      <c r="F19" s="201"/>
      <c r="G19" s="201" t="str">
        <f>CONCATENATE("TID_MOD_",UPPER(Table1[[#This Row],['[sku']]]),"_NAME")</f>
        <v>TID_MOD_GATCHA_RARITY_EPIC_NAME</v>
      </c>
      <c r="H19" s="201" t="str">
        <f>CONCATENATE("TID_MOD_",UPPER(Table1[[#This Row],['[sku']]]),"_DESCRIPTION")</f>
        <v>TID_MOD_GATCHA_RARITY_EPIC_DESCRIPTION</v>
      </c>
      <c r="I19" s="206" t="str">
        <f>CONCATENATE("TID_MOD_",UPPER(Table1[[#This Row],['[sku']]]),"_DESC_SHORT")</f>
        <v>TID_MOD_GATCHA_RARITY_EPIC_DESC_SHORT</v>
      </c>
      <c r="J19" s="206" t="s">
        <v>815</v>
      </c>
    </row>
    <row r="20" spans="1:10" x14ac:dyDescent="0.25">
      <c r="A20" s="204" t="s">
        <v>4</v>
      </c>
      <c r="B20" s="199" t="s">
        <v>784</v>
      </c>
      <c r="C20" s="200" t="s">
        <v>763</v>
      </c>
      <c r="D20" s="201" t="s">
        <v>774</v>
      </c>
      <c r="E20" s="201" t="s">
        <v>830</v>
      </c>
      <c r="F20" s="201"/>
      <c r="G20" s="201" t="str">
        <f>CONCATENATE("TID_MOD_",UPPER(Table1[[#This Row],['[sku']]]),"_NAME")</f>
        <v>TID_MOD_GATCHA_RARITY_RARE_NAME</v>
      </c>
      <c r="H20" s="201" t="str">
        <f>CONCATENATE("TID_MOD_",UPPER(Table1[[#This Row],['[sku']]]),"_DESCRIPTION")</f>
        <v>TID_MOD_GATCHA_RARITY_RARE_DESCRIPTION</v>
      </c>
      <c r="I20" s="206" t="str">
        <f>CONCATENATE("TID_MOD_",UPPER(Table1[[#This Row],['[sku']]]),"_DESC_SHORT")</f>
        <v>TID_MOD_GATCHA_RARITY_RARE_DESC_SHORT</v>
      </c>
      <c r="J20" s="206" t="s">
        <v>814</v>
      </c>
    </row>
    <row r="21" spans="1:10" x14ac:dyDescent="0.25">
      <c r="A21" s="204" t="s">
        <v>4</v>
      </c>
      <c r="B21" s="199" t="s">
        <v>778</v>
      </c>
      <c r="C21" s="200" t="s">
        <v>760</v>
      </c>
      <c r="D21" s="201" t="s">
        <v>791</v>
      </c>
      <c r="E21" s="201">
        <v>2.1</v>
      </c>
      <c r="F21" s="201"/>
      <c r="G21" s="201" t="str">
        <f>CONCATENATE("TID_MOD_",UPPER(Table1[[#This Row],['[sku']]]),"_NAME")</f>
        <v>TID_MOD_HUGE_NAME</v>
      </c>
      <c r="H21" s="201" t="str">
        <f>CONCATENATE("TID_MOD_",UPPER(Table1[[#This Row],['[sku']]]),"_DESCRIPTION")</f>
        <v>TID_MOD_HUGE_DESCRIPTION</v>
      </c>
      <c r="I21" s="206" t="str">
        <f>CONCATENATE("TID_MOD_",UPPER(Table1[[#This Row],['[sku']]]),"_DESC_SHORT")</f>
        <v>TID_MOD_HUGE_DESC_SHORT</v>
      </c>
      <c r="J21" s="206" t="s">
        <v>805</v>
      </c>
    </row>
    <row r="22" spans="1:10" x14ac:dyDescent="0.25">
      <c r="A22" s="204" t="s">
        <v>4</v>
      </c>
      <c r="B22" s="199" t="s">
        <v>788</v>
      </c>
      <c r="C22" s="200" t="s">
        <v>760</v>
      </c>
      <c r="D22" s="201" t="s">
        <v>796</v>
      </c>
      <c r="E22" s="201">
        <v>50</v>
      </c>
      <c r="F22" s="201"/>
      <c r="G22" s="201" t="str">
        <f>CONCATENATE("TID_MOD_",UPPER(Table1[[#This Row],['[sku']]]),"_NAME")</f>
        <v>TID_MOD_HUNGRY_NAME</v>
      </c>
      <c r="H22" s="201" t="str">
        <f>CONCATENATE("TID_MOD_",UPPER(Table1[[#This Row],['[sku']]]),"_DESCRIPTION")</f>
        <v>TID_MOD_HUNGRY_DESCRIPTION</v>
      </c>
      <c r="I22" s="206" t="str">
        <f>CONCATENATE("TID_MOD_",UPPER(Table1[[#This Row],['[sku']]]),"_DESC_SHORT")</f>
        <v>TID_MOD_HUNGRY_DESC_SHORT</v>
      </c>
      <c r="J22" s="206" t="s">
        <v>823</v>
      </c>
    </row>
    <row r="23" spans="1:10" x14ac:dyDescent="0.25">
      <c r="A23" s="204" t="s">
        <v>4</v>
      </c>
      <c r="B23" s="199" t="s">
        <v>758</v>
      </c>
      <c r="C23" s="200" t="s">
        <v>761</v>
      </c>
      <c r="D23" s="201" t="s">
        <v>798</v>
      </c>
      <c r="E23" s="201" t="s">
        <v>9</v>
      </c>
      <c r="F23" s="201">
        <v>80</v>
      </c>
      <c r="G23" s="201" t="str">
        <f>CONCATENATE("TID_MOD_",UPPER(Table1[[#This Row],['[sku']]]),"_NAME")</f>
        <v>TID_MOD_INVASION_DRAGON_NAME</v>
      </c>
      <c r="H23" s="201" t="str">
        <f>CONCATENATE("TID_MOD_",UPPER(Table1[[#This Row],['[sku']]]),"_DESCRIPTION")</f>
        <v>TID_MOD_INVASION_DRAGON_DESCRIPTION</v>
      </c>
      <c r="I23" s="206" t="str">
        <f>CONCATENATE("TID_MOD_",UPPER(Table1[[#This Row],['[sku']]]),"_DESC_SHORT")</f>
        <v>TID_MOD_INVASION_DRAGON_DESC_SHORT</v>
      </c>
      <c r="J23" s="206" t="s">
        <v>824</v>
      </c>
    </row>
    <row r="24" spans="1:10" x14ac:dyDescent="0.25">
      <c r="A24" s="204" t="s">
        <v>4</v>
      </c>
      <c r="B24" s="199" t="s">
        <v>790</v>
      </c>
      <c r="C24" s="200" t="s">
        <v>761</v>
      </c>
      <c r="D24" s="201" t="s">
        <v>772</v>
      </c>
      <c r="E24" s="201" t="s">
        <v>797</v>
      </c>
      <c r="F24" s="201">
        <v>80</v>
      </c>
      <c r="G24" s="201" t="str">
        <f>CONCATENATE("TID_MOD_",UPPER(Table1[[#This Row],['[sku']]]),"_NAME")</f>
        <v>TID_MOD_INVASION_GIANT_NAME</v>
      </c>
      <c r="H24" s="201" t="str">
        <f>CONCATENATE("TID_MOD_",UPPER(Table1[[#This Row],['[sku']]]),"_DESCRIPTION")</f>
        <v>TID_MOD_INVASION_GIANT_DESCRIPTION</v>
      </c>
      <c r="I24" s="206" t="str">
        <f>CONCATENATE("TID_MOD_",UPPER(Table1[[#This Row],['[sku']]]),"_DESC_SHORT")</f>
        <v>TID_MOD_INVASION_GIANT_DESC_SHORT</v>
      </c>
      <c r="J24" s="206" t="s">
        <v>825</v>
      </c>
    </row>
    <row r="25" spans="1:10" x14ac:dyDescent="0.25">
      <c r="A25" s="204" t="s">
        <v>4</v>
      </c>
      <c r="B25" s="199" t="s">
        <v>757</v>
      </c>
      <c r="C25" s="200" t="s">
        <v>760</v>
      </c>
      <c r="D25" s="201" t="s">
        <v>97</v>
      </c>
      <c r="E25" s="201">
        <v>50</v>
      </c>
      <c r="F25" s="201"/>
      <c r="G25" s="201" t="str">
        <f>CONCATENATE("TID_MOD_",UPPER(Table1[[#This Row],['[sku']]]),"_NAME")</f>
        <v>TID_MOD_LONGER_FIRE_RUSH_NAME</v>
      </c>
      <c r="H25" s="201" t="str">
        <f>CONCATENATE("TID_MOD_",UPPER(Table1[[#This Row],['[sku']]]),"_DESCRIPTION")</f>
        <v>TID_MOD_LONGER_FIRE_RUSH_DESCRIPTION</v>
      </c>
      <c r="I25" s="206" t="str">
        <f>CONCATENATE("TID_MOD_",UPPER(Table1[[#This Row],['[sku']]]),"_DESC_SHORT")</f>
        <v>TID_MOD_LONGER_FIRE_RUSH_DESC_SHORT</v>
      </c>
      <c r="J25" s="206" t="s">
        <v>812</v>
      </c>
    </row>
    <row r="26" spans="1:10" x14ac:dyDescent="0.25">
      <c r="A26" s="204" t="s">
        <v>4</v>
      </c>
      <c r="B26" s="199" t="s">
        <v>752</v>
      </c>
      <c r="C26" s="200" t="s">
        <v>762</v>
      </c>
      <c r="D26" s="201" t="s">
        <v>767</v>
      </c>
      <c r="E26" s="201"/>
      <c r="F26" s="201"/>
      <c r="G26" s="201" t="str">
        <f>CONCATENATE("TID_MOD_",UPPER(Table1[[#This Row],['[sku']]]),"_NAME")</f>
        <v>TID_MOD_MIDAS_NAME</v>
      </c>
      <c r="H26" s="201" t="str">
        <f>CONCATENATE("TID_MOD_",UPPER(Table1[[#This Row],['[sku']]]),"_DESCRIPTION")</f>
        <v>TID_MOD_MIDAS_DESCRIPTION</v>
      </c>
      <c r="I26" s="206" t="str">
        <f>CONCATENATE("TID_MOD_",UPPER(Table1[[#This Row],['[sku']]]),"_DESC_SHORT")</f>
        <v>TID_MOD_MIDAS_DESC_SHORT</v>
      </c>
      <c r="J26" s="206" t="s">
        <v>813</v>
      </c>
    </row>
    <row r="27" spans="1:10" x14ac:dyDescent="0.25">
      <c r="A27" s="204" t="s">
        <v>4</v>
      </c>
      <c r="B27" s="199" t="s">
        <v>783</v>
      </c>
      <c r="C27" s="200" t="s">
        <v>760</v>
      </c>
      <c r="D27" s="201" t="s">
        <v>791</v>
      </c>
      <c r="E27" s="201">
        <v>0.46</v>
      </c>
      <c r="F27" s="201"/>
      <c r="G27" s="201" t="str">
        <f>CONCATENATE("TID_MOD_",UPPER(Table1[[#This Row],['[sku']]]),"_NAME")</f>
        <v>TID_MOD_MINI_NAME</v>
      </c>
      <c r="H27" s="201" t="str">
        <f>CONCATENATE("TID_MOD_",UPPER(Table1[[#This Row],['[sku']]]),"_DESCRIPTION")</f>
        <v>TID_MOD_MINI_DESCRIPTION</v>
      </c>
      <c r="I27" s="206" t="str">
        <f>CONCATENATE("TID_MOD_",UPPER(Table1[[#This Row],['[sku']]]),"_DESC_SHORT")</f>
        <v>TID_MOD_MINI_DESC_SHORT</v>
      </c>
      <c r="J27" s="206" t="s">
        <v>806</v>
      </c>
    </row>
    <row r="28" spans="1:10" x14ac:dyDescent="0.25">
      <c r="A28" s="204" t="s">
        <v>4</v>
      </c>
      <c r="B28" s="199" t="s">
        <v>779</v>
      </c>
      <c r="C28" s="200" t="s">
        <v>760</v>
      </c>
      <c r="D28" s="201" t="s">
        <v>157</v>
      </c>
      <c r="E28" s="201">
        <v>-50</v>
      </c>
      <c r="F28" s="201"/>
      <c r="G28" s="201" t="str">
        <f>CONCATENATE("TID_MOD_",UPPER(Table1[[#This Row],['[sku']]]),"_NAME")</f>
        <v>TID_MOD_SNAIL_NAME</v>
      </c>
      <c r="H28" s="201" t="str">
        <f>CONCATENATE("TID_MOD_",UPPER(Table1[[#This Row],['[sku']]]),"_DESCRIPTION")</f>
        <v>TID_MOD_SNAIL_DESCRIPTION</v>
      </c>
      <c r="I28" s="206" t="str">
        <f>CONCATENATE("TID_MOD_",UPPER(Table1[[#This Row],['[sku']]]),"_DESC_SHORT")</f>
        <v>TID_MOD_SNAIL_DESC_SHORT</v>
      </c>
      <c r="J28" s="206" t="s">
        <v>807</v>
      </c>
    </row>
    <row r="29" spans="1:10" x14ac:dyDescent="0.25">
      <c r="A29" s="204" t="s">
        <v>4</v>
      </c>
      <c r="B29" s="199" t="s">
        <v>747</v>
      </c>
      <c r="C29" s="200" t="s">
        <v>760</v>
      </c>
      <c r="D29" s="201" t="s">
        <v>157</v>
      </c>
      <c r="E29" s="201">
        <v>30</v>
      </c>
      <c r="F29" s="201"/>
      <c r="G29" s="201" t="str">
        <f>CONCATENATE("TID_MOD_",UPPER(Table1[[#This Row],['[sku']]]),"_NAME")</f>
        <v>TID_MOD_SPEEDY_NAME</v>
      </c>
      <c r="H29" s="201" t="str">
        <f>CONCATENATE("TID_MOD_",UPPER(Table1[[#This Row],['[sku']]]),"_DESCRIPTION")</f>
        <v>TID_MOD_SPEEDY_DESCRIPTION</v>
      </c>
      <c r="I29" s="206" t="str">
        <f>CONCATENATE("TID_MOD_",UPPER(Table1[[#This Row],['[sku']]]),"_DESC_SHORT")</f>
        <v>TID_MOD_SPEEDY_DESC_SHORT</v>
      </c>
      <c r="J29" s="206" t="s">
        <v>188</v>
      </c>
    </row>
    <row r="30" spans="1:10" x14ac:dyDescent="0.25">
      <c r="A30" s="204" t="s">
        <v>4</v>
      </c>
      <c r="B30" s="199" t="s">
        <v>789</v>
      </c>
      <c r="C30" s="200" t="s">
        <v>760</v>
      </c>
      <c r="D30" s="201" t="s">
        <v>796</v>
      </c>
      <c r="E30" s="201">
        <v>-30</v>
      </c>
      <c r="F30" s="201"/>
      <c r="G30" s="201" t="str">
        <f>CONCATENATE("TID_MOD_",UPPER(Table1[[#This Row],['[sku']]]),"_NAME")</f>
        <v>TID_MOD_STARVING_NAME</v>
      </c>
      <c r="H30" s="201" t="str">
        <f>CONCATENATE("TID_MOD_",UPPER(Table1[[#This Row],['[sku']]]),"_DESCRIPTION")</f>
        <v>TID_MOD_STARVING_DESCRIPTION</v>
      </c>
      <c r="I30" s="206" t="str">
        <f>CONCATENATE("TID_MOD_",UPPER(Table1[[#This Row],['[sku']]]),"_DESC_SHORT")</f>
        <v>TID_MOD_STARVING_DESC_SHORT</v>
      </c>
      <c r="J30" s="206" t="s">
        <v>826</v>
      </c>
    </row>
    <row r="31" spans="1:10" x14ac:dyDescent="0.25">
      <c r="A31" s="176" t="s">
        <v>4</v>
      </c>
      <c r="B31" s="207" t="s">
        <v>753</v>
      </c>
      <c r="C31" s="208" t="s">
        <v>760</v>
      </c>
      <c r="D31" s="209" t="s">
        <v>768</v>
      </c>
      <c r="E31" s="209"/>
      <c r="F31" s="209"/>
      <c r="G31" s="209" t="str">
        <f>CONCATENATE("TID_MOD_",UPPER(Table1[[#This Row],['[sku']]]),"_NAME")</f>
        <v>TID_MOD_STRUCK_LIGHTNING_NAME</v>
      </c>
      <c r="H31" s="209" t="str">
        <f>CONCATENATE("TID_MOD_",UPPER(Table1[[#This Row],['[sku']]]),"_DESCRIPTION")</f>
        <v>TID_MOD_STRUCK_LIGHTNING_DESCRIPTION</v>
      </c>
      <c r="I31" s="210" t="str">
        <f>CONCATENATE("TID_MOD_",UPPER(Table1[[#This Row],['[sku']]]),"_DESC_SHORT")</f>
        <v>TID_MOD_STRUCK_LIGHTNING_DESC_SHORT</v>
      </c>
      <c r="J31" s="210" t="s">
        <v>242</v>
      </c>
    </row>
    <row r="32" spans="1:10" x14ac:dyDescent="0.25">
      <c r="A32" s="176" t="s">
        <v>4</v>
      </c>
      <c r="B32" s="207" t="s">
        <v>781</v>
      </c>
      <c r="C32" s="208" t="s">
        <v>760</v>
      </c>
      <c r="D32" s="209" t="s">
        <v>792</v>
      </c>
      <c r="E32" s="209">
        <v>-500</v>
      </c>
      <c r="F32" s="209"/>
      <c r="G32" s="209" t="str">
        <f>CONCATENATE("TID_MOD_",UPPER(Table1[[#This Row],['[sku']]]),"_NAME")</f>
        <v>TID_MOD_WELL_FED_NAME</v>
      </c>
      <c r="H32" s="209" t="str">
        <f>CONCATENATE("TID_MOD_",UPPER(Table1[[#This Row],['[sku']]]),"_DESCRIPTION")</f>
        <v>TID_MOD_WELL_FED_DESCRIPTION</v>
      </c>
      <c r="I32" s="210" t="str">
        <f>CONCATENATE("TID_MOD_",UPPER(Table1[[#This Row],['[sku']]]),"_DESC_SHORT")</f>
        <v>TID_MOD_WELL_FED_DESC_SHORT</v>
      </c>
      <c r="J32" s="210" t="s">
        <v>810</v>
      </c>
    </row>
    <row r="33" spans="1:10" x14ac:dyDescent="0.25">
      <c r="A33" s="45" t="s">
        <v>4</v>
      </c>
      <c r="B33" s="44" t="s">
        <v>759</v>
      </c>
      <c r="C33" s="214" t="s">
        <v>760</v>
      </c>
      <c r="D33" s="48" t="s">
        <v>773</v>
      </c>
      <c r="E33" s="48">
        <v>100</v>
      </c>
      <c r="F33" s="48"/>
      <c r="G33" s="209" t="str">
        <f>CONCATENATE("TID_MOD_",UPPER(Table1[[#This Row],['[sku']]]),"_NAME")</f>
        <v>TID_MOD_WINDY_NAME</v>
      </c>
      <c r="H33" s="209" t="str">
        <f>CONCATENATE("TID_MOD_",UPPER(Table1[[#This Row],['[sku']]]),"_DESCRIPTION")</f>
        <v>TID_MOD_WINDY_DESCRIPTION</v>
      </c>
      <c r="I33" s="210" t="str">
        <f>CONCATENATE("TID_MOD_",UPPER(Table1[[#This Row],['[sku']]]),"_DESC_SHORT")</f>
        <v>TID_MOD_WINDY_DESC_SHORT</v>
      </c>
      <c r="J33" s="210" t="s">
        <v>827</v>
      </c>
    </row>
    <row r="34" spans="1:10" x14ac:dyDescent="0.25">
      <c r="A34" s="45" t="s">
        <v>4</v>
      </c>
      <c r="B34" s="44" t="s">
        <v>786</v>
      </c>
      <c r="C34" s="214" t="s">
        <v>761</v>
      </c>
      <c r="D34" s="48" t="s">
        <v>795</v>
      </c>
      <c r="E34" s="48">
        <v>75</v>
      </c>
      <c r="F34" s="48"/>
      <c r="G34" s="209" t="str">
        <f>CONCATENATE("TID_MOD_",UPPER(Table1[[#This Row],['[sku']]]),"_NAME")</f>
        <v>TID_MOD_X2_FOREVER_NAME</v>
      </c>
      <c r="H34" s="209" t="str">
        <f>CONCATENATE("TID_MOD_",UPPER(Table1[[#This Row],['[sku']]]),"_DESCRIPTION")</f>
        <v>TID_MOD_X2_FOREVER_DESCRIPTION</v>
      </c>
      <c r="I34" s="210" t="str">
        <f>CONCATENATE("TID_MOD_",UPPER(Table1[[#This Row],['[sku']]]),"_DESC_SHORT")</f>
        <v>TID_MOD_X2_FOREVER_DESC_SHORT</v>
      </c>
      <c r="J34" s="210" t="s">
        <v>828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2018-07-02T13:04:59Z</dcterms:modified>
</cp:coreProperties>
</file>