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 activeTab="2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<sst xmlns="http://schemas.openxmlformats.org/spreadsheetml/2006/main" count="1852" uniqueCount="913">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</sst>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0" dataDxfId="228" headerRowBorderDxfId="229" tableBorderDxfId="227" totalsRowBorderDxfId="226">
  <autoFilter ref="B15:BI26"/>
  <tableColumns count="60">
    <tableColumn id="1" name="{dragonDefinitions}" dataDxfId="225"/>
    <tableColumn id="2" name="[sku]" dataDxfId="224"/>
    <tableColumn id="9" name="[tier]" dataDxfId="223"/>
    <tableColumn id="3" name="[order]" dataDxfId="222"/>
    <tableColumn id="40" name="[previousDragonSku]" dataDxfId="221"/>
    <tableColumn id="4" name="[unlockPriceCoins]" dataDxfId="220"/>
    <tableColumn id="5" name="[unlockPricePC]" dataDxfId="219"/>
    <tableColumn id="11" name="[cameraDefaultZoom]" dataDxfId="218"/>
    <tableColumn id="16" name="[cameraFarZoom]" dataDxfId="217"/>
    <tableColumn id="39" name="[defaultSize]" dataDxfId="216"/>
    <tableColumn id="38" name="[cameraFrameWidthModifier]" dataDxfId="215"/>
    <tableColumn id="17" name="[healthMin]" dataDxfId="214"/>
    <tableColumn id="18" name="[healthMax]" dataDxfId="213"/>
    <tableColumn id="21" name="[healthDrain]" dataDxfId="212"/>
    <tableColumn id="52" name="[healthDrainSpacePlus]" dataDxfId="211"/>
    <tableColumn id="32" name="[healthDrainAmpPerSecond]" dataDxfId="210"/>
    <tableColumn id="31" name="[sessionStartHealthDrainTime]" dataDxfId="209"/>
    <tableColumn id="30" name="[sessionStartHealthDrainModifier]" dataDxfId="208"/>
    <tableColumn id="19" name="[scaleMin]" dataDxfId="207"/>
    <tableColumn id="20" name="[scaleMax]" dataDxfId="206"/>
    <tableColumn id="42" name="[speedBase]" dataDxfId="205"/>
    <tableColumn id="22" name="[boostMultiplier]" dataDxfId="204"/>
    <tableColumn id="41" name="[energyBase]" dataDxfId="203"/>
    <tableColumn id="23" name="[energyDrain]" dataDxfId="202"/>
    <tableColumn id="24" name="[energyRefillRate]" dataDxfId="201"/>
    <tableColumn id="29" name="[furyBaseDamage]" dataDxfId="200"/>
    <tableColumn id="33" name="[furyBaseLength]" dataDxfId="199"/>
    <tableColumn id="12" name="[furyScoreMultiplier]" dataDxfId="198"/>
    <tableColumn id="26" name="[furyBaseDuration]" dataDxfId="197"/>
    <tableColumn id="25" name="[furyMax]" dataDxfId="196"/>
    <tableColumn id="54" name="[scoreTextThresholdMultiplier]" dataDxfId="195"/>
    <tableColumn id="14" name="[eatSpeedFactor]" dataDxfId="194"/>
    <tableColumn id="15" name="[maxAlcohol]" dataDxfId="193"/>
    <tableColumn id="13" name="[alcoholDrain]" dataDxfId="192"/>
    <tableColumn id="6" name="[gamePrefab]" dataDxfId="191"/>
    <tableColumn id="10" name="[menuPrefab]" dataDxfId="190"/>
    <tableColumn id="60" name="[resultsPrefab]" dataDxfId="189"/>
    <tableColumn id="57" name="[shadowFromDragon]" dataDxfId="188"/>
    <tableColumn id="56" name="[revealFromDragon]" dataDxfId="187"/>
    <tableColumn id="49" name="[sizeUpMultiplier]" dataDxfId="186"/>
    <tableColumn id="50" name="[speedUpMultiplier]" dataDxfId="185"/>
    <tableColumn id="51" name="[biteUpMultiplier]" dataDxfId="184"/>
    <tableColumn id="47" name="[invincible]" dataDxfId="183"/>
    <tableColumn id="48" name="[infiniteBoost]" dataDxfId="182"/>
    <tableColumn id="45" name="[eatEverything]" dataDxfId="181"/>
    <tableColumn id="46" name="[modeDuration]" dataDxfId="180"/>
    <tableColumn id="53" name="[petScale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 dataDxfId="176"/>
    <tableColumn id="28" name="[furyBarRatio]" dataDxfId="175"/>
    <tableColumn id="34" name="[force]" dataDxfId="174"/>
    <tableColumn id="35" name="[mass]" dataDxfId="173"/>
    <tableColumn id="36" name="[friction]" dataDxfId="172"/>
    <tableColumn id="37" name="[gravityModifier]" dataDxfId="171"/>
    <tableColumn id="43" name="[airGravityModifier]" dataDxfId="170"/>
    <tableColumn id="44" name="[waterGravityModifier]" dataDxfId="169"/>
    <tableColumn id="55" name="[damageAnimationThreshold]" dataDxfId="168"/>
    <tableColumn id="58" name="[dotAnimationThreshold]" dataDxfId="167"/>
    <tableColumn id="59" name="[trackingSku]" dataDxfId="16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5" headerRowBorderDxfId="164" tableBorderDxfId="163" totalsRowBorderDxfId="162">
  <autoFilter ref="B4:G9"/>
  <tableColumns count="6">
    <tableColumn id="1" name="{dragonTierDefinitions}" dataDxfId="161"/>
    <tableColumn id="2" name="[sku]"/>
    <tableColumn id="9" name="[order]"/>
    <tableColumn id="10" name="[icon]" dataDxfId="160"/>
    <tableColumn id="3" name="[maxPetEquipped]" dataDxfId="159"/>
    <tableColumn id="7" name="[tidName]" dataDxfId="1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7" headerRowBorderDxfId="156" tableBorderDxfId="155" totalsRowBorderDxfId="154">
  <autoFilter ref="B32:I33"/>
  <tableColumns count="8">
    <tableColumn id="1" name="{dragonSettings}" dataDxfId="153"/>
    <tableColumn id="2" name="[sku]" dataDxfId="1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1" headerRowBorderDxfId="150" tableBorderDxfId="149" totalsRowBorderDxfId="14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7" headerRowBorderDxfId="146" tableBorderDxfId="145" totalsRowBorderDxfId="144">
  <autoFilter ref="B37:F40"/>
  <tableColumns count="5">
    <tableColumn id="1" name="{dragonHealthModifiersDefinitions}" dataDxfId="143"/>
    <tableColumn id="2" name="[sku]" dataDxfId="142"/>
    <tableColumn id="7" name="[threshold]"/>
    <tableColumn id="8" name="[modifier]" dataDxfId="141"/>
    <tableColumn id="9" name="[tid]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5" totalsRowShown="0" headerRowDxfId="119" dataDxfId="117" headerRowBorderDxfId="118" tableBorderDxfId="116" totalsRowBorderDxfId="115">
  <autoFilter ref="B4:T65"/>
  <sortState ref="B5:T65">
    <sortCondition ref="S4:S65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95" tableBorderDxfId="94" totalsRowBorderDxfId="93">
  <autoFilter ref="B79:F86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opLeftCell="G7" workbookViewId="0">
      <selection activeCell="U24" sqref="U24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80" t="s">
        <v>784</v>
      </c>
      <c r="D7" s="15">
        <v>2</v>
      </c>
      <c r="E7" s="22" t="s">
        <v>872</v>
      </c>
      <c r="F7" s="28">
        <v>3</v>
      </c>
      <c r="G7" s="281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80" t="s">
        <v>775</v>
      </c>
      <c r="D8" s="15">
        <v>3</v>
      </c>
      <c r="E8" s="22" t="s">
        <v>871</v>
      </c>
      <c r="F8" s="22">
        <v>4</v>
      </c>
      <c r="G8" s="279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80" t="s">
        <v>770</v>
      </c>
      <c r="D9" s="15">
        <v>4</v>
      </c>
      <c r="E9" s="22" t="s">
        <v>870</v>
      </c>
      <c r="F9" s="22">
        <v>4</v>
      </c>
      <c r="G9" s="279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299"/>
      <c r="AP14" s="299"/>
      <c r="AQ14" s="299"/>
      <c r="AR14" s="299"/>
    </row>
    <row r="15" spans="2:61" ht="163.5" x14ac:dyDescent="0.25">
      <c r="B15" s="260" t="s">
        <v>864</v>
      </c>
      <c r="C15" s="263" t="s">
        <v>0</v>
      </c>
      <c r="D15" s="263" t="s">
        <v>662</v>
      </c>
      <c r="E15" s="261" t="s">
        <v>42</v>
      </c>
      <c r="F15" s="261" t="s">
        <v>863</v>
      </c>
      <c r="G15" s="278" t="s">
        <v>862</v>
      </c>
      <c r="H15" s="277" t="s">
        <v>861</v>
      </c>
      <c r="I15" s="276" t="s">
        <v>860</v>
      </c>
      <c r="J15" s="275" t="s">
        <v>859</v>
      </c>
      <c r="K15" s="274" t="s">
        <v>858</v>
      </c>
      <c r="L15" s="272" t="s">
        <v>857</v>
      </c>
      <c r="M15" s="270" t="s">
        <v>856</v>
      </c>
      <c r="N15" s="274" t="s">
        <v>855</v>
      </c>
      <c r="O15" s="272" t="s">
        <v>854</v>
      </c>
      <c r="P15" s="272" t="s">
        <v>853</v>
      </c>
      <c r="Q15" s="271" t="s">
        <v>852</v>
      </c>
      <c r="R15" s="271" t="s">
        <v>851</v>
      </c>
      <c r="S15" s="271" t="s">
        <v>850</v>
      </c>
      <c r="T15" s="270" t="s">
        <v>849</v>
      </c>
      <c r="U15" s="272" t="s">
        <v>848</v>
      </c>
      <c r="V15" s="273" t="s">
        <v>847</v>
      </c>
      <c r="W15" s="270" t="s">
        <v>846</v>
      </c>
      <c r="X15" s="274" t="s">
        <v>845</v>
      </c>
      <c r="Y15" s="274" t="s">
        <v>844</v>
      </c>
      <c r="Z15" s="272" t="s">
        <v>843</v>
      </c>
      <c r="AA15" s="273" t="s">
        <v>842</v>
      </c>
      <c r="AB15" s="272" t="s">
        <v>841</v>
      </c>
      <c r="AC15" s="272" t="s">
        <v>840</v>
      </c>
      <c r="AD15" s="272" t="s">
        <v>839</v>
      </c>
      <c r="AE15" s="272" t="s">
        <v>838</v>
      </c>
      <c r="AF15" s="271" t="s">
        <v>837</v>
      </c>
      <c r="AG15" s="270" t="s">
        <v>836</v>
      </c>
      <c r="AH15" s="270" t="s">
        <v>835</v>
      </c>
      <c r="AI15" s="270" t="s">
        <v>834</v>
      </c>
      <c r="AJ15" s="269" t="s">
        <v>323</v>
      </c>
      <c r="AK15" s="267" t="s">
        <v>324</v>
      </c>
      <c r="AL15" s="267" t="s">
        <v>833</v>
      </c>
      <c r="AM15" s="267" t="s">
        <v>832</v>
      </c>
      <c r="AN15" s="267" t="s">
        <v>831</v>
      </c>
      <c r="AO15" s="267" t="s">
        <v>830</v>
      </c>
      <c r="AP15" s="268" t="s">
        <v>829</v>
      </c>
      <c r="AQ15" s="267" t="s">
        <v>828</v>
      </c>
      <c r="AR15" s="267" t="s">
        <v>827</v>
      </c>
      <c r="AS15" s="267" t="s">
        <v>826</v>
      </c>
      <c r="AT15" s="267" t="s">
        <v>825</v>
      </c>
      <c r="AU15" s="267" t="s">
        <v>824</v>
      </c>
      <c r="AV15" s="267" t="s">
        <v>823</v>
      </c>
      <c r="AW15" s="4" t="s">
        <v>12</v>
      </c>
      <c r="AX15" s="266" t="s">
        <v>98</v>
      </c>
      <c r="AY15" s="265" t="s">
        <v>822</v>
      </c>
      <c r="AZ15" s="261" t="s">
        <v>821</v>
      </c>
      <c r="BA15" s="264" t="s">
        <v>820</v>
      </c>
      <c r="BB15" s="263" t="s">
        <v>819</v>
      </c>
      <c r="BC15" s="263" t="s">
        <v>818</v>
      </c>
      <c r="BD15" s="263" t="s">
        <v>817</v>
      </c>
      <c r="BE15" s="260" t="s">
        <v>816</v>
      </c>
      <c r="BF15" s="260" t="s">
        <v>815</v>
      </c>
      <c r="BG15" s="262" t="s">
        <v>814</v>
      </c>
      <c r="BH15" s="261" t="s">
        <v>813</v>
      </c>
      <c r="BI15" s="260" t="s">
        <v>3</v>
      </c>
    </row>
    <row r="16" spans="2:61" x14ac:dyDescent="0.25">
      <c r="B16" s="169" t="s">
        <v>4</v>
      </c>
      <c r="C16" s="243" t="s">
        <v>13</v>
      </c>
      <c r="D16" s="243" t="s">
        <v>812</v>
      </c>
      <c r="E16" s="242">
        <v>0</v>
      </c>
      <c r="F16" s="242"/>
      <c r="G16" s="198">
        <v>0</v>
      </c>
      <c r="H16" s="197">
        <v>0</v>
      </c>
      <c r="I16" s="255">
        <v>35</v>
      </c>
      <c r="J16" s="254">
        <v>45</v>
      </c>
      <c r="K16" s="194">
        <v>1</v>
      </c>
      <c r="L16" s="250">
        <v>-5</v>
      </c>
      <c r="M16" s="249">
        <v>75</v>
      </c>
      <c r="N16" s="201">
        <v>105</v>
      </c>
      <c r="O16" s="201">
        <v>1.1000000000000001</v>
      </c>
      <c r="P16" s="201">
        <v>1</v>
      </c>
      <c r="Q16" s="201">
        <v>8.0000000000000002E-3</v>
      </c>
      <c r="R16" s="235">
        <v>30</v>
      </c>
      <c r="S16" s="235">
        <v>0.5</v>
      </c>
      <c r="T16" s="249">
        <v>0.46</v>
      </c>
      <c r="U16" s="201">
        <v>0.56000000000000005</v>
      </c>
      <c r="V16" s="253">
        <v>14</v>
      </c>
      <c r="W16" s="201">
        <v>2</v>
      </c>
      <c r="X16" s="201">
        <v>100</v>
      </c>
      <c r="Y16" s="201">
        <v>40</v>
      </c>
      <c r="Z16" s="201">
        <v>28</v>
      </c>
      <c r="AA16" s="253">
        <v>250</v>
      </c>
      <c r="AB16" s="235">
        <v>7.5</v>
      </c>
      <c r="AC16" s="201">
        <v>2</v>
      </c>
      <c r="AD16" s="235">
        <v>8</v>
      </c>
      <c r="AE16" s="201">
        <v>3000</v>
      </c>
      <c r="AF16" s="252">
        <v>1</v>
      </c>
      <c r="AG16" s="249">
        <v>0.23</v>
      </c>
      <c r="AH16" s="259">
        <v>0</v>
      </c>
      <c r="AI16" s="259">
        <v>6</v>
      </c>
      <c r="AJ16" s="193" t="s">
        <v>811</v>
      </c>
      <c r="AK16" s="193" t="s">
        <v>810</v>
      </c>
      <c r="AL16" s="193" t="s">
        <v>810</v>
      </c>
      <c r="AM16" s="193"/>
      <c r="AN16" s="193"/>
      <c r="AO16" s="193">
        <v>4.0999999999999996</v>
      </c>
      <c r="AP16" s="193">
        <v>2</v>
      </c>
      <c r="AQ16" s="193">
        <v>2</v>
      </c>
      <c r="AR16" s="193" t="b">
        <v>1</v>
      </c>
      <c r="AS16" s="193" t="b">
        <v>1</v>
      </c>
      <c r="AT16" s="193" t="b">
        <v>1</v>
      </c>
      <c r="AU16" s="193">
        <v>10</v>
      </c>
      <c r="AV16" s="193">
        <v>0.55999999999999994</v>
      </c>
      <c r="AW16" s="257" t="s">
        <v>809</v>
      </c>
      <c r="AX16" s="256" t="s">
        <v>808</v>
      </c>
      <c r="AY16" s="226">
        <v>3.0000000000000001E-3</v>
      </c>
      <c r="AZ16" s="225">
        <v>5.0000000000000001E-3</v>
      </c>
      <c r="BA16" s="224">
        <v>175</v>
      </c>
      <c r="BB16" s="243">
        <v>2</v>
      </c>
      <c r="BC16" s="243">
        <v>9.5</v>
      </c>
      <c r="BD16" s="243">
        <v>1</v>
      </c>
      <c r="BE16" s="258">
        <v>0.9</v>
      </c>
      <c r="BF16" s="258">
        <v>1.75</v>
      </c>
      <c r="BG16" s="258">
        <v>0</v>
      </c>
      <c r="BH16" s="258">
        <v>6</v>
      </c>
      <c r="BI16" s="243" t="s">
        <v>13</v>
      </c>
    </row>
    <row r="17" spans="2:61" x14ac:dyDescent="0.25">
      <c r="B17" s="169" t="s">
        <v>4</v>
      </c>
      <c r="C17" s="243" t="s">
        <v>14</v>
      </c>
      <c r="D17" s="243" t="s">
        <v>798</v>
      </c>
      <c r="E17" s="242">
        <v>1</v>
      </c>
      <c r="F17" s="241" t="s">
        <v>13</v>
      </c>
      <c r="G17" s="198">
        <v>2000</v>
      </c>
      <c r="H17" s="197">
        <v>60</v>
      </c>
      <c r="I17" s="255">
        <v>35</v>
      </c>
      <c r="J17" s="254">
        <v>45</v>
      </c>
      <c r="K17" s="194">
        <v>3</v>
      </c>
      <c r="L17" s="250">
        <v>0</v>
      </c>
      <c r="M17" s="249">
        <v>95</v>
      </c>
      <c r="N17" s="201">
        <v>145</v>
      </c>
      <c r="O17" s="201">
        <v>1.1499999999999999</v>
      </c>
      <c r="P17" s="201">
        <v>1</v>
      </c>
      <c r="Q17" s="201">
        <v>8.5000000000000006E-3</v>
      </c>
      <c r="R17" s="235">
        <v>30</v>
      </c>
      <c r="S17" s="235">
        <v>0.5</v>
      </c>
      <c r="T17" s="231">
        <v>0.8</v>
      </c>
      <c r="U17" s="196">
        <v>1</v>
      </c>
      <c r="V17" s="253">
        <v>16</v>
      </c>
      <c r="W17" s="201">
        <v>1.7</v>
      </c>
      <c r="X17" s="201">
        <v>100</v>
      </c>
      <c r="Y17" s="201">
        <v>20</v>
      </c>
      <c r="Z17" s="201">
        <v>10</v>
      </c>
      <c r="AA17" s="253">
        <v>275</v>
      </c>
      <c r="AB17" s="235">
        <v>8</v>
      </c>
      <c r="AC17" s="201">
        <v>3</v>
      </c>
      <c r="AD17" s="235">
        <v>9</v>
      </c>
      <c r="AE17" s="201">
        <v>7000</v>
      </c>
      <c r="AF17" s="252">
        <v>2</v>
      </c>
      <c r="AG17" s="249">
        <v>0.19</v>
      </c>
      <c r="AH17" s="230">
        <v>0</v>
      </c>
      <c r="AI17" s="230">
        <v>6</v>
      </c>
      <c r="AJ17" s="229" t="s">
        <v>807</v>
      </c>
      <c r="AK17" s="193" t="s">
        <v>806</v>
      </c>
      <c r="AL17" s="193" t="s">
        <v>806</v>
      </c>
      <c r="AM17" s="193"/>
      <c r="AN17" s="193"/>
      <c r="AO17" s="193">
        <v>2.2999999999999998</v>
      </c>
      <c r="AP17" s="193">
        <v>2</v>
      </c>
      <c r="AQ17" s="193">
        <v>2</v>
      </c>
      <c r="AR17" s="193" t="b">
        <v>1</v>
      </c>
      <c r="AS17" s="193" t="b">
        <v>1</v>
      </c>
      <c r="AT17" s="193" t="b">
        <v>1</v>
      </c>
      <c r="AU17" s="193">
        <v>10</v>
      </c>
      <c r="AV17" s="193">
        <v>0.7</v>
      </c>
      <c r="AW17" s="257" t="s">
        <v>805</v>
      </c>
      <c r="AX17" s="256" t="s">
        <v>804</v>
      </c>
      <c r="AY17" s="226">
        <v>2.3E-3</v>
      </c>
      <c r="AZ17" s="225">
        <v>5.0000000000000001E-3</v>
      </c>
      <c r="BA17" s="224">
        <v>210</v>
      </c>
      <c r="BB17" s="243">
        <v>2.1</v>
      </c>
      <c r="BC17" s="243">
        <v>9.5</v>
      </c>
      <c r="BD17" s="243">
        <v>1.7</v>
      </c>
      <c r="BE17" s="243">
        <v>0.9</v>
      </c>
      <c r="BF17" s="243">
        <v>2.1</v>
      </c>
      <c r="BG17" s="243">
        <v>0</v>
      </c>
      <c r="BH17" s="243">
        <v>6</v>
      </c>
      <c r="BI17" s="243" t="s">
        <v>14</v>
      </c>
    </row>
    <row r="18" spans="2:61" x14ac:dyDescent="0.25">
      <c r="B18" s="208" t="s">
        <v>4</v>
      </c>
      <c r="C18" s="222" t="s">
        <v>15</v>
      </c>
      <c r="D18" s="222" t="s">
        <v>798</v>
      </c>
      <c r="E18" s="242">
        <v>2</v>
      </c>
      <c r="F18" s="242" t="s">
        <v>14</v>
      </c>
      <c r="G18" s="206">
        <v>11000</v>
      </c>
      <c r="H18" s="240">
        <v>100</v>
      </c>
      <c r="I18" s="239">
        <v>35</v>
      </c>
      <c r="J18" s="251">
        <v>45</v>
      </c>
      <c r="K18" s="194">
        <v>5</v>
      </c>
      <c r="L18" s="250">
        <v>0</v>
      </c>
      <c r="M18" s="249">
        <v>140</v>
      </c>
      <c r="N18" s="196">
        <v>200</v>
      </c>
      <c r="O18" s="196">
        <v>1.5</v>
      </c>
      <c r="P18" s="196">
        <v>1</v>
      </c>
      <c r="Q18" s="201">
        <v>8.9999999999999993E-3</v>
      </c>
      <c r="R18" s="235">
        <v>30</v>
      </c>
      <c r="S18" s="235">
        <v>0.5</v>
      </c>
      <c r="T18" s="249">
        <v>0.85</v>
      </c>
      <c r="U18" s="201">
        <v>1.1000000000000001</v>
      </c>
      <c r="V18" s="234">
        <v>23.5</v>
      </c>
      <c r="W18" s="201">
        <v>2.1</v>
      </c>
      <c r="X18" s="201">
        <v>100</v>
      </c>
      <c r="Y18" s="201">
        <v>40</v>
      </c>
      <c r="Z18" s="201">
        <v>14</v>
      </c>
      <c r="AA18" s="234">
        <v>300</v>
      </c>
      <c r="AB18" s="235">
        <v>9</v>
      </c>
      <c r="AC18" s="196">
        <v>3</v>
      </c>
      <c r="AD18" s="248">
        <v>9</v>
      </c>
      <c r="AE18" s="201">
        <v>8000</v>
      </c>
      <c r="AF18" s="247">
        <v>2</v>
      </c>
      <c r="AG18" s="231">
        <v>0.15</v>
      </c>
      <c r="AH18" s="246">
        <v>0</v>
      </c>
      <c r="AI18" s="246">
        <v>6</v>
      </c>
      <c r="AJ18" s="229" t="s">
        <v>803</v>
      </c>
      <c r="AK18" s="193" t="s">
        <v>802</v>
      </c>
      <c r="AL18" s="193" t="s">
        <v>801</v>
      </c>
      <c r="AM18" s="193"/>
      <c r="AN18" s="193"/>
      <c r="AO18" s="193">
        <v>2.1</v>
      </c>
      <c r="AP18" s="193">
        <v>2</v>
      </c>
      <c r="AQ18" s="193">
        <v>2</v>
      </c>
      <c r="AR18" s="193" t="b">
        <v>1</v>
      </c>
      <c r="AS18" s="193" t="b">
        <v>1</v>
      </c>
      <c r="AT18" s="193" t="b">
        <v>1</v>
      </c>
      <c r="AU18" s="193">
        <v>10</v>
      </c>
      <c r="AV18" s="193">
        <v>0.7</v>
      </c>
      <c r="AW18" s="245" t="s">
        <v>800</v>
      </c>
      <c r="AX18" s="244" t="s">
        <v>799</v>
      </c>
      <c r="AY18" s="226">
        <v>2E-3</v>
      </c>
      <c r="AZ18" s="225">
        <v>5.0000000000000001E-3</v>
      </c>
      <c r="BA18" s="224">
        <v>240</v>
      </c>
      <c r="BB18" s="243">
        <v>2.2000000000000002</v>
      </c>
      <c r="BC18" s="243">
        <v>9.5</v>
      </c>
      <c r="BD18" s="243">
        <v>1.7</v>
      </c>
      <c r="BE18" s="243">
        <v>0.9</v>
      </c>
      <c r="BF18" s="243">
        <v>2.25</v>
      </c>
      <c r="BG18" s="243">
        <v>0</v>
      </c>
      <c r="BH18" s="243">
        <v>6</v>
      </c>
      <c r="BI18" s="222" t="s">
        <v>15</v>
      </c>
    </row>
    <row r="19" spans="2:61" x14ac:dyDescent="0.25">
      <c r="B19" s="208" t="s">
        <v>4</v>
      </c>
      <c r="C19" s="222" t="s">
        <v>16</v>
      </c>
      <c r="D19" s="243" t="s">
        <v>798</v>
      </c>
      <c r="E19" s="242">
        <v>3</v>
      </c>
      <c r="F19" s="242" t="s">
        <v>15</v>
      </c>
      <c r="G19" s="198">
        <v>47000</v>
      </c>
      <c r="H19" s="197">
        <v>150</v>
      </c>
      <c r="I19" s="255">
        <v>35</v>
      </c>
      <c r="J19" s="254">
        <v>45</v>
      </c>
      <c r="K19" s="194">
        <v>6</v>
      </c>
      <c r="L19" s="250">
        <v>0</v>
      </c>
      <c r="M19" s="249">
        <v>190</v>
      </c>
      <c r="N19" s="201">
        <v>240</v>
      </c>
      <c r="O19" s="201">
        <v>1.44</v>
      </c>
      <c r="P19" s="201">
        <v>1</v>
      </c>
      <c r="Q19" s="201">
        <v>0.01</v>
      </c>
      <c r="R19" s="235">
        <v>30</v>
      </c>
      <c r="S19" s="235">
        <v>0.6</v>
      </c>
      <c r="T19" s="231">
        <v>0.9</v>
      </c>
      <c r="U19" s="196">
        <v>1.1000000000000001</v>
      </c>
      <c r="V19" s="253">
        <v>19</v>
      </c>
      <c r="W19" s="201">
        <v>1.3</v>
      </c>
      <c r="X19" s="201">
        <v>100</v>
      </c>
      <c r="Y19" s="201">
        <v>18</v>
      </c>
      <c r="Z19" s="196">
        <v>22</v>
      </c>
      <c r="AA19" s="253">
        <v>325</v>
      </c>
      <c r="AB19" s="235">
        <v>10</v>
      </c>
      <c r="AC19" s="201">
        <v>3</v>
      </c>
      <c r="AD19" s="235">
        <v>9</v>
      </c>
      <c r="AE19" s="201">
        <v>9000</v>
      </c>
      <c r="AF19" s="252">
        <v>2</v>
      </c>
      <c r="AG19" s="249">
        <v>0.13</v>
      </c>
      <c r="AH19" s="230">
        <v>0</v>
      </c>
      <c r="AI19" s="230">
        <v>6</v>
      </c>
      <c r="AJ19" s="229" t="s">
        <v>797</v>
      </c>
      <c r="AK19" s="193" t="s">
        <v>796</v>
      </c>
      <c r="AL19" s="193" t="s">
        <v>796</v>
      </c>
      <c r="AM19" s="193"/>
      <c r="AN19" s="193"/>
      <c r="AO19" s="193">
        <v>2.1</v>
      </c>
      <c r="AP19" s="193">
        <v>2</v>
      </c>
      <c r="AQ19" s="193">
        <v>2</v>
      </c>
      <c r="AR19" s="193" t="b">
        <v>1</v>
      </c>
      <c r="AS19" s="193" t="b">
        <v>1</v>
      </c>
      <c r="AT19" s="193" t="b">
        <v>1</v>
      </c>
      <c r="AU19" s="193">
        <v>10</v>
      </c>
      <c r="AV19" s="193">
        <v>0.7</v>
      </c>
      <c r="AW19" s="245" t="s">
        <v>795</v>
      </c>
      <c r="AX19" s="244" t="s">
        <v>794</v>
      </c>
      <c r="AY19" s="226">
        <v>2E-3</v>
      </c>
      <c r="AZ19" s="225">
        <v>5.0000000000000001E-3</v>
      </c>
      <c r="BA19" s="224">
        <v>360</v>
      </c>
      <c r="BB19" s="243">
        <v>4.5</v>
      </c>
      <c r="BC19" s="243">
        <v>6.3</v>
      </c>
      <c r="BD19" s="243">
        <v>0.5</v>
      </c>
      <c r="BE19" s="243">
        <v>0.9</v>
      </c>
      <c r="BF19" s="243">
        <v>2.2999999999999998</v>
      </c>
      <c r="BG19" s="243">
        <v>0</v>
      </c>
      <c r="BH19" s="243">
        <v>6</v>
      </c>
      <c r="BI19" s="222" t="s">
        <v>16</v>
      </c>
    </row>
    <row r="20" spans="2:61" x14ac:dyDescent="0.25">
      <c r="B20" s="208" t="s">
        <v>4</v>
      </c>
      <c r="C20" s="222" t="s">
        <v>17</v>
      </c>
      <c r="D20" s="243" t="s">
        <v>784</v>
      </c>
      <c r="E20" s="242">
        <v>4</v>
      </c>
      <c r="F20" s="242" t="s">
        <v>16</v>
      </c>
      <c r="G20" s="198">
        <v>120000</v>
      </c>
      <c r="H20" s="197">
        <v>200</v>
      </c>
      <c r="I20" s="255">
        <v>35</v>
      </c>
      <c r="J20" s="254">
        <v>45</v>
      </c>
      <c r="K20" s="194">
        <v>8</v>
      </c>
      <c r="L20" s="250">
        <v>0</v>
      </c>
      <c r="M20" s="249">
        <v>210</v>
      </c>
      <c r="N20" s="201">
        <v>270</v>
      </c>
      <c r="O20" s="201">
        <v>1.7</v>
      </c>
      <c r="P20" s="201">
        <v>1</v>
      </c>
      <c r="Q20" s="201">
        <v>1.2E-2</v>
      </c>
      <c r="R20" s="235">
        <v>30</v>
      </c>
      <c r="S20" s="235">
        <v>0.6</v>
      </c>
      <c r="T20" s="249">
        <v>1</v>
      </c>
      <c r="U20" s="201">
        <v>1.1000000000000001</v>
      </c>
      <c r="V20" s="253">
        <v>20</v>
      </c>
      <c r="W20" s="201">
        <v>1.4</v>
      </c>
      <c r="X20" s="201">
        <v>100</v>
      </c>
      <c r="Y20" s="201">
        <v>31</v>
      </c>
      <c r="Z20" s="201">
        <v>34</v>
      </c>
      <c r="AA20" s="253">
        <v>350</v>
      </c>
      <c r="AB20" s="235">
        <v>11</v>
      </c>
      <c r="AC20" s="201">
        <v>4</v>
      </c>
      <c r="AD20" s="235">
        <v>10</v>
      </c>
      <c r="AE20" s="201">
        <v>10000</v>
      </c>
      <c r="AF20" s="252">
        <v>3</v>
      </c>
      <c r="AG20" s="249">
        <v>0.11</v>
      </c>
      <c r="AH20" s="230">
        <v>0</v>
      </c>
      <c r="AI20" s="230">
        <v>12</v>
      </c>
      <c r="AJ20" s="229" t="s">
        <v>793</v>
      </c>
      <c r="AK20" s="193" t="s">
        <v>792</v>
      </c>
      <c r="AL20" s="193" t="s">
        <v>792</v>
      </c>
      <c r="AM20" s="193"/>
      <c r="AN20" s="193"/>
      <c r="AO20" s="193">
        <v>2.1</v>
      </c>
      <c r="AP20" s="193">
        <v>2</v>
      </c>
      <c r="AQ20" s="193">
        <v>2</v>
      </c>
      <c r="AR20" s="193" t="b">
        <v>1</v>
      </c>
      <c r="AS20" s="193" t="b">
        <v>1</v>
      </c>
      <c r="AT20" s="193" t="b">
        <v>1</v>
      </c>
      <c r="AU20" s="193">
        <v>10</v>
      </c>
      <c r="AV20" s="193">
        <v>0.7</v>
      </c>
      <c r="AW20" s="245" t="s">
        <v>791</v>
      </c>
      <c r="AX20" s="244" t="s">
        <v>790</v>
      </c>
      <c r="AY20" s="226">
        <v>1.9E-3</v>
      </c>
      <c r="AZ20" s="225">
        <v>5.0000000000000001E-3</v>
      </c>
      <c r="BA20" s="224">
        <v>300</v>
      </c>
      <c r="BB20" s="243">
        <v>2.4</v>
      </c>
      <c r="BC20" s="243">
        <v>9.5</v>
      </c>
      <c r="BD20" s="243">
        <v>1.7</v>
      </c>
      <c r="BE20" s="243">
        <v>0.5</v>
      </c>
      <c r="BF20" s="243">
        <v>1.6</v>
      </c>
      <c r="BG20" s="243">
        <v>9</v>
      </c>
      <c r="BH20" s="243">
        <v>6</v>
      </c>
      <c r="BI20" s="222" t="s">
        <v>17</v>
      </c>
    </row>
    <row r="21" spans="2:61" x14ac:dyDescent="0.25">
      <c r="B21" s="208" t="s">
        <v>4</v>
      </c>
      <c r="C21" s="222" t="s">
        <v>18</v>
      </c>
      <c r="D21" s="243" t="s">
        <v>784</v>
      </c>
      <c r="E21" s="242">
        <v>5</v>
      </c>
      <c r="F21" s="242" t="s">
        <v>17</v>
      </c>
      <c r="G21" s="198">
        <v>260000</v>
      </c>
      <c r="H21" s="197">
        <v>400</v>
      </c>
      <c r="I21" s="255">
        <v>35</v>
      </c>
      <c r="J21" s="254">
        <v>45</v>
      </c>
      <c r="K21" s="194">
        <v>10</v>
      </c>
      <c r="L21" s="250">
        <v>0</v>
      </c>
      <c r="M21" s="249">
        <v>250</v>
      </c>
      <c r="N21" s="196">
        <v>310</v>
      </c>
      <c r="O21" s="196">
        <v>1.9</v>
      </c>
      <c r="P21" s="196">
        <v>1</v>
      </c>
      <c r="Q21" s="201">
        <v>1.2E-2</v>
      </c>
      <c r="R21" s="235">
        <v>30</v>
      </c>
      <c r="S21" s="235">
        <v>0.6</v>
      </c>
      <c r="T21" s="249">
        <v>1.05</v>
      </c>
      <c r="U21" s="201">
        <v>1.1499999999999999</v>
      </c>
      <c r="V21" s="253">
        <v>21</v>
      </c>
      <c r="W21" s="201">
        <v>2.1</v>
      </c>
      <c r="X21" s="201">
        <v>100</v>
      </c>
      <c r="Y21" s="201">
        <v>50</v>
      </c>
      <c r="Z21" s="201">
        <v>14</v>
      </c>
      <c r="AA21" s="253">
        <v>375</v>
      </c>
      <c r="AB21" s="235">
        <v>12</v>
      </c>
      <c r="AC21" s="201">
        <v>4</v>
      </c>
      <c r="AD21" s="235">
        <v>10</v>
      </c>
      <c r="AE21" s="201">
        <v>10000</v>
      </c>
      <c r="AF21" s="252">
        <v>3</v>
      </c>
      <c r="AG21" s="249">
        <v>0.09</v>
      </c>
      <c r="AH21" s="230">
        <v>0</v>
      </c>
      <c r="AI21" s="230">
        <v>12</v>
      </c>
      <c r="AJ21" s="229" t="s">
        <v>789</v>
      </c>
      <c r="AK21" s="193" t="s">
        <v>788</v>
      </c>
      <c r="AL21" s="193" t="s">
        <v>787</v>
      </c>
      <c r="AM21" s="193"/>
      <c r="AN21" s="193"/>
      <c r="AO21" s="193">
        <v>2</v>
      </c>
      <c r="AP21" s="193">
        <v>2</v>
      </c>
      <c r="AQ21" s="193">
        <v>2</v>
      </c>
      <c r="AR21" s="193" t="b">
        <v>1</v>
      </c>
      <c r="AS21" s="193" t="b">
        <v>1</v>
      </c>
      <c r="AT21" s="193" t="b">
        <v>1</v>
      </c>
      <c r="AU21" s="193">
        <v>10</v>
      </c>
      <c r="AV21" s="193">
        <v>0.7</v>
      </c>
      <c r="AW21" s="245" t="s">
        <v>786</v>
      </c>
      <c r="AX21" s="244" t="s">
        <v>785</v>
      </c>
      <c r="AY21" s="226">
        <v>1.8E-3</v>
      </c>
      <c r="AZ21" s="225">
        <v>5.0000000000000001E-3</v>
      </c>
      <c r="BA21" s="224">
        <v>322</v>
      </c>
      <c r="BB21" s="243">
        <v>2.5</v>
      </c>
      <c r="BC21" s="243">
        <v>9.5</v>
      </c>
      <c r="BD21" s="243">
        <v>1.7</v>
      </c>
      <c r="BE21" s="243">
        <v>0.5</v>
      </c>
      <c r="BF21" s="243">
        <v>1.9</v>
      </c>
      <c r="BG21" s="243">
        <v>9</v>
      </c>
      <c r="BH21" s="243">
        <v>6</v>
      </c>
      <c r="BI21" s="222" t="s">
        <v>18</v>
      </c>
    </row>
    <row r="22" spans="2:61" x14ac:dyDescent="0.25">
      <c r="B22" s="208" t="s">
        <v>4</v>
      </c>
      <c r="C22" s="222" t="s">
        <v>19</v>
      </c>
      <c r="D22" s="243" t="s">
        <v>784</v>
      </c>
      <c r="E22" s="242">
        <v>6</v>
      </c>
      <c r="F22" s="241" t="s">
        <v>18</v>
      </c>
      <c r="G22" s="198">
        <v>500000</v>
      </c>
      <c r="H22" s="197">
        <v>550</v>
      </c>
      <c r="I22" s="255">
        <v>35</v>
      </c>
      <c r="J22" s="254">
        <v>45</v>
      </c>
      <c r="K22" s="194">
        <v>12.5</v>
      </c>
      <c r="L22" s="250">
        <v>0</v>
      </c>
      <c r="M22" s="249">
        <v>290</v>
      </c>
      <c r="N22" s="201">
        <v>350</v>
      </c>
      <c r="O22" s="201">
        <v>2.1</v>
      </c>
      <c r="P22" s="201">
        <v>1</v>
      </c>
      <c r="Q22" s="201">
        <v>1.2999999999999999E-2</v>
      </c>
      <c r="R22" s="235">
        <v>25</v>
      </c>
      <c r="S22" s="235">
        <v>0.6</v>
      </c>
      <c r="T22" s="249">
        <v>1.35</v>
      </c>
      <c r="U22" s="201">
        <v>1.45</v>
      </c>
      <c r="V22" s="253">
        <v>23.5</v>
      </c>
      <c r="W22" s="201">
        <v>1.6</v>
      </c>
      <c r="X22" s="201">
        <v>100</v>
      </c>
      <c r="Y22" s="201">
        <v>29</v>
      </c>
      <c r="Z22" s="201">
        <v>17</v>
      </c>
      <c r="AA22" s="253">
        <v>400</v>
      </c>
      <c r="AB22" s="235">
        <v>14</v>
      </c>
      <c r="AC22" s="201">
        <v>4</v>
      </c>
      <c r="AD22" s="235">
        <v>10</v>
      </c>
      <c r="AE22" s="201">
        <v>10000</v>
      </c>
      <c r="AF22" s="252">
        <v>3</v>
      </c>
      <c r="AG22" s="249">
        <v>0.08</v>
      </c>
      <c r="AH22" s="230">
        <v>0</v>
      </c>
      <c r="AI22" s="230">
        <v>12</v>
      </c>
      <c r="AJ22" s="229" t="s">
        <v>783</v>
      </c>
      <c r="AK22" s="193" t="s">
        <v>782</v>
      </c>
      <c r="AL22" s="193" t="s">
        <v>782</v>
      </c>
      <c r="AM22" s="193"/>
      <c r="AN22" s="193"/>
      <c r="AO22" s="193">
        <v>1.6</v>
      </c>
      <c r="AP22" s="193">
        <v>2</v>
      </c>
      <c r="AQ22" s="193">
        <v>2</v>
      </c>
      <c r="AR22" s="193" t="b">
        <v>1</v>
      </c>
      <c r="AS22" s="193" t="b">
        <v>1</v>
      </c>
      <c r="AT22" s="193" t="b">
        <v>1</v>
      </c>
      <c r="AU22" s="193">
        <v>10</v>
      </c>
      <c r="AV22" s="193">
        <v>0.7</v>
      </c>
      <c r="AW22" s="245" t="s">
        <v>781</v>
      </c>
      <c r="AX22" s="244" t="s">
        <v>780</v>
      </c>
      <c r="AY22" s="226">
        <v>1.6999999999999999E-3</v>
      </c>
      <c r="AZ22" s="225">
        <v>5.0000000000000001E-3</v>
      </c>
      <c r="BA22" s="224">
        <v>343</v>
      </c>
      <c r="BB22" s="243">
        <v>2.6</v>
      </c>
      <c r="BC22" s="243">
        <v>9.5</v>
      </c>
      <c r="BD22" s="243">
        <v>1.7</v>
      </c>
      <c r="BE22" s="243">
        <v>0.5</v>
      </c>
      <c r="BF22" s="243">
        <v>2</v>
      </c>
      <c r="BG22" s="243">
        <v>9</v>
      </c>
      <c r="BH22" s="243">
        <v>6</v>
      </c>
      <c r="BI22" s="222" t="s">
        <v>19</v>
      </c>
    </row>
    <row r="23" spans="2:61" x14ac:dyDescent="0.25">
      <c r="B23" s="208" t="s">
        <v>4</v>
      </c>
      <c r="C23" s="222" t="s">
        <v>20</v>
      </c>
      <c r="D23" s="222" t="s">
        <v>775</v>
      </c>
      <c r="E23" s="242">
        <v>7</v>
      </c>
      <c r="F23" s="241" t="s">
        <v>19</v>
      </c>
      <c r="G23" s="206">
        <v>1100000</v>
      </c>
      <c r="H23" s="240">
        <v>800</v>
      </c>
      <c r="I23" s="239">
        <v>35</v>
      </c>
      <c r="J23" s="251">
        <v>45</v>
      </c>
      <c r="K23" s="194">
        <v>17</v>
      </c>
      <c r="L23" s="250">
        <v>0</v>
      </c>
      <c r="M23" s="249">
        <v>330</v>
      </c>
      <c r="N23" s="201">
        <v>400</v>
      </c>
      <c r="O23" s="201">
        <v>2.2999999999999998</v>
      </c>
      <c r="P23" s="201">
        <v>1</v>
      </c>
      <c r="Q23" s="201">
        <v>1.4E-2</v>
      </c>
      <c r="R23" s="235">
        <v>25</v>
      </c>
      <c r="S23" s="235">
        <v>0.7</v>
      </c>
      <c r="T23" s="249">
        <v>1.54</v>
      </c>
      <c r="U23" s="201">
        <v>1.7</v>
      </c>
      <c r="V23" s="234">
        <v>25</v>
      </c>
      <c r="W23" s="201">
        <v>1.4</v>
      </c>
      <c r="X23" s="201">
        <v>100</v>
      </c>
      <c r="Y23" s="201">
        <v>20</v>
      </c>
      <c r="Z23" s="201">
        <v>18</v>
      </c>
      <c r="AA23" s="234">
        <v>425</v>
      </c>
      <c r="AB23" s="235">
        <v>15</v>
      </c>
      <c r="AC23" s="196">
        <v>5</v>
      </c>
      <c r="AD23" s="248">
        <v>10</v>
      </c>
      <c r="AE23" s="201">
        <v>20000</v>
      </c>
      <c r="AF23" s="247">
        <v>4</v>
      </c>
      <c r="AG23" s="231">
        <v>7.0000000000000007E-2</v>
      </c>
      <c r="AH23" s="246">
        <v>0</v>
      </c>
      <c r="AI23" s="246">
        <v>12</v>
      </c>
      <c r="AJ23" s="229" t="s">
        <v>779</v>
      </c>
      <c r="AK23" s="193" t="s">
        <v>778</v>
      </c>
      <c r="AL23" s="193" t="s">
        <v>778</v>
      </c>
      <c r="AM23" s="193" t="s">
        <v>13</v>
      </c>
      <c r="AN23" s="193" t="s">
        <v>19</v>
      </c>
      <c r="AO23" s="193">
        <v>1.4</v>
      </c>
      <c r="AP23" s="193">
        <v>2</v>
      </c>
      <c r="AQ23" s="193">
        <v>2</v>
      </c>
      <c r="AR23" s="193" t="b">
        <v>1</v>
      </c>
      <c r="AS23" s="193" t="b">
        <v>1</v>
      </c>
      <c r="AT23" s="193" t="b">
        <v>1</v>
      </c>
      <c r="AU23" s="193">
        <v>10</v>
      </c>
      <c r="AV23" s="193">
        <v>0.7</v>
      </c>
      <c r="AW23" s="245" t="s">
        <v>777</v>
      </c>
      <c r="AX23" s="244" t="s">
        <v>776</v>
      </c>
      <c r="AY23" s="226">
        <v>1.6000000000000001E-3</v>
      </c>
      <c r="AZ23" s="225">
        <v>5.0000000000000001E-3</v>
      </c>
      <c r="BA23" s="224">
        <v>425</v>
      </c>
      <c r="BB23" s="243">
        <v>3.2</v>
      </c>
      <c r="BC23" s="243">
        <v>9.5</v>
      </c>
      <c r="BD23" s="243">
        <v>1.7</v>
      </c>
      <c r="BE23" s="243">
        <v>0.3</v>
      </c>
      <c r="BF23" s="243">
        <v>1.2</v>
      </c>
      <c r="BG23" s="243">
        <v>45</v>
      </c>
      <c r="BH23" s="243">
        <v>15</v>
      </c>
      <c r="BI23" s="222" t="s">
        <v>20</v>
      </c>
    </row>
    <row r="24" spans="2:61" x14ac:dyDescent="0.25">
      <c r="B24" s="208" t="s">
        <v>4</v>
      </c>
      <c r="C24" s="285" t="s">
        <v>888</v>
      </c>
      <c r="D24" s="285" t="s">
        <v>775</v>
      </c>
      <c r="E24" s="282">
        <v>8</v>
      </c>
      <c r="F24" s="286" t="s">
        <v>20</v>
      </c>
      <c r="G24" s="296">
        <v>1800000</v>
      </c>
      <c r="H24" s="154">
        <v>800</v>
      </c>
      <c r="I24" s="239">
        <v>35</v>
      </c>
      <c r="J24" s="251">
        <v>45</v>
      </c>
      <c r="K24" s="289">
        <v>17</v>
      </c>
      <c r="L24" s="290">
        <v>0</v>
      </c>
      <c r="M24" s="230">
        <v>360</v>
      </c>
      <c r="N24" s="235">
        <v>430</v>
      </c>
      <c r="O24" s="235">
        <v>2.2999999999999998</v>
      </c>
      <c r="P24" s="235">
        <v>1</v>
      </c>
      <c r="Q24" s="235">
        <v>1.4E-2</v>
      </c>
      <c r="R24" s="235">
        <v>25</v>
      </c>
      <c r="S24" s="235">
        <v>0.7</v>
      </c>
      <c r="T24" s="230">
        <v>1.7</v>
      </c>
      <c r="U24" s="235">
        <v>2</v>
      </c>
      <c r="V24" s="234">
        <v>25</v>
      </c>
      <c r="W24" s="235">
        <v>1.8</v>
      </c>
      <c r="X24" s="235">
        <v>100</v>
      </c>
      <c r="Y24" s="235">
        <v>40</v>
      </c>
      <c r="Z24" s="235">
        <v>14</v>
      </c>
      <c r="AA24" s="234">
        <v>425</v>
      </c>
      <c r="AB24" s="235">
        <v>15</v>
      </c>
      <c r="AC24" s="233">
        <v>5</v>
      </c>
      <c r="AD24" s="248">
        <v>10</v>
      </c>
      <c r="AE24" s="235">
        <v>20000</v>
      </c>
      <c r="AF24" s="294">
        <v>4</v>
      </c>
      <c r="AG24" s="295">
        <v>0.06</v>
      </c>
      <c r="AH24" s="246">
        <v>0</v>
      </c>
      <c r="AI24" s="246">
        <v>12</v>
      </c>
      <c r="AJ24" s="284" t="s">
        <v>904</v>
      </c>
      <c r="AK24" s="283" t="s">
        <v>905</v>
      </c>
      <c r="AL24" s="283" t="s">
        <v>905</v>
      </c>
      <c r="AM24" s="283" t="s">
        <v>13</v>
      </c>
      <c r="AN24" s="283" t="s">
        <v>19</v>
      </c>
      <c r="AO24" s="283">
        <v>1.3</v>
      </c>
      <c r="AP24" s="283">
        <v>2</v>
      </c>
      <c r="AQ24" s="283">
        <v>2</v>
      </c>
      <c r="AR24" s="283" t="b">
        <v>1</v>
      </c>
      <c r="AS24" s="283" t="b">
        <v>1</v>
      </c>
      <c r="AT24" s="283" t="b">
        <v>1</v>
      </c>
      <c r="AU24" s="283">
        <v>10</v>
      </c>
      <c r="AV24" s="283">
        <v>0.7</v>
      </c>
      <c r="AW24" s="287" t="s">
        <v>906</v>
      </c>
      <c r="AX24" s="149" t="s">
        <v>907</v>
      </c>
      <c r="AY24" s="291">
        <v>1.6000000000000001E-3</v>
      </c>
      <c r="AZ24" s="292">
        <v>5.0000000000000001E-3</v>
      </c>
      <c r="BA24" s="293">
        <v>440</v>
      </c>
      <c r="BB24" s="288">
        <v>3.4</v>
      </c>
      <c r="BC24" s="288">
        <v>9.5</v>
      </c>
      <c r="BD24" s="288">
        <v>1.7</v>
      </c>
      <c r="BE24" s="288">
        <v>0.3</v>
      </c>
      <c r="BF24" s="288">
        <v>1.2</v>
      </c>
      <c r="BG24" s="288">
        <v>45</v>
      </c>
      <c r="BH24" s="288">
        <v>15</v>
      </c>
      <c r="BI24" s="285" t="s">
        <v>888</v>
      </c>
    </row>
    <row r="25" spans="2:61" x14ac:dyDescent="0.25">
      <c r="B25" s="208" t="s">
        <v>4</v>
      </c>
      <c r="C25" s="222" t="s">
        <v>21</v>
      </c>
      <c r="D25" s="222" t="s">
        <v>775</v>
      </c>
      <c r="E25" s="242">
        <v>9</v>
      </c>
      <c r="F25" s="241" t="s">
        <v>888</v>
      </c>
      <c r="G25" s="206">
        <v>2900000</v>
      </c>
      <c r="H25" s="240">
        <v>800</v>
      </c>
      <c r="I25" s="239">
        <v>35</v>
      </c>
      <c r="J25" s="251">
        <v>45</v>
      </c>
      <c r="K25" s="194">
        <v>10</v>
      </c>
      <c r="L25" s="250">
        <v>0</v>
      </c>
      <c r="M25" s="249">
        <v>375</v>
      </c>
      <c r="N25" s="196">
        <v>445</v>
      </c>
      <c r="O25" s="196">
        <v>2.2999999999999998</v>
      </c>
      <c r="P25" s="196">
        <v>1</v>
      </c>
      <c r="Q25" s="201">
        <v>1.4999999999999999E-2</v>
      </c>
      <c r="R25" s="235">
        <v>25</v>
      </c>
      <c r="S25" s="235">
        <v>0.7</v>
      </c>
      <c r="T25" s="231">
        <v>1.37</v>
      </c>
      <c r="U25" s="196">
        <v>1.47</v>
      </c>
      <c r="V25" s="234">
        <v>28</v>
      </c>
      <c r="W25" s="201">
        <v>1.6</v>
      </c>
      <c r="X25" s="201">
        <v>100</v>
      </c>
      <c r="Y25" s="201">
        <v>50</v>
      </c>
      <c r="Z25" s="196">
        <v>34</v>
      </c>
      <c r="AA25" s="234">
        <v>450</v>
      </c>
      <c r="AB25" s="235">
        <v>15</v>
      </c>
      <c r="AC25" s="196">
        <v>5</v>
      </c>
      <c r="AD25" s="248">
        <v>10</v>
      </c>
      <c r="AE25" s="201">
        <v>20000</v>
      </c>
      <c r="AF25" s="247">
        <v>4</v>
      </c>
      <c r="AG25" s="231">
        <v>0.06</v>
      </c>
      <c r="AH25" s="246">
        <v>0</v>
      </c>
      <c r="AI25" s="246">
        <v>12</v>
      </c>
      <c r="AJ25" s="229" t="s">
        <v>774</v>
      </c>
      <c r="AK25" s="193" t="s">
        <v>773</v>
      </c>
      <c r="AL25" s="193" t="s">
        <v>773</v>
      </c>
      <c r="AM25" s="193" t="s">
        <v>13</v>
      </c>
      <c r="AN25" s="193" t="s">
        <v>20</v>
      </c>
      <c r="AO25" s="193">
        <v>1.2</v>
      </c>
      <c r="AP25" s="193">
        <v>2</v>
      </c>
      <c r="AQ25" s="193">
        <v>2</v>
      </c>
      <c r="AR25" s="193" t="b">
        <v>1</v>
      </c>
      <c r="AS25" s="193" t="b">
        <v>1</v>
      </c>
      <c r="AT25" s="193" t="b">
        <v>1</v>
      </c>
      <c r="AU25" s="193">
        <v>10</v>
      </c>
      <c r="AV25" s="193">
        <v>0.7</v>
      </c>
      <c r="AW25" s="245" t="s">
        <v>772</v>
      </c>
      <c r="AX25" s="244" t="s">
        <v>771</v>
      </c>
      <c r="AY25" s="226">
        <v>1.6000000000000001E-3</v>
      </c>
      <c r="AZ25" s="225">
        <v>5.0000000000000001E-3</v>
      </c>
      <c r="BA25" s="224">
        <v>540</v>
      </c>
      <c r="BB25" s="243">
        <v>3.9</v>
      </c>
      <c r="BC25" s="243">
        <v>9.5</v>
      </c>
      <c r="BD25" s="243">
        <v>1.7</v>
      </c>
      <c r="BE25" s="243">
        <v>0.3</v>
      </c>
      <c r="BF25" s="243">
        <v>1.1000000000000001</v>
      </c>
      <c r="BG25" s="243">
        <v>45</v>
      </c>
      <c r="BH25" s="243">
        <v>15</v>
      </c>
      <c r="BI25" s="222" t="s">
        <v>21</v>
      </c>
    </row>
    <row r="26" spans="2:61" ht="15.75" thickBot="1" x14ac:dyDescent="0.3">
      <c r="B26" s="208" t="s">
        <v>4</v>
      </c>
      <c r="C26" s="222" t="s">
        <v>22</v>
      </c>
      <c r="D26" s="222" t="s">
        <v>770</v>
      </c>
      <c r="E26" s="242">
        <v>10</v>
      </c>
      <c r="F26" s="241" t="s">
        <v>21</v>
      </c>
      <c r="G26" s="206">
        <v>4300000</v>
      </c>
      <c r="H26" s="240">
        <v>1100</v>
      </c>
      <c r="I26" s="239">
        <v>35</v>
      </c>
      <c r="J26" s="238">
        <v>45</v>
      </c>
      <c r="K26" s="194">
        <v>25</v>
      </c>
      <c r="L26" s="237">
        <v>0</v>
      </c>
      <c r="M26" s="236">
        <v>425</v>
      </c>
      <c r="N26" s="196">
        <v>500</v>
      </c>
      <c r="O26" s="196">
        <v>2.4</v>
      </c>
      <c r="P26" s="196">
        <v>1</v>
      </c>
      <c r="Q26" s="201">
        <v>1.6E-2</v>
      </c>
      <c r="R26" s="235">
        <v>20</v>
      </c>
      <c r="S26" s="235">
        <v>0.8</v>
      </c>
      <c r="T26" s="231">
        <v>2</v>
      </c>
      <c r="U26" s="196">
        <v>2.1</v>
      </c>
      <c r="V26" s="234">
        <v>31</v>
      </c>
      <c r="W26" s="196">
        <v>1.4</v>
      </c>
      <c r="X26" s="196">
        <v>100</v>
      </c>
      <c r="Y26" s="196">
        <v>33</v>
      </c>
      <c r="Z26" s="196">
        <v>34</v>
      </c>
      <c r="AA26" s="234">
        <v>475</v>
      </c>
      <c r="AB26" s="233">
        <v>16</v>
      </c>
      <c r="AC26" s="196">
        <v>6</v>
      </c>
      <c r="AD26" s="233">
        <v>10</v>
      </c>
      <c r="AE26" s="196">
        <v>30000</v>
      </c>
      <c r="AF26" s="232">
        <v>5</v>
      </c>
      <c r="AG26" s="231">
        <v>0.05</v>
      </c>
      <c r="AH26" s="230">
        <v>0</v>
      </c>
      <c r="AI26" s="230">
        <v>12</v>
      </c>
      <c r="AJ26" s="229" t="s">
        <v>769</v>
      </c>
      <c r="AK26" s="193" t="s">
        <v>768</v>
      </c>
      <c r="AL26" s="193" t="s">
        <v>768</v>
      </c>
      <c r="AM26" s="193" t="s">
        <v>13</v>
      </c>
      <c r="AN26" s="193" t="s">
        <v>21</v>
      </c>
      <c r="AO26" s="193">
        <v>1.1000000000000001</v>
      </c>
      <c r="AP26" s="193">
        <v>2</v>
      </c>
      <c r="AQ26" s="193">
        <v>2</v>
      </c>
      <c r="AR26" s="193" t="b">
        <v>1</v>
      </c>
      <c r="AS26" s="193" t="b">
        <v>1</v>
      </c>
      <c r="AT26" s="193" t="b">
        <v>1</v>
      </c>
      <c r="AU26" s="193">
        <v>10</v>
      </c>
      <c r="AV26" s="193">
        <v>0.75</v>
      </c>
      <c r="AW26" s="228" t="s">
        <v>767</v>
      </c>
      <c r="AX26" s="227" t="s">
        <v>766</v>
      </c>
      <c r="AY26" s="226">
        <v>1.5E-3</v>
      </c>
      <c r="AZ26" s="225">
        <v>5.0000000000000001E-3</v>
      </c>
      <c r="BA26" s="224">
        <v>680</v>
      </c>
      <c r="BB26" s="223">
        <v>4.7</v>
      </c>
      <c r="BC26" s="223">
        <v>9.5</v>
      </c>
      <c r="BD26" s="223">
        <v>1.7</v>
      </c>
      <c r="BE26" s="223">
        <v>0.2</v>
      </c>
      <c r="BF26" s="223">
        <v>0.8</v>
      </c>
      <c r="BG26" s="223">
        <v>59</v>
      </c>
      <c r="BH26" s="223">
        <v>15</v>
      </c>
      <c r="BI26" s="222" t="s">
        <v>22</v>
      </c>
    </row>
    <row r="27" spans="2:61" s="217" customFormat="1" ht="24" thickBot="1" x14ac:dyDescent="0.4">
      <c r="B27" s="218"/>
      <c r="C27" s="218"/>
      <c r="D27" s="218"/>
      <c r="E27" s="218"/>
      <c r="F27" s="218"/>
      <c r="G27" s="218"/>
      <c r="H27" s="218"/>
      <c r="I27" s="300" t="s">
        <v>765</v>
      </c>
      <c r="J27" s="301"/>
      <c r="K27" s="301"/>
      <c r="L27" s="302"/>
      <c r="M27" s="221"/>
      <c r="N27" s="306" t="s">
        <v>764</v>
      </c>
      <c r="O27" s="306"/>
      <c r="P27" s="306"/>
      <c r="Q27" s="306"/>
      <c r="R27" s="306"/>
      <c r="S27" s="307"/>
      <c r="T27" s="305" t="s">
        <v>763</v>
      </c>
      <c r="U27" s="305"/>
      <c r="V27" s="220" t="s">
        <v>762</v>
      </c>
      <c r="W27" s="303" t="s">
        <v>761</v>
      </c>
      <c r="X27" s="303"/>
      <c r="Y27" s="303"/>
      <c r="Z27" s="304"/>
      <c r="AA27" s="308" t="s">
        <v>760</v>
      </c>
      <c r="AB27" s="309"/>
      <c r="AC27" s="309"/>
      <c r="AD27" s="309"/>
      <c r="AE27" s="309"/>
      <c r="AF27" s="310"/>
      <c r="AG27" s="219" t="s">
        <v>759</v>
      </c>
      <c r="AH27" s="218"/>
      <c r="AI27" s="218"/>
      <c r="BA27" s="298" t="s">
        <v>758</v>
      </c>
      <c r="BB27" s="298"/>
      <c r="BC27" s="298"/>
      <c r="BD27" s="298"/>
      <c r="BE27" s="298"/>
      <c r="BF27" s="298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6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6">
        <v>0.25</v>
      </c>
      <c r="E38" s="216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6">
        <v>0.1</v>
      </c>
      <c r="E39" s="216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6">
        <v>0.05</v>
      </c>
      <c r="E40" s="216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888</v>
      </c>
      <c r="D53">
        <v>20</v>
      </c>
      <c r="E53" s="297">
        <v>2940</v>
      </c>
      <c r="F53" s="297">
        <v>8821</v>
      </c>
      <c r="G53" s="297">
        <v>17642</v>
      </c>
      <c r="H53" s="297">
        <v>29403</v>
      </c>
      <c r="I53" s="297">
        <v>44105</v>
      </c>
      <c r="J53" s="297">
        <v>61747</v>
      </c>
      <c r="K53" s="297">
        <v>82329</v>
      </c>
      <c r="L53" s="297">
        <v>105851</v>
      </c>
      <c r="M53" s="297">
        <v>132314</v>
      </c>
      <c r="N53" s="297">
        <v>161717</v>
      </c>
      <c r="O53" s="297">
        <v>194061</v>
      </c>
      <c r="P53" s="297">
        <v>229345</v>
      </c>
      <c r="Q53" s="297">
        <v>267569</v>
      </c>
      <c r="R53" s="297">
        <v>308733</v>
      </c>
      <c r="S53" s="297">
        <v>352838</v>
      </c>
      <c r="T53" s="297">
        <v>399883</v>
      </c>
      <c r="U53" s="297">
        <v>449868</v>
      </c>
      <c r="V53" s="297">
        <v>502794</v>
      </c>
      <c r="W53" s="297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5" priority="4"/>
  </conditionalFormatting>
  <conditionalFormatting sqref="C5:C9">
    <cfRule type="duplicateValues" dxfId="234" priority="5"/>
  </conditionalFormatting>
  <conditionalFormatting sqref="BI16:BI23 BI25:BI26">
    <cfRule type="duplicateValues" dxfId="233" priority="3"/>
  </conditionalFormatting>
  <conditionalFormatting sqref="C24">
    <cfRule type="duplicateValues" dxfId="232" priority="2"/>
  </conditionalFormatting>
  <conditionalFormatting sqref="BI24">
    <cfRule type="duplicateValues" dxfId="23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5" t="s">
        <v>709</v>
      </c>
      <c r="H3" s="214">
        <v>10</v>
      </c>
    </row>
    <row r="4" spans="2:23" ht="30" customHeight="1" x14ac:dyDescent="0.25">
      <c r="B4" s="2"/>
      <c r="C4" s="2"/>
      <c r="D4" s="2"/>
      <c r="E4" s="2"/>
      <c r="F4" s="2"/>
      <c r="G4" s="215" t="s">
        <v>708</v>
      </c>
      <c r="H4" s="214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3" t="s">
        <v>42</v>
      </c>
      <c r="F5" s="8" t="s">
        <v>706</v>
      </c>
      <c r="G5" s="17" t="s">
        <v>705</v>
      </c>
      <c r="H5" s="212" t="s">
        <v>704</v>
      </c>
      <c r="I5" s="211" t="s">
        <v>703</v>
      </c>
      <c r="J5" s="211" t="s">
        <v>79</v>
      </c>
      <c r="K5" s="212" t="s">
        <v>702</v>
      </c>
      <c r="L5" s="211" t="s">
        <v>701</v>
      </c>
      <c r="M5" s="18" t="s">
        <v>2</v>
      </c>
      <c r="N5" s="210" t="s">
        <v>700</v>
      </c>
      <c r="O5" s="210" t="s">
        <v>699</v>
      </c>
      <c r="P5" s="210" t="s">
        <v>3</v>
      </c>
    </row>
    <row r="6" spans="2:23" x14ac:dyDescent="0.25">
      <c r="B6" s="169" t="s">
        <v>4</v>
      </c>
      <c r="C6" s="168" t="s">
        <v>697</v>
      </c>
      <c r="D6" s="168" t="s">
        <v>667</v>
      </c>
      <c r="E6" s="202">
        <v>0</v>
      </c>
      <c r="F6" s="198">
        <v>0.99</v>
      </c>
      <c r="G6" s="197" t="s">
        <v>688</v>
      </c>
      <c r="H6" s="195">
        <v>10</v>
      </c>
      <c r="I6" s="201">
        <v>0</v>
      </c>
      <c r="J6" s="201">
        <f>ROUND(shopPacksDefinitions[[#This Row],[Base Amount
(only for the maths)]]+shopPacksDefinitions[[#This Row],[Base Amount
(only for the maths)]]*shopPacksDefinitions[[#This Row],['[bonusAmount']]],0)</f>
        <v>10</v>
      </c>
      <c r="K6" s="195">
        <f>shopPacksDefinitions[[#This Row],['[amount']]]/shopPacksDefinitions[[#This Row],['[price']]]</f>
        <v>10.1010101010101</v>
      </c>
      <c r="L6" s="194" t="b">
        <v>0</v>
      </c>
      <c r="M6" s="193" t="s">
        <v>698</v>
      </c>
      <c r="N6" s="209"/>
      <c r="O6" s="209"/>
      <c r="P6" s="191" t="s">
        <v>697</v>
      </c>
    </row>
    <row r="7" spans="2:23" x14ac:dyDescent="0.25">
      <c r="B7" s="169" t="s">
        <v>4</v>
      </c>
      <c r="C7" s="168" t="s">
        <v>695</v>
      </c>
      <c r="D7" s="200" t="s">
        <v>667</v>
      </c>
      <c r="E7" s="202">
        <v>1</v>
      </c>
      <c r="F7" s="198">
        <v>4.99</v>
      </c>
      <c r="G7" s="197" t="s">
        <v>688</v>
      </c>
      <c r="H7" s="195">
        <v>50</v>
      </c>
      <c r="I7" s="201">
        <v>0.05</v>
      </c>
      <c r="J7" s="201">
        <f>ROUND(shopPacksDefinitions[[#This Row],[Base Amount
(only for the maths)]]+shopPacksDefinitions[[#This Row],[Base Amount
(only for the maths)]]*shopPacksDefinitions[[#This Row],['[bonusAmount']]],0)</f>
        <v>53</v>
      </c>
      <c r="K7" s="195">
        <f>shopPacksDefinitions[[#This Row],['[amount']]]/shopPacksDefinitions[[#This Row],['[price']]]</f>
        <v>10.62124248496994</v>
      </c>
      <c r="L7" s="194" t="b">
        <v>0</v>
      </c>
      <c r="M7" s="193" t="s">
        <v>696</v>
      </c>
      <c r="N7" s="209"/>
      <c r="O7" s="209"/>
      <c r="P7" s="191" t="s">
        <v>695</v>
      </c>
    </row>
    <row r="8" spans="2:23" x14ac:dyDescent="0.25">
      <c r="B8" s="169" t="s">
        <v>4</v>
      </c>
      <c r="C8" s="168" t="s">
        <v>693</v>
      </c>
      <c r="D8" s="200" t="s">
        <v>667</v>
      </c>
      <c r="E8" s="202">
        <v>2</v>
      </c>
      <c r="F8" s="198">
        <v>9.99</v>
      </c>
      <c r="G8" s="197" t="s">
        <v>688</v>
      </c>
      <c r="H8" s="195">
        <v>100</v>
      </c>
      <c r="I8" s="201">
        <v>0.1</v>
      </c>
      <c r="J8" s="201">
        <f>ROUND(shopPacksDefinitions[[#This Row],[Base Amount
(only for the maths)]]+shopPacksDefinitions[[#This Row],[Base Amount
(only for the maths)]]*shopPacksDefinitions[[#This Row],['[bonusAmount']]],0)</f>
        <v>110</v>
      </c>
      <c r="K8" s="195">
        <f>shopPacksDefinitions[[#This Row],['[amount']]]/shopPacksDefinitions[[#This Row],['[price']]]</f>
        <v>11.011011011011011</v>
      </c>
      <c r="L8" s="194" t="b">
        <v>0</v>
      </c>
      <c r="M8" s="193" t="s">
        <v>694</v>
      </c>
      <c r="N8" s="192"/>
      <c r="O8" s="192"/>
      <c r="P8" s="191" t="s">
        <v>693</v>
      </c>
    </row>
    <row r="9" spans="2:23" x14ac:dyDescent="0.25">
      <c r="B9" s="208" t="s">
        <v>4</v>
      </c>
      <c r="C9" s="207" t="s">
        <v>691</v>
      </c>
      <c r="D9" s="200" t="s">
        <v>667</v>
      </c>
      <c r="E9" s="202">
        <v>3</v>
      </c>
      <c r="F9" s="198">
        <v>19.989999999999998</v>
      </c>
      <c r="G9" s="197" t="s">
        <v>688</v>
      </c>
      <c r="H9" s="195">
        <v>200</v>
      </c>
      <c r="I9" s="196">
        <v>0.25</v>
      </c>
      <c r="J9" s="196">
        <f>ROUND(shopPacksDefinitions[[#This Row],[Base Amount
(only for the maths)]]+shopPacksDefinitions[[#This Row],[Base Amount
(only for the maths)]]*shopPacksDefinitions[[#This Row],['[bonusAmount']]],0)</f>
        <v>250</v>
      </c>
      <c r="K9" s="195">
        <f>shopPacksDefinitions[[#This Row],['[amount']]]/shopPacksDefinitions[[#This Row],['[price']]]</f>
        <v>12.506253126563283</v>
      </c>
      <c r="L9" s="205" t="b">
        <v>0</v>
      </c>
      <c r="M9" s="193" t="s">
        <v>692</v>
      </c>
      <c r="N9" s="204"/>
      <c r="O9" s="204"/>
      <c r="P9" s="191" t="s">
        <v>691</v>
      </c>
    </row>
    <row r="10" spans="2:23" x14ac:dyDescent="0.25">
      <c r="B10" s="208" t="s">
        <v>4</v>
      </c>
      <c r="C10" s="207" t="s">
        <v>689</v>
      </c>
      <c r="D10" s="200" t="s">
        <v>667</v>
      </c>
      <c r="E10" s="202">
        <v>4</v>
      </c>
      <c r="F10" s="206">
        <v>39.99</v>
      </c>
      <c r="G10" s="197" t="s">
        <v>688</v>
      </c>
      <c r="H10" s="195">
        <v>400</v>
      </c>
      <c r="I10" s="196">
        <v>0.4</v>
      </c>
      <c r="J10" s="196">
        <f>ROUND(shopPacksDefinitions[[#This Row],[Base Amount
(only for the maths)]]+shopPacksDefinitions[[#This Row],[Base Amount
(only for the maths)]]*shopPacksDefinitions[[#This Row],['[bonusAmount']]],0)</f>
        <v>560</v>
      </c>
      <c r="K10" s="195">
        <f>shopPacksDefinitions[[#This Row],['[amount']]]/shopPacksDefinitions[[#This Row],['[price']]]</f>
        <v>14.003500875218805</v>
      </c>
      <c r="L10" s="205" t="b">
        <v>0</v>
      </c>
      <c r="M10" s="193" t="s">
        <v>690</v>
      </c>
      <c r="N10" s="204"/>
      <c r="O10" s="204"/>
      <c r="P10" s="191" t="s">
        <v>689</v>
      </c>
    </row>
    <row r="11" spans="2:23" ht="15.75" thickBot="1" x14ac:dyDescent="0.3">
      <c r="B11" s="208" t="s">
        <v>4</v>
      </c>
      <c r="C11" s="207" t="s">
        <v>686</v>
      </c>
      <c r="D11" s="200" t="s">
        <v>667</v>
      </c>
      <c r="E11" s="199">
        <v>5</v>
      </c>
      <c r="F11" s="206">
        <v>79.989999999999995</v>
      </c>
      <c r="G11" s="197" t="s">
        <v>688</v>
      </c>
      <c r="H11" s="195">
        <v>800</v>
      </c>
      <c r="I11" s="196">
        <v>0.5</v>
      </c>
      <c r="J11" s="196">
        <f>ROUND(shopPacksDefinitions[[#This Row],[Base Amount
(only for the maths)]]+shopPacksDefinitions[[#This Row],[Base Amount
(only for the maths)]]*shopPacksDefinitions[[#This Row],['[bonusAmount']]],0)</f>
        <v>1200</v>
      </c>
      <c r="K11" s="195">
        <f>shopPacksDefinitions[[#This Row],['[amount']]]/shopPacksDefinitions[[#This Row],['[price']]]</f>
        <v>15.001875234404302</v>
      </c>
      <c r="L11" s="205" t="b">
        <v>1</v>
      </c>
      <c r="M11" s="193" t="s">
        <v>687</v>
      </c>
      <c r="N11" s="204"/>
      <c r="O11" s="204"/>
      <c r="P11" s="203" t="s">
        <v>686</v>
      </c>
    </row>
    <row r="12" spans="2:23" x14ac:dyDescent="0.25">
      <c r="B12" s="190" t="s">
        <v>4</v>
      </c>
      <c r="C12" s="189" t="s">
        <v>684</v>
      </c>
      <c r="D12" s="188" t="s">
        <v>675</v>
      </c>
      <c r="E12" s="187">
        <v>0</v>
      </c>
      <c r="F12" s="186">
        <v>5</v>
      </c>
      <c r="G12" s="185" t="s">
        <v>667</v>
      </c>
      <c r="H12" s="183">
        <f>ROUND(shopPacksDefinitions[[#This Row],['[price']]],0)*$H$4</f>
        <v>3000</v>
      </c>
      <c r="I12" s="184">
        <v>0</v>
      </c>
      <c r="J12" s="184">
        <f>ROUND(shopPacksDefinitions[[#This Row],[Base Amount
(only for the maths)]]+shopPacksDefinitions[[#This Row],[Base Amount
(only for the maths)]]*shopPacksDefinitions[[#This Row],['[bonusAmount']]],0)</f>
        <v>3000</v>
      </c>
      <c r="K12" s="183">
        <f>shopPacksDefinitions[[#This Row],['[amount']]]/shopPacksDefinitions[[#This Row],['[price']]]</f>
        <v>600</v>
      </c>
      <c r="L12" s="182" t="b">
        <v>0</v>
      </c>
      <c r="M12" s="181" t="s">
        <v>685</v>
      </c>
      <c r="N12" s="180"/>
      <c r="O12" s="180"/>
      <c r="P12" s="179" t="s">
        <v>684</v>
      </c>
    </row>
    <row r="13" spans="2:23" x14ac:dyDescent="0.25">
      <c r="B13" s="169" t="s">
        <v>4</v>
      </c>
      <c r="C13" s="168" t="s">
        <v>682</v>
      </c>
      <c r="D13" s="200" t="s">
        <v>675</v>
      </c>
      <c r="E13" s="202">
        <v>1</v>
      </c>
      <c r="F13" s="198">
        <v>20</v>
      </c>
      <c r="G13" s="197" t="s">
        <v>667</v>
      </c>
      <c r="H13" s="195">
        <f>ROUND(shopPacksDefinitions[[#This Row],['[price']]],0)*$H$4</f>
        <v>12000</v>
      </c>
      <c r="I13" s="201">
        <v>0.1</v>
      </c>
      <c r="J13" s="201">
        <f>ROUND(shopPacksDefinitions[[#This Row],[Base Amount
(only for the maths)]]+shopPacksDefinitions[[#This Row],[Base Amount
(only for the maths)]]*shopPacksDefinitions[[#This Row],['[bonusAmount']]],0)</f>
        <v>13200</v>
      </c>
      <c r="K13" s="195">
        <f>shopPacksDefinitions[[#This Row],['[amount']]]/shopPacksDefinitions[[#This Row],['[price']]]</f>
        <v>660</v>
      </c>
      <c r="L13" s="194" t="b">
        <v>0</v>
      </c>
      <c r="M13" s="193" t="s">
        <v>683</v>
      </c>
      <c r="N13" s="192"/>
      <c r="O13" s="192"/>
      <c r="P13" s="191" t="s">
        <v>682</v>
      </c>
    </row>
    <row r="14" spans="2:23" x14ac:dyDescent="0.25">
      <c r="B14" s="169" t="s">
        <v>4</v>
      </c>
      <c r="C14" s="168" t="s">
        <v>680</v>
      </c>
      <c r="D14" s="200" t="s">
        <v>675</v>
      </c>
      <c r="E14" s="202">
        <v>2</v>
      </c>
      <c r="F14" s="198">
        <v>50</v>
      </c>
      <c r="G14" s="197" t="s">
        <v>667</v>
      </c>
      <c r="H14" s="195">
        <f>ROUND(shopPacksDefinitions[[#This Row],['[price']]],0)*$H$4</f>
        <v>30000</v>
      </c>
      <c r="I14" s="201">
        <v>0.2</v>
      </c>
      <c r="J14" s="201">
        <f>ROUND(shopPacksDefinitions[[#This Row],[Base Amount
(only for the maths)]]+shopPacksDefinitions[[#This Row],[Base Amount
(only for the maths)]]*shopPacksDefinitions[[#This Row],['[bonusAmount']]],0)</f>
        <v>36000</v>
      </c>
      <c r="K14" s="195">
        <f>shopPacksDefinitions[[#This Row],['[amount']]]/shopPacksDefinitions[[#This Row],['[price']]]</f>
        <v>720</v>
      </c>
      <c r="L14" s="194" t="b">
        <v>0</v>
      </c>
      <c r="M14" s="193" t="s">
        <v>681</v>
      </c>
      <c r="N14" s="192"/>
      <c r="O14" s="192"/>
      <c r="P14" s="191" t="s">
        <v>680</v>
      </c>
    </row>
    <row r="15" spans="2:23" x14ac:dyDescent="0.25">
      <c r="B15" s="169" t="s">
        <v>4</v>
      </c>
      <c r="C15" s="168" t="s">
        <v>678</v>
      </c>
      <c r="D15" s="200" t="s">
        <v>675</v>
      </c>
      <c r="E15" s="202">
        <v>3</v>
      </c>
      <c r="F15" s="198">
        <v>250</v>
      </c>
      <c r="G15" s="197" t="s">
        <v>667</v>
      </c>
      <c r="H15" s="195">
        <f>ROUND(shopPacksDefinitions[[#This Row],['[price']]],0)*$H$4</f>
        <v>150000</v>
      </c>
      <c r="I15" s="201">
        <v>0.4</v>
      </c>
      <c r="J15" s="201">
        <f>ROUND(shopPacksDefinitions[[#This Row],[Base Amount
(only for the maths)]]+shopPacksDefinitions[[#This Row],[Base Amount
(only for the maths)]]*shopPacksDefinitions[[#This Row],['[bonusAmount']]],0)</f>
        <v>210000</v>
      </c>
      <c r="K15" s="195">
        <f>shopPacksDefinitions[[#This Row],['[amount']]]/shopPacksDefinitions[[#This Row],['[price']]]</f>
        <v>840</v>
      </c>
      <c r="L15" s="194" t="b">
        <v>0</v>
      </c>
      <c r="M15" s="193" t="s">
        <v>679</v>
      </c>
      <c r="N15" s="192"/>
      <c r="O15" s="192"/>
      <c r="P15" s="191" t="s">
        <v>678</v>
      </c>
    </row>
    <row r="16" spans="2:23" x14ac:dyDescent="0.25">
      <c r="B16" s="169" t="s">
        <v>4</v>
      </c>
      <c r="C16" s="168" t="s">
        <v>676</v>
      </c>
      <c r="D16" s="200" t="s">
        <v>675</v>
      </c>
      <c r="E16" s="202">
        <v>4</v>
      </c>
      <c r="F16" s="198">
        <v>400</v>
      </c>
      <c r="G16" s="197" t="s">
        <v>667</v>
      </c>
      <c r="H16" s="195">
        <f>ROUND(shopPacksDefinitions[[#This Row],['[price']]],0)*$H$4</f>
        <v>240000</v>
      </c>
      <c r="I16" s="201">
        <v>0.5</v>
      </c>
      <c r="J16" s="201">
        <f>ROUND(shopPacksDefinitions[[#This Row],[Base Amount
(only for the maths)]]+shopPacksDefinitions[[#This Row],[Base Amount
(only for the maths)]]*shopPacksDefinitions[[#This Row],['[bonusAmount']]],0)</f>
        <v>360000</v>
      </c>
      <c r="K16" s="195">
        <f>shopPacksDefinitions[[#This Row],['[amount']]]/shopPacksDefinitions[[#This Row],['[price']]]</f>
        <v>900</v>
      </c>
      <c r="L16" s="194" t="b">
        <v>0</v>
      </c>
      <c r="M16" s="193" t="s">
        <v>677</v>
      </c>
      <c r="N16" s="192"/>
      <c r="O16" s="192"/>
      <c r="P16" s="191" t="s">
        <v>676</v>
      </c>
    </row>
    <row r="17" spans="2:16" ht="15.75" thickBot="1" x14ac:dyDescent="0.3">
      <c r="B17" s="169" t="s">
        <v>4</v>
      </c>
      <c r="C17" s="168" t="s">
        <v>673</v>
      </c>
      <c r="D17" s="200" t="s">
        <v>675</v>
      </c>
      <c r="E17" s="199">
        <v>5</v>
      </c>
      <c r="F17" s="198">
        <v>1000</v>
      </c>
      <c r="G17" s="197" t="s">
        <v>667</v>
      </c>
      <c r="H17" s="195">
        <f>ROUND(shopPacksDefinitions[[#This Row],['[price']]],0)*$H$4</f>
        <v>600000</v>
      </c>
      <c r="I17" s="196">
        <v>0.7</v>
      </c>
      <c r="J17" s="196">
        <f>ROUND(shopPacksDefinitions[[#This Row],[Base Amount
(only for the maths)]]+shopPacksDefinitions[[#This Row],[Base Amount
(only for the maths)]]*shopPacksDefinitions[[#This Row],['[bonusAmount']]],0)</f>
        <v>1020000</v>
      </c>
      <c r="K17" s="195">
        <f>shopPacksDefinitions[[#This Row],['[amount']]]/shopPacksDefinitions[[#This Row],['[price']]]</f>
        <v>1020</v>
      </c>
      <c r="L17" s="194" t="b">
        <v>1</v>
      </c>
      <c r="M17" s="193" t="s">
        <v>674</v>
      </c>
      <c r="N17" s="192"/>
      <c r="O17" s="192"/>
      <c r="P17" s="191" t="s">
        <v>673</v>
      </c>
    </row>
    <row r="18" spans="2:16" x14ac:dyDescent="0.25">
      <c r="B18" s="190" t="s">
        <v>4</v>
      </c>
      <c r="C18" s="189" t="s">
        <v>671</v>
      </c>
      <c r="D18" s="188" t="s">
        <v>668</v>
      </c>
      <c r="E18" s="187">
        <v>0</v>
      </c>
      <c r="F18" s="186">
        <v>5</v>
      </c>
      <c r="G18" s="185" t="s">
        <v>667</v>
      </c>
      <c r="H18" s="183">
        <f>shopPacksDefinitions[[#This Row],['[amount']]]-(shopPacksDefinitions[[#This Row],['[amount']]]*shopPacksDefinitions[[#This Row],['[bonusAmount']]])</f>
        <v>1</v>
      </c>
      <c r="I18" s="184">
        <v>0</v>
      </c>
      <c r="J18" s="184">
        <v>1</v>
      </c>
      <c r="K18" s="183">
        <f>shopPacksDefinitions[[#This Row],['[amount']]]/shopPacksDefinitions[[#This Row],['[price']]]</f>
        <v>0.2</v>
      </c>
      <c r="L18" s="182" t="b">
        <v>0</v>
      </c>
      <c r="M18" s="181" t="s">
        <v>672</v>
      </c>
      <c r="N18" s="180"/>
      <c r="O18" s="180"/>
      <c r="P18" s="179" t="s">
        <v>671</v>
      </c>
    </row>
    <row r="19" spans="2:16" x14ac:dyDescent="0.25">
      <c r="B19" s="169"/>
      <c r="C19" s="177" t="s">
        <v>669</v>
      </c>
      <c r="D19" s="177" t="s">
        <v>668</v>
      </c>
      <c r="E19" s="176">
        <v>1</v>
      </c>
      <c r="F19" s="174">
        <v>20</v>
      </c>
      <c r="G19" s="173" t="s">
        <v>667</v>
      </c>
      <c r="H19" s="175">
        <f>shopPacksDefinitions[[#This Row],['[amount']]]-(shopPacksDefinitions[[#This Row],['[amount']]]*shopPacksDefinitions[[#This Row],['[bonusAmount']]])</f>
        <v>4.5</v>
      </c>
      <c r="I19" s="175">
        <v>0.1</v>
      </c>
      <c r="J19" s="175">
        <v>5</v>
      </c>
      <c r="K19" s="175">
        <f>shopPacksDefinitions[[#This Row],['[amount']]]/shopPacksDefinitions[[#This Row],['[price']]]</f>
        <v>0.25</v>
      </c>
      <c r="L19" s="174" t="b">
        <v>0</v>
      </c>
      <c r="M19" s="174" t="s">
        <v>670</v>
      </c>
      <c r="N19" s="173"/>
      <c r="O19" s="173"/>
      <c r="P19" s="172" t="s">
        <v>669</v>
      </c>
    </row>
    <row r="20" spans="2:16" x14ac:dyDescent="0.25">
      <c r="B20" s="169"/>
      <c r="C20" s="178" t="s">
        <v>665</v>
      </c>
      <c r="D20" s="177" t="s">
        <v>668</v>
      </c>
      <c r="E20" s="176">
        <v>2</v>
      </c>
      <c r="F20" s="174">
        <v>50</v>
      </c>
      <c r="G20" s="173" t="s">
        <v>667</v>
      </c>
      <c r="H20" s="175">
        <f>shopPacksDefinitions[[#This Row],['[amount']]]-(shopPacksDefinitions[[#This Row],['[amount']]]*shopPacksDefinitions[[#This Row],['[bonusAmount']]])</f>
        <v>8</v>
      </c>
      <c r="I20" s="175">
        <v>0.2</v>
      </c>
      <c r="J20" s="175">
        <v>10</v>
      </c>
      <c r="K20" s="175">
        <f>shopPacksDefinitions[[#This Row],['[amount']]]/shopPacksDefinitions[[#This Row],['[price']]]</f>
        <v>0.2</v>
      </c>
      <c r="L20" s="174" t="b">
        <v>1</v>
      </c>
      <c r="M20" s="174" t="s">
        <v>666</v>
      </c>
      <c r="N20" s="173"/>
      <c r="O20" s="173"/>
      <c r="P20" s="172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1" t="s">
        <v>0</v>
      </c>
      <c r="D25" s="171" t="s">
        <v>662</v>
      </c>
      <c r="E25" s="171" t="s">
        <v>661</v>
      </c>
    </row>
    <row r="26" spans="2:16" x14ac:dyDescent="0.25">
      <c r="B26" s="170" t="s">
        <v>4</v>
      </c>
      <c r="C26" s="169" t="s">
        <v>660</v>
      </c>
      <c r="D26" s="168">
        <v>1</v>
      </c>
      <c r="E26" s="168">
        <v>0</v>
      </c>
    </row>
    <row r="27" spans="2:16" x14ac:dyDescent="0.25">
      <c r="B27" s="170" t="s">
        <v>4</v>
      </c>
      <c r="C27" s="169" t="s">
        <v>659</v>
      </c>
      <c r="D27" s="168">
        <v>2</v>
      </c>
      <c r="E27" s="168">
        <v>50000</v>
      </c>
    </row>
    <row r="28" spans="2:16" x14ac:dyDescent="0.25">
      <c r="B28" s="170" t="s">
        <v>4</v>
      </c>
      <c r="C28" s="169" t="s">
        <v>658</v>
      </c>
      <c r="D28" s="168">
        <v>3</v>
      </c>
      <c r="E28" s="168">
        <v>100000</v>
      </c>
    </row>
    <row r="29" spans="2:16" x14ac:dyDescent="0.25">
      <c r="B29" s="170" t="s">
        <v>4</v>
      </c>
      <c r="C29" s="169" t="s">
        <v>657</v>
      </c>
      <c r="D29" s="168">
        <v>4</v>
      </c>
      <c r="E29" s="168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1" t="s">
        <v>0</v>
      </c>
      <c r="D33" s="171" t="s">
        <v>654</v>
      </c>
      <c r="E33" s="171" t="s">
        <v>653</v>
      </c>
      <c r="F33" s="171" t="s">
        <v>652</v>
      </c>
    </row>
    <row r="34" spans="2:6" x14ac:dyDescent="0.25">
      <c r="B34" s="170" t="s">
        <v>4</v>
      </c>
      <c r="C34" s="169" t="s">
        <v>651</v>
      </c>
      <c r="D34" s="168">
        <v>-0.08</v>
      </c>
      <c r="E34" s="168">
        <v>1.03</v>
      </c>
      <c r="F34" s="168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6"/>
  <sheetViews>
    <sheetView tabSelected="1" topLeftCell="C4" workbookViewId="0">
      <selection activeCell="L37" sqref="L37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2.71093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912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912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614</v>
      </c>
      <c r="D64" s="151" t="s">
        <v>60</v>
      </c>
      <c r="E64" s="144" t="s">
        <v>246</v>
      </c>
      <c r="F64" s="151">
        <v>5</v>
      </c>
      <c r="G64" s="145" t="b">
        <v>0</v>
      </c>
      <c r="H64" s="145" t="b">
        <v>1</v>
      </c>
      <c r="I64" s="145" t="b">
        <v>0</v>
      </c>
      <c r="J64" s="145" t="b">
        <v>1</v>
      </c>
      <c r="K64" s="145" t="s">
        <v>608</v>
      </c>
      <c r="L64" s="145"/>
      <c r="M64" s="146" t="s">
        <v>615</v>
      </c>
      <c r="N64" s="146" t="s">
        <v>616</v>
      </c>
      <c r="O64" s="146" t="s">
        <v>617</v>
      </c>
      <c r="P64" s="147" t="s">
        <v>307</v>
      </c>
      <c r="Q64" s="142" t="s">
        <v>618</v>
      </c>
      <c r="R64" s="155" t="s">
        <v>619</v>
      </c>
      <c r="S64" s="156">
        <v>60</v>
      </c>
      <c r="T64" s="157" t="str">
        <f>CONCATENATE(RIGHT(petDefinitions[[#This Row],['[gamePrefab']]],LEN(petDefinitions[[#This Row],['[gamePrefab']]])-6),"_",petDefinitions[[#This Row],['[powerup']]])</f>
        <v>XmasElf_60_drop_present</v>
      </c>
    </row>
    <row r="65" spans="2:20" x14ac:dyDescent="0.25">
      <c r="B65" s="150" t="s">
        <v>4</v>
      </c>
      <c r="C65" s="151" t="s">
        <v>620</v>
      </c>
      <c r="D65" s="152" t="s">
        <v>63</v>
      </c>
      <c r="E65" s="152" t="s">
        <v>66</v>
      </c>
      <c r="F65" s="152">
        <v>11</v>
      </c>
      <c r="G65" s="152" t="b">
        <v>0</v>
      </c>
      <c r="H65" s="152" t="b">
        <v>1</v>
      </c>
      <c r="I65" s="152" t="b">
        <v>0</v>
      </c>
      <c r="J65" s="152" t="b">
        <v>0</v>
      </c>
      <c r="K65" s="152"/>
      <c r="L65" s="152"/>
      <c r="M65" s="153" t="s">
        <v>879</v>
      </c>
      <c r="N65" s="153" t="s">
        <v>880</v>
      </c>
      <c r="O65" s="153" t="s">
        <v>878</v>
      </c>
      <c r="P65" s="154" t="s">
        <v>291</v>
      </c>
      <c r="Q65" s="149" t="s">
        <v>621</v>
      </c>
      <c r="R65" s="149" t="s">
        <v>622</v>
      </c>
      <c r="S65" s="149">
        <v>59</v>
      </c>
      <c r="T65" s="148" t="str">
        <f>CONCATENATE(RIGHT(petDefinitions[[#This Row],['[gamePrefab']]],LEN(petDefinitions[[#This Row],['[gamePrefab']]])-6),"_",petDefinitions[[#This Row],['[powerup']]])</f>
        <v>Alien_59_stun</v>
      </c>
    </row>
    <row r="66" spans="2:20" ht="15.75" thickBot="1" x14ac:dyDescent="0.3"/>
    <row r="67" spans="2:20" ht="23.25" x14ac:dyDescent="0.35">
      <c r="B67" s="1" t="s">
        <v>623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9" spans="2:20" ht="135" x14ac:dyDescent="0.25">
      <c r="B69" s="158" t="s">
        <v>624</v>
      </c>
      <c r="C69" s="158" t="s">
        <v>0</v>
      </c>
      <c r="D69" s="159" t="s">
        <v>625</v>
      </c>
      <c r="E69" s="159" t="s">
        <v>626</v>
      </c>
      <c r="F69" s="159" t="s">
        <v>627</v>
      </c>
      <c r="G69" s="159" t="s">
        <v>628</v>
      </c>
      <c r="H69" s="159" t="s">
        <v>629</v>
      </c>
      <c r="I69" s="160" t="s">
        <v>630</v>
      </c>
      <c r="J69" s="160" t="s">
        <v>631</v>
      </c>
      <c r="K69" s="160"/>
      <c r="L69" s="160"/>
      <c r="M69" s="160" t="s">
        <v>632</v>
      </c>
      <c r="N69" s="160" t="s">
        <v>633</v>
      </c>
      <c r="O69" s="160" t="s">
        <v>634</v>
      </c>
      <c r="P69" s="160" t="s">
        <v>635</v>
      </c>
    </row>
    <row r="70" spans="2:20" x14ac:dyDescent="0.25">
      <c r="B70" s="161" t="s">
        <v>4</v>
      </c>
      <c r="C70" s="162" t="s">
        <v>57</v>
      </c>
      <c r="D70" s="163">
        <v>1.3</v>
      </c>
      <c r="E70" s="163">
        <v>4</v>
      </c>
      <c r="F70" s="163">
        <v>1.3</v>
      </c>
      <c r="G70" s="163">
        <v>1000</v>
      </c>
      <c r="H70" s="163">
        <v>0.2</v>
      </c>
      <c r="I70" s="104">
        <v>0.2</v>
      </c>
      <c r="J70" s="104"/>
      <c r="K70" s="104"/>
      <c r="L70" s="104"/>
      <c r="M70" s="104"/>
      <c r="N70" s="104" t="b">
        <v>0</v>
      </c>
      <c r="O70" s="104">
        <v>4</v>
      </c>
      <c r="P70" s="104">
        <v>2</v>
      </c>
    </row>
    <row r="71" spans="2:20" x14ac:dyDescent="0.25">
      <c r="B71" s="161" t="s">
        <v>4</v>
      </c>
      <c r="C71" s="162" t="s">
        <v>636</v>
      </c>
      <c r="D71" s="163">
        <v>1.3</v>
      </c>
      <c r="E71" s="163">
        <v>4</v>
      </c>
      <c r="F71" s="163">
        <v>1.3</v>
      </c>
      <c r="G71" s="163">
        <v>1000</v>
      </c>
      <c r="H71" s="163">
        <v>0.5</v>
      </c>
      <c r="I71" s="104">
        <v>0.5</v>
      </c>
      <c r="J71" s="104" t="s">
        <v>637</v>
      </c>
      <c r="K71" s="104"/>
      <c r="L71" s="104"/>
      <c r="M71" s="104"/>
      <c r="N71" s="104" t="b">
        <v>0</v>
      </c>
      <c r="O71" s="104">
        <v>4</v>
      </c>
      <c r="P71" s="104">
        <v>2</v>
      </c>
    </row>
    <row r="72" spans="2:20" x14ac:dyDescent="0.25">
      <c r="B72" s="164" t="s">
        <v>4</v>
      </c>
      <c r="C72" s="165" t="s">
        <v>638</v>
      </c>
      <c r="D72" s="163">
        <v>1.3</v>
      </c>
      <c r="E72" s="163">
        <v>4</v>
      </c>
      <c r="F72" s="163">
        <v>1.3</v>
      </c>
      <c r="G72" s="163">
        <v>1000</v>
      </c>
      <c r="H72" s="163">
        <v>0.5</v>
      </c>
      <c r="I72" s="104">
        <v>0.5</v>
      </c>
      <c r="J72" s="104" t="s">
        <v>639</v>
      </c>
      <c r="K72" s="104"/>
      <c r="L72" s="104"/>
      <c r="M72" s="104"/>
      <c r="N72" s="104" t="b">
        <v>0</v>
      </c>
      <c r="O72" s="104">
        <v>4</v>
      </c>
      <c r="P72" s="104">
        <v>2</v>
      </c>
    </row>
    <row r="73" spans="2:20" x14ac:dyDescent="0.25">
      <c r="B73" s="164" t="s">
        <v>4</v>
      </c>
      <c r="C73" s="165" t="s">
        <v>640</v>
      </c>
      <c r="D73" s="163">
        <v>1.3</v>
      </c>
      <c r="E73" s="163">
        <v>4</v>
      </c>
      <c r="F73" s="163">
        <v>1.3</v>
      </c>
      <c r="G73" s="163">
        <v>1000</v>
      </c>
      <c r="H73" s="163">
        <v>10</v>
      </c>
      <c r="I73" s="104">
        <v>10</v>
      </c>
      <c r="J73" s="104"/>
      <c r="K73" s="104"/>
      <c r="L73" s="104"/>
      <c r="M73" s="104" t="s">
        <v>639</v>
      </c>
      <c r="N73" s="104" t="b">
        <v>0</v>
      </c>
      <c r="O73" s="104">
        <v>4</v>
      </c>
      <c r="P73" s="104">
        <v>4</v>
      </c>
    </row>
    <row r="74" spans="2:20" x14ac:dyDescent="0.25">
      <c r="B74" s="164" t="s">
        <v>4</v>
      </c>
      <c r="C74" s="165" t="s">
        <v>266</v>
      </c>
      <c r="D74" s="163">
        <v>1.3</v>
      </c>
      <c r="E74" s="163">
        <v>4</v>
      </c>
      <c r="F74" s="163">
        <v>3</v>
      </c>
      <c r="G74" s="163">
        <v>1000</v>
      </c>
      <c r="H74" s="163"/>
      <c r="I74" s="104"/>
      <c r="J74" s="104"/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4" t="s">
        <v>4</v>
      </c>
      <c r="C75" s="165" t="s">
        <v>305</v>
      </c>
      <c r="D75" s="163">
        <v>1.3</v>
      </c>
      <c r="E75" s="163">
        <v>4</v>
      </c>
      <c r="F75" s="163">
        <v>1.3</v>
      </c>
      <c r="G75" s="163">
        <v>1000</v>
      </c>
      <c r="H75" s="163">
        <v>0.5</v>
      </c>
      <c r="I75" s="104">
        <v>0.5</v>
      </c>
      <c r="J75" s="104" t="s">
        <v>641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ht="15.75" thickBot="1" x14ac:dyDescent="0.3"/>
    <row r="77" spans="2:20" ht="23.25" x14ac:dyDescent="0.35">
      <c r="B77" s="1" t="s">
        <v>642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20" x14ac:dyDescent="0.25">
      <c r="B78" s="2"/>
      <c r="C78" s="2"/>
    </row>
    <row r="79" spans="2:20" ht="123" x14ac:dyDescent="0.25">
      <c r="B79" s="93" t="s">
        <v>643</v>
      </c>
      <c r="C79" s="94" t="s">
        <v>0</v>
      </c>
      <c r="D79" s="140" t="s">
        <v>42</v>
      </c>
      <c r="E79" s="97" t="s">
        <v>2</v>
      </c>
      <c r="F79" s="98" t="s">
        <v>12</v>
      </c>
    </row>
    <row r="80" spans="2:20" x14ac:dyDescent="0.25">
      <c r="B80" s="143" t="s">
        <v>4</v>
      </c>
      <c r="C80" s="162" t="s">
        <v>246</v>
      </c>
      <c r="D80" s="145">
        <v>0</v>
      </c>
      <c r="E80" s="146" t="s">
        <v>247</v>
      </c>
      <c r="F80" s="166" t="s">
        <v>644</v>
      </c>
    </row>
    <row r="81" spans="2:6" x14ac:dyDescent="0.25">
      <c r="B81" s="150" t="s">
        <v>4</v>
      </c>
      <c r="C81" s="167" t="s">
        <v>337</v>
      </c>
      <c r="D81" s="152">
        <v>1</v>
      </c>
      <c r="E81" s="153" t="s">
        <v>254</v>
      </c>
      <c r="F81" s="166" t="s">
        <v>645</v>
      </c>
    </row>
    <row r="82" spans="2:6" x14ac:dyDescent="0.25">
      <c r="B82" s="150" t="s">
        <v>4</v>
      </c>
      <c r="C82" s="162" t="s">
        <v>208</v>
      </c>
      <c r="D82" s="145">
        <v>2</v>
      </c>
      <c r="E82" s="146" t="s">
        <v>241</v>
      </c>
      <c r="F82" s="166" t="s">
        <v>646</v>
      </c>
    </row>
    <row r="83" spans="2:6" x14ac:dyDescent="0.25">
      <c r="B83" s="150" t="s">
        <v>4</v>
      </c>
      <c r="C83" s="162" t="s">
        <v>6</v>
      </c>
      <c r="D83" s="145">
        <v>3</v>
      </c>
      <c r="E83" s="146" t="s">
        <v>7</v>
      </c>
      <c r="F83" s="166" t="s">
        <v>647</v>
      </c>
    </row>
    <row r="84" spans="2:6" x14ac:dyDescent="0.25">
      <c r="B84" s="150" t="s">
        <v>4</v>
      </c>
      <c r="C84" s="162" t="s">
        <v>384</v>
      </c>
      <c r="D84" s="145">
        <v>4</v>
      </c>
      <c r="E84" s="146" t="s">
        <v>252</v>
      </c>
      <c r="F84" s="166" t="s">
        <v>648</v>
      </c>
    </row>
    <row r="85" spans="2:6" x14ac:dyDescent="0.25">
      <c r="B85" s="150" t="s">
        <v>4</v>
      </c>
      <c r="C85" s="162" t="s">
        <v>368</v>
      </c>
      <c r="D85" s="145">
        <v>5</v>
      </c>
      <c r="E85" s="146" t="s">
        <v>237</v>
      </c>
      <c r="F85" s="166" t="s">
        <v>649</v>
      </c>
    </row>
    <row r="86" spans="2:6" x14ac:dyDescent="0.25">
      <c r="B86" s="150" t="s">
        <v>4</v>
      </c>
      <c r="C86" s="162" t="s">
        <v>66</v>
      </c>
      <c r="D86" s="145">
        <v>6</v>
      </c>
      <c r="E86" s="146" t="s">
        <v>243</v>
      </c>
      <c r="F86" s="166" t="s">
        <v>650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L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A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11"/>
      <c r="G3" s="31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workbookViewId="0">
      <selection activeCell="N52" sqref="N52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883</v>
      </c>
      <c r="D35" s="67" t="s">
        <v>888</v>
      </c>
      <c r="E35" s="69"/>
      <c r="F35" s="70">
        <v>0</v>
      </c>
      <c r="G35" s="71">
        <v>0</v>
      </c>
      <c r="H35" s="71"/>
      <c r="I35" s="71">
        <v>0</v>
      </c>
      <c r="J35" s="72" t="s">
        <v>101</v>
      </c>
      <c r="K35" s="72" t="s">
        <v>883</v>
      </c>
      <c r="L35" s="72"/>
      <c r="M35" s="72"/>
      <c r="N35" s="72"/>
      <c r="O35" s="73" t="s">
        <v>889</v>
      </c>
      <c r="P35" s="74" t="s">
        <v>890</v>
      </c>
      <c r="Q35" s="74" t="s">
        <v>899</v>
      </c>
      <c r="R35" s="67">
        <v>31</v>
      </c>
    </row>
    <row r="36" spans="2:18" x14ac:dyDescent="0.25">
      <c r="B36" s="68" t="s">
        <v>4</v>
      </c>
      <c r="C36" s="67" t="s">
        <v>884</v>
      </c>
      <c r="D36" s="67" t="s">
        <v>888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884</v>
      </c>
      <c r="L36" s="72"/>
      <c r="M36" s="72"/>
      <c r="N36" s="72" t="s">
        <v>908</v>
      </c>
      <c r="O36" s="73" t="s">
        <v>891</v>
      </c>
      <c r="P36" s="74" t="s">
        <v>892</v>
      </c>
      <c r="Q36" s="74" t="s">
        <v>900</v>
      </c>
      <c r="R36" s="67">
        <v>32</v>
      </c>
    </row>
    <row r="37" spans="2:18" x14ac:dyDescent="0.25">
      <c r="B37" s="68" t="s">
        <v>4</v>
      </c>
      <c r="C37" s="67" t="s">
        <v>885</v>
      </c>
      <c r="D37" s="67" t="s">
        <v>888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885</v>
      </c>
      <c r="L37" s="72"/>
      <c r="M37" s="72"/>
      <c r="N37" s="72" t="s">
        <v>909</v>
      </c>
      <c r="O37" s="73" t="s">
        <v>893</v>
      </c>
      <c r="P37" s="74" t="s">
        <v>894</v>
      </c>
      <c r="Q37" s="74" t="s">
        <v>901</v>
      </c>
      <c r="R37" s="67">
        <v>33</v>
      </c>
    </row>
    <row r="38" spans="2:18" x14ac:dyDescent="0.25">
      <c r="B38" s="68" t="s">
        <v>4</v>
      </c>
      <c r="C38" s="67" t="s">
        <v>886</v>
      </c>
      <c r="D38" s="67" t="s">
        <v>888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886</v>
      </c>
      <c r="L38" s="72"/>
      <c r="M38" s="72"/>
      <c r="N38" s="72" t="s">
        <v>910</v>
      </c>
      <c r="O38" s="73" t="s">
        <v>895</v>
      </c>
      <c r="P38" s="74" t="s">
        <v>896</v>
      </c>
      <c r="Q38" s="74" t="s">
        <v>902</v>
      </c>
      <c r="R38" s="67">
        <v>34</v>
      </c>
    </row>
    <row r="39" spans="2:18" ht="15.75" thickBot="1" x14ac:dyDescent="0.3">
      <c r="B39" s="68" t="s">
        <v>4</v>
      </c>
      <c r="C39" s="67" t="s">
        <v>887</v>
      </c>
      <c r="D39" s="67" t="s">
        <v>888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887</v>
      </c>
      <c r="L39" s="72"/>
      <c r="M39" s="72"/>
      <c r="N39" s="72" t="s">
        <v>911</v>
      </c>
      <c r="O39" s="73" t="s">
        <v>897</v>
      </c>
      <c r="P39" s="74" t="s">
        <v>898</v>
      </c>
      <c r="Q39" s="74" t="s">
        <v>903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309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5" t="s">
        <v>310</v>
      </c>
      <c r="E53" s="5" t="s">
        <v>0</v>
      </c>
      <c r="F53" s="137" t="s">
        <v>311</v>
      </c>
      <c r="G53" s="138" t="s">
        <v>312</v>
      </c>
      <c r="H53" s="138" t="s">
        <v>313</v>
      </c>
    </row>
    <row r="54" spans="1:16384" x14ac:dyDescent="0.25">
      <c r="D54" s="139" t="s">
        <v>4</v>
      </c>
      <c r="E54" s="44" t="s">
        <v>314</v>
      </c>
      <c r="F54" s="38">
        <v>1</v>
      </c>
      <c r="G54" s="45">
        <v>0.5</v>
      </c>
      <c r="H54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2018-03-06T08:24:26Z</dcterms:modified>
</cp:coreProperties>
</file>