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5320" windowHeight="15870" tabRatio="874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entities" sheetId="42" r:id="rId6"/>
    <sheet name="levels" sheetId="37" r:id="rId7"/>
    <sheet name="missions" sheetId="39" r:id="rId8"/>
    <sheet name="gacha" sheetId="34" r:id="rId9"/>
    <sheet name="chests" sheetId="40" r:id="rId10"/>
    <sheet name="disguises" sheetId="43" r:id="rId11"/>
    <sheet name="powerups" sheetId="44" r:id="rId12"/>
    <sheet name="score" sheetId="41" r:id="rId1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2" i="35" l="1"/>
  <c r="M6" i="43"/>
  <c r="M7" i="43"/>
  <c r="M8" i="43"/>
  <c r="M9" i="43"/>
  <c r="M10" i="43"/>
  <c r="M11" i="43"/>
  <c r="M12" i="43"/>
  <c r="M13" i="43"/>
  <c r="M14" i="43"/>
  <c r="M15" i="43"/>
  <c r="M16" i="43"/>
  <c r="M17" i="43"/>
  <c r="M18" i="43"/>
  <c r="M19" i="43"/>
  <c r="M20" i="43"/>
  <c r="M21" i="43"/>
  <c r="M22" i="43"/>
  <c r="M23" i="43"/>
  <c r="M24" i="43"/>
  <c r="M25" i="43"/>
  <c r="M26" i="43"/>
  <c r="M27" i="43"/>
  <c r="M28" i="43"/>
  <c r="M29" i="43"/>
  <c r="M30" i="43"/>
  <c r="M31" i="43"/>
  <c r="M32" i="43"/>
  <c r="M33" i="43"/>
  <c r="M34" i="43"/>
  <c r="M35" i="43"/>
  <c r="M36" i="43"/>
  <c r="M37" i="43"/>
  <c r="M38" i="43"/>
  <c r="M39" i="43"/>
  <c r="M40" i="43"/>
  <c r="M41" i="43"/>
  <c r="M42" i="43"/>
  <c r="M43" i="43"/>
  <c r="M44" i="43"/>
  <c r="M5" i="43"/>
  <c r="L6" i="43"/>
  <c r="L7" i="43"/>
  <c r="L8" i="43"/>
  <c r="L9" i="43"/>
  <c r="L10" i="43"/>
  <c r="L11" i="43"/>
  <c r="L12" i="43"/>
  <c r="L13" i="43"/>
  <c r="L14" i="43"/>
  <c r="L15" i="43"/>
  <c r="L16" i="43"/>
  <c r="L17" i="43"/>
  <c r="L18" i="43"/>
  <c r="L19" i="43"/>
  <c r="L20" i="43"/>
  <c r="L21" i="43"/>
  <c r="L22" i="43"/>
  <c r="L23" i="43"/>
  <c r="L24" i="43"/>
  <c r="L25" i="43"/>
  <c r="L26" i="43"/>
  <c r="L27" i="43"/>
  <c r="L28" i="43"/>
  <c r="L29" i="43"/>
  <c r="L30" i="43"/>
  <c r="L31" i="43"/>
  <c r="L32" i="43"/>
  <c r="L33" i="43"/>
  <c r="L34" i="43"/>
  <c r="L35" i="43"/>
  <c r="L36" i="43"/>
  <c r="L37" i="43"/>
  <c r="L38" i="43"/>
  <c r="L39" i="43"/>
  <c r="L40" i="43"/>
  <c r="L41" i="43"/>
  <c r="L42" i="43"/>
  <c r="L43" i="43"/>
  <c r="L44" i="43"/>
  <c r="L5" i="43"/>
  <c r="J44" i="43"/>
  <c r="J43" i="43"/>
  <c r="J42" i="43"/>
  <c r="J41" i="43"/>
  <c r="J40" i="43"/>
  <c r="J39" i="43"/>
  <c r="J38" i="43"/>
  <c r="J37" i="43"/>
  <c r="J36" i="43"/>
  <c r="J35" i="43"/>
  <c r="J34" i="43"/>
  <c r="J33" i="43"/>
  <c r="J32" i="43"/>
  <c r="J31" i="43"/>
  <c r="J30" i="43"/>
  <c r="J29" i="43"/>
  <c r="J28" i="43"/>
  <c r="J27" i="43"/>
  <c r="J26" i="43"/>
  <c r="J25" i="43"/>
  <c r="J24" i="43"/>
  <c r="J23" i="43"/>
  <c r="J22" i="43"/>
  <c r="J21" i="43"/>
  <c r="J6" i="43"/>
  <c r="J7" i="43"/>
  <c r="J8" i="43"/>
  <c r="J9" i="43"/>
  <c r="J10" i="43"/>
  <c r="J11" i="43"/>
  <c r="J12" i="43"/>
  <c r="J13" i="43"/>
  <c r="J14" i="43"/>
  <c r="J15" i="43"/>
  <c r="J16" i="43"/>
  <c r="J17" i="43"/>
  <c r="J18" i="43"/>
  <c r="J19" i="43"/>
  <c r="J20" i="43"/>
  <c r="J5" i="43"/>
  <c r="AC19" i="35"/>
  <c r="E9" i="40"/>
  <c r="F8" i="35"/>
  <c r="F9" i="35"/>
  <c r="F10" i="35"/>
  <c r="G8" i="35"/>
  <c r="G9" i="35"/>
  <c r="G10" i="35"/>
  <c r="C51" i="35"/>
  <c r="C43" i="35"/>
  <c r="C44" i="35"/>
  <c r="C45" i="35"/>
  <c r="C46" i="35"/>
  <c r="C47" i="35"/>
  <c r="C48" i="35"/>
  <c r="C49" i="35"/>
  <c r="C50" i="35"/>
  <c r="C14" i="34"/>
  <c r="I14" i="34"/>
  <c r="J14" i="34"/>
  <c r="C5" i="34"/>
  <c r="J5" i="34"/>
  <c r="C6" i="34"/>
  <c r="J6" i="34"/>
  <c r="C7" i="34"/>
  <c r="J7" i="34"/>
  <c r="C8" i="34"/>
  <c r="J8" i="34"/>
  <c r="C9" i="34"/>
  <c r="J9" i="34"/>
  <c r="C10" i="34"/>
  <c r="J10" i="34"/>
  <c r="C11" i="34"/>
  <c r="J11" i="34"/>
  <c r="C12" i="34"/>
  <c r="J12" i="34"/>
  <c r="C13" i="34"/>
  <c r="J13" i="34"/>
  <c r="I5" i="34"/>
  <c r="I6" i="34"/>
  <c r="I7" i="34"/>
  <c r="I8" i="34"/>
  <c r="I9" i="34"/>
  <c r="I10" i="34"/>
  <c r="I11" i="34"/>
  <c r="I12" i="34"/>
  <c r="I13" i="34"/>
  <c r="AC26" i="35"/>
  <c r="AD26" i="35"/>
  <c r="AC20" i="35"/>
  <c r="AC21" i="35"/>
  <c r="AC22" i="35"/>
  <c r="AC23" i="35"/>
  <c r="AC24" i="35"/>
  <c r="AC25" i="35"/>
  <c r="AD20" i="35"/>
  <c r="AD21" i="35"/>
  <c r="AD22" i="35"/>
  <c r="AD23" i="35"/>
  <c r="AD24" i="35"/>
  <c r="AD25" i="35"/>
  <c r="E33" i="35"/>
  <c r="E34" i="35"/>
  <c r="E35" i="35"/>
  <c r="D33" i="35"/>
  <c r="D34" i="35"/>
  <c r="D35" i="35"/>
  <c r="G7" i="35"/>
  <c r="F7" i="35"/>
  <c r="G6" i="35"/>
  <c r="F6" i="35"/>
  <c r="G5" i="35"/>
  <c r="F5" i="35"/>
  <c r="AD19" i="35"/>
  <c r="AD18" i="35"/>
  <c r="AC18" i="35"/>
  <c r="AD17" i="35"/>
  <c r="AC17" i="35"/>
  <c r="E2" i="33"/>
  <c r="F2" i="33"/>
  <c r="G2" i="33"/>
  <c r="H2" i="33"/>
  <c r="I2" i="33"/>
  <c r="J2" i="33"/>
  <c r="K2" i="33"/>
  <c r="L2" i="33"/>
  <c r="M2" i="33"/>
  <c r="N2" i="33"/>
  <c r="O2" i="33"/>
  <c r="P2" i="33"/>
  <c r="Q2" i="33"/>
  <c r="R2" i="33"/>
  <c r="S2" i="33"/>
  <c r="T2" i="33"/>
  <c r="U2" i="33"/>
  <c r="V2" i="33"/>
  <c r="W2" i="33"/>
  <c r="X2" i="33"/>
  <c r="Y2" i="33"/>
  <c r="Z2" i="33"/>
  <c r="AA2" i="33"/>
  <c r="AB2" i="33"/>
  <c r="AC2" i="33"/>
  <c r="AD2" i="33"/>
  <c r="AE2" i="33"/>
  <c r="AF2" i="33"/>
  <c r="AG2" i="33"/>
  <c r="AH2" i="33"/>
  <c r="AI2" i="33"/>
  <c r="AJ2" i="33"/>
  <c r="AK2" i="33"/>
  <c r="AL2" i="33"/>
  <c r="AM2" i="33"/>
  <c r="AN2" i="33"/>
  <c r="AO2" i="33"/>
  <c r="AP2" i="33"/>
  <c r="AQ2" i="33"/>
  <c r="AR2" i="33"/>
  <c r="AS2" i="33"/>
  <c r="AT2" i="33"/>
  <c r="AU2" i="33"/>
  <c r="AV2" i="33"/>
  <c r="AW2" i="33"/>
  <c r="AX2" i="33"/>
  <c r="AY2" i="33"/>
  <c r="AZ2" i="33"/>
  <c r="BA2" i="33"/>
  <c r="BB2" i="33"/>
  <c r="BC2" i="33"/>
  <c r="BD2" i="33"/>
  <c r="BE2" i="33"/>
  <c r="BF2" i="33"/>
  <c r="BG2" i="33"/>
  <c r="BH2" i="33"/>
  <c r="BI2" i="33"/>
  <c r="BJ2" i="33"/>
  <c r="BK2" i="33"/>
  <c r="BL2" i="33"/>
  <c r="BM2" i="33"/>
  <c r="BN2" i="33"/>
  <c r="BO2" i="33"/>
  <c r="BP2" i="33"/>
  <c r="BQ2" i="33"/>
  <c r="BR2" i="33"/>
  <c r="BS2" i="33"/>
  <c r="BT2" i="33"/>
  <c r="BU2" i="33"/>
  <c r="BV2" i="33"/>
  <c r="BW2" i="33"/>
  <c r="BX2" i="33"/>
  <c r="BY2" i="33"/>
  <c r="BZ2" i="33"/>
  <c r="CA2" i="33"/>
  <c r="CB2" i="33"/>
  <c r="CC2" i="33"/>
  <c r="CD2" i="33"/>
  <c r="CE2" i="33"/>
  <c r="CF2" i="33"/>
  <c r="CG2" i="33"/>
  <c r="CH2" i="33"/>
  <c r="CI2" i="33"/>
  <c r="CJ2" i="33"/>
  <c r="CK2" i="33"/>
  <c r="CL2" i="33"/>
  <c r="CM2" i="33"/>
  <c r="CN2" i="33"/>
  <c r="CO2" i="33"/>
  <c r="CP2" i="33"/>
  <c r="CQ2" i="33"/>
  <c r="CR2" i="33"/>
  <c r="CS2" i="33"/>
  <c r="CT2" i="33"/>
  <c r="CU2" i="33"/>
  <c r="CV2" i="33"/>
  <c r="CW2" i="33"/>
  <c r="P9" i="33"/>
  <c r="B9" i="33"/>
  <c r="I13" i="33"/>
  <c r="J13" i="33"/>
  <c r="K13" i="33"/>
  <c r="L13" i="33"/>
  <c r="M13" i="33"/>
  <c r="N13" i="33"/>
  <c r="O13" i="33"/>
  <c r="P13" i="33"/>
  <c r="Q13" i="33"/>
  <c r="R13" i="33"/>
  <c r="S13" i="33"/>
  <c r="T13" i="33"/>
  <c r="U13" i="33"/>
  <c r="V13" i="33"/>
  <c r="W13" i="33"/>
  <c r="X13" i="33"/>
  <c r="Y13" i="33"/>
  <c r="Z13" i="33"/>
  <c r="AA13" i="33"/>
  <c r="AB13" i="33"/>
  <c r="AC13" i="33"/>
  <c r="AD13" i="33"/>
  <c r="AE13" i="33"/>
  <c r="AF13" i="33"/>
  <c r="AG13" i="33"/>
  <c r="AH13" i="33"/>
  <c r="AI13" i="33"/>
  <c r="AJ13" i="33"/>
  <c r="AK13" i="33"/>
  <c r="AL13" i="33"/>
  <c r="AM13" i="33"/>
  <c r="AN13" i="33"/>
  <c r="AO13" i="33"/>
  <c r="AP13" i="33"/>
  <c r="AQ13" i="33"/>
  <c r="AR13" i="33"/>
  <c r="AS13" i="33"/>
  <c r="AT13" i="33"/>
  <c r="AU13" i="33"/>
  <c r="AV13" i="33"/>
  <c r="AW13" i="33"/>
  <c r="AX13" i="33"/>
  <c r="AY13" i="33"/>
  <c r="AZ13" i="33"/>
  <c r="BA13" i="33"/>
  <c r="BB13" i="33"/>
  <c r="BC13" i="33"/>
  <c r="BD13" i="33"/>
  <c r="BE13" i="33"/>
  <c r="BF13" i="33"/>
  <c r="BG13" i="33"/>
  <c r="BH13" i="33"/>
  <c r="BI13" i="33"/>
  <c r="BJ13" i="33"/>
  <c r="BK13" i="33"/>
  <c r="BL13" i="33"/>
  <c r="BM13" i="33"/>
  <c r="BN13" i="33"/>
  <c r="BO13" i="33"/>
  <c r="BP13" i="33"/>
  <c r="BQ13" i="33"/>
  <c r="BR13" i="33"/>
  <c r="BS13" i="33"/>
  <c r="BT13" i="33"/>
  <c r="BU13" i="33"/>
  <c r="BV13" i="33"/>
  <c r="BW13" i="33"/>
  <c r="BX13" i="33"/>
  <c r="BY13" i="33"/>
  <c r="BZ13" i="33"/>
  <c r="CA13" i="33"/>
  <c r="CB13" i="33"/>
  <c r="CC13" i="33"/>
  <c r="CD13" i="33"/>
  <c r="CE13" i="33"/>
  <c r="CF13" i="33"/>
  <c r="CG13" i="33"/>
  <c r="CH13" i="33"/>
  <c r="CI13" i="33"/>
  <c r="CJ13" i="33"/>
  <c r="CK13" i="33"/>
  <c r="CL13" i="33"/>
  <c r="CM13" i="33"/>
  <c r="CN13" i="33"/>
  <c r="CO13" i="33"/>
  <c r="CP13" i="33"/>
  <c r="CQ13" i="33"/>
  <c r="CR13" i="33"/>
  <c r="CS13" i="33"/>
  <c r="CT13" i="33"/>
  <c r="CU13" i="33"/>
  <c r="CV13" i="33"/>
  <c r="H13" i="33"/>
  <c r="D9" i="33"/>
  <c r="C9" i="33"/>
  <c r="B14" i="33"/>
  <c r="C23" i="33"/>
  <c r="C19" i="33"/>
  <c r="C16" i="33"/>
  <c r="C12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CE9" i="33"/>
  <c r="B22" i="33"/>
  <c r="C14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D16" i="33"/>
  <c r="CV12" i="33"/>
  <c r="D12" i="33"/>
  <c r="E12" i="33"/>
  <c r="F12" i="33"/>
  <c r="G12" i="33"/>
  <c r="H12" i="33"/>
  <c r="I12" i="33"/>
  <c r="J12" i="33"/>
  <c r="K12" i="33"/>
  <c r="L12" i="33"/>
  <c r="M12" i="33"/>
  <c r="N12" i="33"/>
  <c r="O12" i="33"/>
  <c r="P12" i="33"/>
  <c r="Q12" i="33"/>
  <c r="R12" i="33"/>
  <c r="S12" i="33"/>
  <c r="T12" i="33"/>
  <c r="U12" i="33"/>
  <c r="V12" i="33"/>
  <c r="W12" i="33"/>
  <c r="X12" i="33"/>
  <c r="Y12" i="33"/>
  <c r="Z12" i="33"/>
  <c r="AA12" i="33"/>
  <c r="AB12" i="33"/>
  <c r="AC12" i="33"/>
  <c r="AD12" i="33"/>
  <c r="AE12" i="33"/>
  <c r="AF12" i="33"/>
  <c r="AG12" i="33"/>
  <c r="AH12" i="33"/>
  <c r="AI12" i="33"/>
  <c r="AJ12" i="33"/>
  <c r="AK12" i="33"/>
  <c r="AL12" i="33"/>
  <c r="AM12" i="33"/>
  <c r="AN12" i="33"/>
  <c r="AO12" i="33"/>
  <c r="AP12" i="33"/>
  <c r="AQ12" i="33"/>
  <c r="AR12" i="33"/>
  <c r="AS12" i="33"/>
  <c r="AT12" i="33"/>
  <c r="AU12" i="33"/>
  <c r="AV12" i="33"/>
  <c r="AW12" i="33"/>
  <c r="AX12" i="33"/>
  <c r="AY12" i="33"/>
  <c r="AZ12" i="33"/>
  <c r="BA12" i="33"/>
  <c r="BB12" i="33"/>
  <c r="BC12" i="33"/>
  <c r="BD12" i="33"/>
  <c r="BE12" i="33"/>
  <c r="BF12" i="33"/>
  <c r="BG12" i="33"/>
  <c r="BH12" i="33"/>
  <c r="BI12" i="33"/>
  <c r="BJ12" i="33"/>
  <c r="BK12" i="33"/>
  <c r="BL12" i="33"/>
  <c r="BM12" i="33"/>
  <c r="BN12" i="33"/>
  <c r="BO12" i="33"/>
  <c r="BP12" i="33"/>
  <c r="BQ12" i="33"/>
  <c r="BR12" i="33"/>
  <c r="BS12" i="33"/>
  <c r="BT12" i="33"/>
  <c r="BU12" i="33"/>
  <c r="BV12" i="33"/>
  <c r="BW12" i="33"/>
  <c r="BX12" i="33"/>
  <c r="BY12" i="33"/>
  <c r="BZ12" i="33"/>
  <c r="CA12" i="33"/>
  <c r="CB12" i="33"/>
  <c r="CC12" i="33"/>
  <c r="CD12" i="33"/>
  <c r="CE12" i="33"/>
  <c r="CF12" i="33"/>
  <c r="CG12" i="33"/>
  <c r="CH12" i="33"/>
  <c r="CI12" i="33"/>
  <c r="CJ12" i="33"/>
  <c r="CK12" i="33"/>
  <c r="CL12" i="33"/>
  <c r="CM12" i="33"/>
  <c r="CN12" i="33"/>
  <c r="CO12" i="33"/>
  <c r="CP12" i="33"/>
  <c r="CQ12" i="33"/>
  <c r="CR12" i="33"/>
  <c r="CS12" i="33"/>
  <c r="CT12" i="33"/>
  <c r="CU12" i="33"/>
  <c r="D19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E16" i="33"/>
  <c r="F16" i="33"/>
  <c r="G16" i="33"/>
  <c r="H16" i="33"/>
  <c r="I16" i="33"/>
  <c r="J16" i="33"/>
  <c r="K16" i="33"/>
  <c r="L16" i="33"/>
  <c r="M16" i="33"/>
  <c r="N16" i="33"/>
  <c r="O16" i="33"/>
  <c r="P16" i="33"/>
  <c r="Q16" i="33"/>
  <c r="R16" i="33"/>
  <c r="S16" i="33"/>
  <c r="T16" i="33"/>
  <c r="U16" i="33"/>
  <c r="V16" i="33"/>
  <c r="W16" i="33"/>
  <c r="X16" i="33"/>
  <c r="Y16" i="33"/>
  <c r="Z16" i="33"/>
  <c r="AA16" i="33"/>
  <c r="AB16" i="33"/>
  <c r="AC16" i="33"/>
  <c r="AD16" i="33"/>
  <c r="AE16" i="33"/>
  <c r="AF16" i="33"/>
  <c r="AG16" i="33"/>
  <c r="AH16" i="33"/>
  <c r="AI16" i="33"/>
  <c r="AJ16" i="33"/>
  <c r="AK16" i="33"/>
  <c r="AL16" i="33"/>
  <c r="AM16" i="33"/>
  <c r="AN16" i="33"/>
  <c r="AO16" i="33"/>
  <c r="AP16" i="33"/>
  <c r="AQ16" i="33"/>
  <c r="AR16" i="33"/>
  <c r="AS16" i="33"/>
  <c r="AT16" i="33"/>
  <c r="AU16" i="33"/>
  <c r="AV16" i="33"/>
  <c r="AW16" i="33"/>
  <c r="AX16" i="33"/>
  <c r="AY16" i="33"/>
  <c r="AZ16" i="33"/>
  <c r="BA16" i="33"/>
  <c r="BB16" i="33"/>
  <c r="BC16" i="33"/>
  <c r="BD16" i="33"/>
  <c r="BE16" i="33"/>
  <c r="BF16" i="33"/>
  <c r="BG16" i="33"/>
  <c r="BH16" i="33"/>
  <c r="BI16" i="33"/>
  <c r="BJ16" i="33"/>
  <c r="BK16" i="33"/>
  <c r="BL16" i="33"/>
  <c r="BM16" i="33"/>
  <c r="BN16" i="33"/>
  <c r="BO16" i="33"/>
  <c r="BP16" i="33"/>
  <c r="BQ16" i="33"/>
  <c r="BR16" i="33"/>
  <c r="BS16" i="33"/>
  <c r="BT16" i="33"/>
  <c r="BU16" i="33"/>
  <c r="BV16" i="33"/>
  <c r="BW16" i="33"/>
  <c r="BX16" i="33"/>
  <c r="BY16" i="33"/>
  <c r="BZ16" i="33"/>
  <c r="CA16" i="33"/>
  <c r="CB16" i="33"/>
  <c r="CC16" i="33"/>
  <c r="CD16" i="33"/>
  <c r="CE16" i="33"/>
  <c r="CF16" i="33"/>
  <c r="CG16" i="33"/>
  <c r="CH16" i="33"/>
  <c r="CI16" i="33"/>
  <c r="CJ16" i="33"/>
  <c r="CK16" i="33"/>
  <c r="CL16" i="33"/>
  <c r="CM16" i="33"/>
  <c r="CN16" i="33"/>
  <c r="CO16" i="33"/>
  <c r="CP16" i="33"/>
  <c r="CQ16" i="33"/>
  <c r="CR16" i="33"/>
  <c r="CS16" i="33"/>
  <c r="CT16" i="33"/>
  <c r="CU16" i="33"/>
  <c r="CV16" i="33"/>
  <c r="F9" i="33"/>
  <c r="G9" i="33"/>
  <c r="H9" i="33"/>
  <c r="I9" i="33"/>
  <c r="J9" i="33"/>
  <c r="K9" i="33"/>
  <c r="L9" i="33"/>
  <c r="M9" i="33"/>
  <c r="N9" i="33"/>
  <c r="O9" i="33"/>
  <c r="Q9" i="33"/>
  <c r="R9" i="33"/>
  <c r="S9" i="33"/>
  <c r="T9" i="33"/>
  <c r="U9" i="33"/>
  <c r="V9" i="33"/>
  <c r="W9" i="33"/>
  <c r="X9" i="33"/>
  <c r="Y9" i="33"/>
  <c r="Z9" i="33"/>
  <c r="AA9" i="33"/>
  <c r="AB9" i="33"/>
  <c r="AC9" i="33"/>
  <c r="AD9" i="33"/>
  <c r="AE9" i="33"/>
  <c r="AF9" i="33"/>
  <c r="AG9" i="33"/>
  <c r="AH9" i="33"/>
  <c r="AI9" i="33"/>
  <c r="AJ9" i="33"/>
  <c r="AK9" i="33"/>
  <c r="AL9" i="33"/>
  <c r="AM9" i="33"/>
  <c r="AN9" i="33"/>
  <c r="AO9" i="33"/>
  <c r="AP9" i="33"/>
  <c r="AQ9" i="33"/>
  <c r="AR9" i="33"/>
  <c r="AS9" i="33"/>
  <c r="AT9" i="33"/>
  <c r="AU9" i="33"/>
  <c r="AV9" i="33"/>
  <c r="AW9" i="33"/>
  <c r="AX9" i="33"/>
  <c r="AY9" i="33"/>
  <c r="AZ9" i="33"/>
  <c r="BA9" i="33"/>
  <c r="BB9" i="33"/>
  <c r="BC9" i="33"/>
  <c r="BD9" i="33"/>
  <c r="BE9" i="33"/>
  <c r="BF9" i="33"/>
  <c r="BG9" i="33"/>
  <c r="BH9" i="33"/>
  <c r="BI9" i="33"/>
  <c r="BJ9" i="33"/>
  <c r="BK9" i="33"/>
  <c r="BL9" i="33"/>
  <c r="BM9" i="33"/>
  <c r="BN9" i="33"/>
  <c r="BO9" i="33"/>
  <c r="BP9" i="33"/>
  <c r="BQ9" i="33"/>
  <c r="BR9" i="33"/>
  <c r="BS9" i="33"/>
  <c r="BT9" i="33"/>
  <c r="BU9" i="33"/>
  <c r="BV9" i="33"/>
  <c r="BW9" i="33"/>
  <c r="BX9" i="33"/>
  <c r="BY9" i="33"/>
  <c r="BZ9" i="33"/>
  <c r="CA9" i="33"/>
  <c r="CB9" i="33"/>
  <c r="CC9" i="33"/>
  <c r="CD9" i="33"/>
  <c r="CF9" i="33"/>
  <c r="CG9" i="33"/>
  <c r="CH9" i="33"/>
  <c r="CI9" i="33"/>
  <c r="CJ9" i="33"/>
  <c r="CK9" i="33"/>
  <c r="CL9" i="33"/>
  <c r="CM9" i="33"/>
  <c r="CN9" i="33"/>
  <c r="CO9" i="33"/>
  <c r="CP9" i="33"/>
  <c r="CQ9" i="33"/>
  <c r="CR9" i="33"/>
  <c r="CS9" i="33"/>
  <c r="CT9" i="33"/>
  <c r="CU9" i="33"/>
  <c r="CV9" i="33"/>
  <c r="E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21" i="33"/>
  <c r="D21" i="33"/>
  <c r="E21" i="33"/>
  <c r="F21" i="33"/>
  <c r="G21" i="33"/>
  <c r="H21" i="33"/>
  <c r="CW17" i="33"/>
  <c r="B17" i="33"/>
  <c r="C17" i="33"/>
  <c r="CW14" i="33"/>
  <c r="CV14" i="33"/>
  <c r="CU14" i="33"/>
  <c r="CT14" i="33"/>
  <c r="CS14" i="33"/>
  <c r="CR14" i="33"/>
  <c r="CQ14" i="33"/>
  <c r="CP14" i="33"/>
  <c r="CO14" i="33"/>
  <c r="CN14" i="33"/>
  <c r="CM14" i="33"/>
  <c r="CL14" i="33"/>
  <c r="CK14" i="33"/>
  <c r="CJ14" i="33"/>
  <c r="CI14" i="33"/>
  <c r="CH14" i="33"/>
  <c r="CG14" i="33"/>
  <c r="CF14" i="33"/>
  <c r="CE14" i="33"/>
  <c r="CD14" i="33"/>
  <c r="CC14" i="33"/>
  <c r="CB14" i="33"/>
  <c r="CA14" i="33"/>
  <c r="BZ14" i="33"/>
  <c r="BY14" i="33"/>
  <c r="BX14" i="33"/>
  <c r="BW14" i="33"/>
  <c r="BV14" i="33"/>
  <c r="BU14" i="33"/>
  <c r="BT14" i="33"/>
  <c r="BS14" i="33"/>
  <c r="BR14" i="33"/>
  <c r="BQ14" i="33"/>
  <c r="BP14" i="33"/>
  <c r="BO14" i="33"/>
  <c r="BN14" i="33"/>
  <c r="BM14" i="33"/>
  <c r="BL14" i="33"/>
  <c r="BK14" i="33"/>
  <c r="BJ14" i="33"/>
  <c r="BI14" i="33"/>
  <c r="BH14" i="33"/>
  <c r="BG14" i="33"/>
  <c r="BF14" i="33"/>
  <c r="BE14" i="33"/>
  <c r="BD14" i="33"/>
  <c r="BC14" i="33"/>
  <c r="BB14" i="33"/>
  <c r="BA14" i="33"/>
  <c r="AZ14" i="33"/>
  <c r="AY14" i="33"/>
  <c r="AX14" i="33"/>
  <c r="AW14" i="33"/>
  <c r="AV14" i="33"/>
  <c r="AU14" i="33"/>
  <c r="AT14" i="33"/>
  <c r="AS14" i="33"/>
  <c r="AR14" i="33"/>
  <c r="AQ14" i="33"/>
  <c r="AP14" i="33"/>
  <c r="AO14" i="33"/>
  <c r="AN14" i="33"/>
  <c r="AM14" i="33"/>
  <c r="AL14" i="33"/>
  <c r="AK14" i="33"/>
  <c r="AJ14" i="33"/>
  <c r="AI14" i="33"/>
  <c r="AH14" i="33"/>
  <c r="AG14" i="33"/>
  <c r="AF14" i="33"/>
  <c r="AE14" i="33"/>
  <c r="AD14" i="33"/>
  <c r="AC14" i="33"/>
  <c r="AB14" i="33"/>
  <c r="AA14" i="33"/>
  <c r="Z14" i="33"/>
  <c r="Y14" i="33"/>
  <c r="X14" i="33"/>
  <c r="W14" i="33"/>
  <c r="V14" i="33"/>
  <c r="U14" i="33"/>
  <c r="T14" i="33"/>
  <c r="S14" i="33"/>
  <c r="R14" i="33"/>
  <c r="Q14" i="33"/>
  <c r="P14" i="33"/>
  <c r="O14" i="33"/>
  <c r="N14" i="33"/>
  <c r="M14" i="33"/>
  <c r="L14" i="33"/>
  <c r="K14" i="33"/>
  <c r="J14" i="33"/>
  <c r="I14" i="33"/>
  <c r="H14" i="33"/>
  <c r="G14" i="33"/>
  <c r="F14" i="33"/>
  <c r="E14" i="33"/>
  <c r="D14" i="33"/>
  <c r="C22" i="33"/>
  <c r="E22" i="33"/>
  <c r="I21" i="33"/>
  <c r="J21" i="33"/>
  <c r="H22" i="33"/>
  <c r="F22" i="33"/>
  <c r="G22" i="33"/>
  <c r="I22" i="33"/>
  <c r="D22" i="33"/>
  <c r="D17" i="33"/>
  <c r="K21" i="33"/>
  <c r="J22" i="33"/>
  <c r="E17" i="33"/>
  <c r="L21" i="33"/>
  <c r="K22" i="33"/>
  <c r="F17" i="33"/>
  <c r="M21" i="33"/>
  <c r="L22" i="33"/>
  <c r="G17" i="33"/>
  <c r="N21" i="33"/>
  <c r="M22" i="33"/>
  <c r="H17" i="33"/>
  <c r="O21" i="33"/>
  <c r="N22" i="33"/>
  <c r="I17" i="33"/>
  <c r="P21" i="33"/>
  <c r="O22" i="33"/>
  <c r="J17" i="33"/>
  <c r="Q21" i="33"/>
  <c r="P22" i="33"/>
  <c r="K17" i="33"/>
  <c r="R21" i="33"/>
  <c r="Q22" i="33"/>
  <c r="L17" i="33"/>
  <c r="S21" i="33"/>
  <c r="R22" i="33"/>
  <c r="M17" i="33"/>
  <c r="T21" i="33"/>
  <c r="S22" i="33"/>
  <c r="N17" i="33"/>
  <c r="U21" i="33"/>
  <c r="T22" i="33"/>
  <c r="O17" i="33"/>
  <c r="V21" i="33"/>
  <c r="U22" i="33"/>
  <c r="P17" i="33"/>
  <c r="W21" i="33"/>
  <c r="V22" i="33"/>
  <c r="Q17" i="33"/>
  <c r="X21" i="33"/>
  <c r="W22" i="33"/>
  <c r="R17" i="33"/>
  <c r="Y21" i="33"/>
  <c r="X22" i="33"/>
  <c r="S17" i="33"/>
  <c r="Z21" i="33"/>
  <c r="Y22" i="33"/>
  <c r="T17" i="33"/>
  <c r="AA21" i="33"/>
  <c r="Z22" i="33"/>
  <c r="U17" i="33"/>
  <c r="AB21" i="33"/>
  <c r="AA22" i="33"/>
  <c r="V17" i="33"/>
  <c r="AC21" i="33"/>
  <c r="AB22" i="33"/>
  <c r="W17" i="33"/>
  <c r="AD21" i="33"/>
  <c r="AC22" i="33"/>
  <c r="X17" i="33"/>
  <c r="AE21" i="33"/>
  <c r="AD22" i="33"/>
  <c r="Y17" i="33"/>
  <c r="AF21" i="33"/>
  <c r="AE22" i="33"/>
  <c r="Z17" i="33"/>
  <c r="AG21" i="33"/>
  <c r="AF22" i="33"/>
  <c r="AA17" i="33"/>
  <c r="AH21" i="33"/>
  <c r="AG22" i="33"/>
  <c r="AB17" i="33"/>
  <c r="AI21" i="33"/>
  <c r="AH22" i="33"/>
  <c r="AC17" i="33"/>
  <c r="AJ21" i="33"/>
  <c r="AI22" i="33"/>
  <c r="AD17" i="33"/>
  <c r="AK21" i="33"/>
  <c r="AJ22" i="33"/>
  <c r="AE17" i="33"/>
  <c r="AL21" i="33"/>
  <c r="AK22" i="33"/>
  <c r="AF17" i="33"/>
  <c r="AM21" i="33"/>
  <c r="AL22" i="33"/>
  <c r="AG17" i="33"/>
  <c r="AN21" i="33"/>
  <c r="AM22" i="33"/>
  <c r="AH17" i="33"/>
  <c r="AO21" i="33"/>
  <c r="AN22" i="33"/>
  <c r="AI17" i="33"/>
  <c r="AP21" i="33"/>
  <c r="AO22" i="33"/>
  <c r="AJ17" i="33"/>
  <c r="AQ21" i="33"/>
  <c r="AP22" i="33"/>
  <c r="AK17" i="33"/>
  <c r="AR21" i="33"/>
  <c r="AQ22" i="33"/>
  <c r="AL17" i="33"/>
  <c r="AS21" i="33"/>
  <c r="AR22" i="33"/>
  <c r="AM17" i="33"/>
  <c r="AT21" i="33"/>
  <c r="AS22" i="33"/>
  <c r="AN17" i="33"/>
  <c r="AU21" i="33"/>
  <c r="AT22" i="33"/>
  <c r="AO17" i="33"/>
  <c r="AV21" i="33"/>
  <c r="AU22" i="33"/>
  <c r="AP17" i="33"/>
  <c r="AW21" i="33"/>
  <c r="AV22" i="33"/>
  <c r="AQ17" i="33"/>
  <c r="AX21" i="33"/>
  <c r="AW22" i="33"/>
  <c r="AR17" i="33"/>
  <c r="AY21" i="33"/>
  <c r="AX22" i="33"/>
  <c r="AS17" i="33"/>
  <c r="AZ21" i="33"/>
  <c r="AY22" i="33"/>
  <c r="AT17" i="33"/>
  <c r="BA21" i="33"/>
  <c r="AZ22" i="33"/>
  <c r="AU17" i="33"/>
  <c r="BB21" i="33"/>
  <c r="BA22" i="33"/>
  <c r="AV17" i="33"/>
  <c r="BC21" i="33"/>
  <c r="BB22" i="33"/>
  <c r="AW17" i="33"/>
  <c r="BD21" i="33"/>
  <c r="BC22" i="33"/>
  <c r="AX17" i="33"/>
  <c r="BE21" i="33"/>
  <c r="BD22" i="33"/>
  <c r="AY17" i="33"/>
  <c r="BF21" i="33"/>
  <c r="BE22" i="33"/>
  <c r="AZ17" i="33"/>
  <c r="BG21" i="33"/>
  <c r="BF22" i="33"/>
  <c r="BA17" i="33"/>
  <c r="BH21" i="33"/>
  <c r="BG22" i="33"/>
  <c r="BB17" i="33"/>
  <c r="BI21" i="33"/>
  <c r="BH22" i="33"/>
  <c r="BC17" i="33"/>
  <c r="BJ21" i="33"/>
  <c r="BI22" i="33"/>
  <c r="BD17" i="33"/>
  <c r="BK21" i="33"/>
  <c r="BJ22" i="33"/>
  <c r="BE17" i="33"/>
  <c r="BL21" i="33"/>
  <c r="BK22" i="33"/>
  <c r="BF17" i="33"/>
  <c r="BM21" i="33"/>
  <c r="BL22" i="33"/>
  <c r="BM22" i="33"/>
  <c r="BN21" i="33"/>
  <c r="BN22" i="33"/>
  <c r="BO21" i="33"/>
  <c r="BO22" i="33"/>
  <c r="BP21" i="33"/>
  <c r="BP22" i="33"/>
  <c r="BQ21" i="33"/>
  <c r="BQ22" i="33"/>
  <c r="BR21" i="33"/>
  <c r="BR22" i="33"/>
  <c r="BS21" i="33"/>
  <c r="BS22" i="33"/>
  <c r="BT21" i="33"/>
  <c r="BT22" i="33"/>
  <c r="BU21" i="33"/>
  <c r="BU22" i="33"/>
  <c r="BV21" i="33"/>
  <c r="BV22" i="33"/>
  <c r="BW21" i="33"/>
  <c r="BW22" i="33"/>
  <c r="BX21" i="33"/>
  <c r="BX22" i="33"/>
  <c r="BY21" i="33"/>
  <c r="BY22" i="33"/>
  <c r="BZ21" i="33"/>
  <c r="BZ22" i="33"/>
  <c r="CA21" i="33"/>
  <c r="CA22" i="33"/>
  <c r="CB21" i="33"/>
  <c r="CB22" i="33"/>
  <c r="CC21" i="33"/>
  <c r="CC22" i="33"/>
  <c r="CD21" i="33"/>
  <c r="CD22" i="33"/>
  <c r="CE21" i="33"/>
  <c r="CE22" i="33"/>
  <c r="CF21" i="33"/>
  <c r="CF22" i="33"/>
  <c r="CG21" i="33"/>
  <c r="CG22" i="33"/>
  <c r="CH21" i="33"/>
  <c r="CH22" i="33"/>
  <c r="CI21" i="33"/>
  <c r="CI22" i="33"/>
  <c r="CJ21" i="33"/>
  <c r="CJ22" i="33"/>
  <c r="CK21" i="33"/>
  <c r="CK22" i="33"/>
  <c r="CL21" i="33"/>
  <c r="CL22" i="33"/>
  <c r="CM21" i="33"/>
  <c r="CM22" i="33"/>
  <c r="CN21" i="33"/>
  <c r="CN22" i="33"/>
  <c r="CO21" i="33"/>
  <c r="CO22" i="33"/>
  <c r="CP21" i="33"/>
  <c r="CP22" i="33"/>
  <c r="CQ21" i="33"/>
  <c r="CQ22" i="33"/>
  <c r="CR21" i="33"/>
  <c r="CR22" i="33"/>
  <c r="CS21" i="33"/>
  <c r="CS22" i="33"/>
  <c r="CT21" i="33"/>
  <c r="CT22" i="33"/>
  <c r="CU21" i="33"/>
  <c r="CU22" i="33"/>
  <c r="CV21" i="33"/>
  <c r="CV22" i="33"/>
  <c r="CW21" i="33"/>
  <c r="CW22" i="33"/>
  <c r="BG17" i="33"/>
  <c r="BH17" i="33"/>
  <c r="BI17" i="33"/>
  <c r="BJ17" i="33"/>
  <c r="BK17" i="33"/>
  <c r="BL17" i="33"/>
  <c r="BM17" i="33"/>
  <c r="BN17" i="33"/>
  <c r="BO17" i="33"/>
  <c r="BP17" i="33"/>
  <c r="BQ17" i="33"/>
  <c r="BR17" i="33"/>
  <c r="BS17" i="33"/>
  <c r="BT17" i="33"/>
  <c r="BU17" i="33"/>
  <c r="BV17" i="33"/>
  <c r="BW17" i="33"/>
  <c r="BX17" i="33"/>
  <c r="BY17" i="33"/>
  <c r="BZ17" i="33"/>
  <c r="CA17" i="33"/>
  <c r="CB17" i="33"/>
  <c r="CC17" i="33"/>
  <c r="CD17" i="33"/>
  <c r="CE17" i="33"/>
  <c r="CF17" i="33"/>
  <c r="CG17" i="33"/>
  <c r="CH17" i="33"/>
  <c r="CI17" i="33"/>
  <c r="CJ17" i="33"/>
  <c r="CK17" i="33"/>
  <c r="CL17" i="33"/>
  <c r="CM17" i="33"/>
  <c r="CN17" i="33"/>
  <c r="CO17" i="33"/>
  <c r="CP17" i="33"/>
  <c r="CQ17" i="33"/>
  <c r="CR17" i="33"/>
  <c r="CS17" i="33"/>
  <c r="CT17" i="33"/>
  <c r="CU17" i="33"/>
  <c r="CV17" i="33"/>
</calcChain>
</file>

<file path=xl/sharedStrings.xml><?xml version="1.0" encoding="utf-8"?>
<sst xmlns="http://schemas.openxmlformats.org/spreadsheetml/2006/main" count="2221" uniqueCount="908">
  <si>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</si>
  <si>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</si>
  <si>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</si>
  <si>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</si>
  <si>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</si>
  <si>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</si>
  <si>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</si>
  <si>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</si>
  <si>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</si>
  <si>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</si>
  <si>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</si>
  <si>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</si>
  <si>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</si>
  <si>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</si>
  <si>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</si>
  <si>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</si>
  <si>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</si>
  <si>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</si>
  <si>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</si>
  <si>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</si>
  <si>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</si>
  <si>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</si>
  <si>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</si>
  <si>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</si>
  <si>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</si>
  <si>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</si>
  <si>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</si>
  <si>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</si>
  <si>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</si>
  <si>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</si>
  <si>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</si>
  <si>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</si>
  <si>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</si>
  <si>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</si>
  <si>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</si>
  <si>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</si>
  <si>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</si>
  <si>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</si>
  <si>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</si>
  <si>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</si>
  <si>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</si>
  <si>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</si>
  <si>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</si>
  <si>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</si>
  <si>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</si>
  <si>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</si>
  <si>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</si>
  <si>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</si>
  <si>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</si>
  <si>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</si>
  <si>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</si>
  <si>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</si>
  <si>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</si>
  <si>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</si>
  <si>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</si>
  <si>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</si>
  <si>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</si>
  <si>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</si>
  <si>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</si>
  <si>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</si>
  <si>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</si>
  <si>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</si>
  <si>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</si>
  <si>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</si>
  <si>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</si>
  <si>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</si>
  <si>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</si>
  <si>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</si>
  <si>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</si>
  <si>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</si>
  <si>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</si>
  <si>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</si>
  <si>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</si>
  <si>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</si>
  <si>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</si>
  <si>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</si>
  <si>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</si>
  <si>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</si>
  <si>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</si>
  <si>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</si>
  <si>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</si>
  <si>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</si>
  <si>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</si>
  <si>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</si>
  <si>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</si>
  <si>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</si>
  <si>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</si>
  <si>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</si>
  <si>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</si>
  <si>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</si>
  <si>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</si>
  <si>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</si>
  <si>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</si>
  <si>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</si>
  <si>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</si>
  <si>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</si>
  <si>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</si>
  <si>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</si>
  <si>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</si>
  <si>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</si>
  <si>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</si>
  <si>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</si>
  <si>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</si>
  <si>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</si>
  <si>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</si>
  <si>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</si>
  <si>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</si>
  <si>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</si>
  <si>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</si>
  <si>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</si>
  <si>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</si>
  <si>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</si>
  <si>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</si>
  <si>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</si>
  <si>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</si>
  <si>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</si>
  <si>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</si>
  <si>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</si>
  <si>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</si>
  <si>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</si>
  <si>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</si>
  <si>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</si>
  <si>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</si>
  <si>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</si>
  <si>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</si>
  <si>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</si>
  <si>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</si>
  <si>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</si>
  <si>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</si>
  <si>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</si>
  <si>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</si>
  <si>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</si>
  <si>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</si>
  <si>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</si>
  <si>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</si>
  <si>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</si>
  <si>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</si>
  <si>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</si>
  <si>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</si>
  <si>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</si>
  <si>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</si>
  <si>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</si>
  <si>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</si>
  <si>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</si>
  <si>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</si>
  <si>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</si>
  <si>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</si>
  <si>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</si>
  <si>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</si>
  <si>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</si>
  <si>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</si>
  <si>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</si>
  <si>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</si>
  <si>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</si>
  <si>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</si>
  <si>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</si>
  <si>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</si>
  <si>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</si>
  <si>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</si>
  <si>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</si>
  <si>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</si>
  <si>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</si>
  <si>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</si>
  <si>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</si>
  <si>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</si>
  <si>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</si>
  <si>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</si>
  <si>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</si>
  <si>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</si>
  <si>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</si>
  <si>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</si>
  <si>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</si>
  <si>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</si>
  <si>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</si>
  <si>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</si>
  <si>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</si>
  <si>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</si>
  <si>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</si>
  <si>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</si>
  <si>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</si>
  <si>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</si>
  <si>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</si>
  <si>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</si>
  <si>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</si>
  <si>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</si>
  <si>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</si>
  <si>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</si>
  <si>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</si>
  <si>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</si>
  <si>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</si>
  <si>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</si>
  <si>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</si>
  <si>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</si>
  <si>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</si>
  <si>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</si>
  <si>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</si>
  <si>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</si>
  <si>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</si>
  <si>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</si>
  <si>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[xpCoefA]</t>
  </si>
  <si>
    <t>[xpCoefB]</t>
  </si>
  <si>
    <t>DRAGON SKILL DEFINITIONS</t>
  </si>
  <si>
    <t>fire</t>
  </si>
  <si>
    <t>speed</t>
  </si>
  <si>
    <t>EGG REWARD DEFINITIONS</t>
  </si>
  <si>
    <t>[droprate]</t>
  </si>
  <si>
    <t>Percentage [0..1]</t>
  </si>
  <si>
    <t>suit_common</t>
  </si>
  <si>
    <t>suit_rare</t>
  </si>
  <si>
    <t>suit_epic</t>
  </si>
  <si>
    <t>pet_rare</t>
  </si>
  <si>
    <t>pet_epic</t>
  </si>
  <si>
    <t>dragon_special</t>
  </si>
  <si>
    <t>{eggRewardDefinitions}</t>
  </si>
  <si>
    <t>[type]</t>
  </si>
  <si>
    <t>suit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</si>
  <si>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</si>
  <si>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</si>
  <si>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</si>
  <si>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</si>
  <si>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</si>
  <si>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[unlockPriceCoinsLevel1]</t>
  </si>
  <si>
    <t>[unlockPriceCoinsLevel2]</t>
  </si>
  <si>
    <t>DRAGON SKILL PROGRESSION DEFINITIONS</t>
  </si>
  <si>
    <t>[unlockPriceCoinsLevel3]</t>
  </si>
  <si>
    <t>[unlockPriceCoinsLevel4]</t>
  </si>
  <si>
    <t>[unlockPriceCoinsLevel5]</t>
  </si>
  <si>
    <t>sku must match equivalent dragon sku!</t>
  </si>
  <si>
    <t>tier_3</t>
  </si>
  <si>
    <t>tier_4</t>
  </si>
  <si>
    <t>tier_5</t>
  </si>
  <si>
    <t>TODO!!</t>
  </si>
  <si>
    <t>[cameraDefaultZoom]</t>
  </si>
  <si>
    <t>[cameraFarZoom]</t>
  </si>
  <si>
    <t>[healthMin]</t>
  </si>
  <si>
    <t>[healthMax]</t>
  </si>
  <si>
    <t>[fireMin]</t>
  </si>
  <si>
    <t>[fireMax]</t>
  </si>
  <si>
    <t>[speedMin]</t>
  </si>
  <si>
    <t>[speedMax]</t>
  </si>
  <si>
    <t>[scaleMin]</t>
  </si>
  <si>
    <t>[scaleMax]</t>
  </si>
  <si>
    <t>[energyMax]</t>
  </si>
  <si>
    <t>[energyRefillRate]</t>
  </si>
  <si>
    <t>[energyDrain]</t>
  </si>
  <si>
    <t>[healthDrain]</t>
  </si>
  <si>
    <t>hp per second</t>
  </si>
  <si>
    <t>energy per second</t>
  </si>
  <si>
    <t>[furyMax]</t>
  </si>
  <si>
    <t>[furyDuration]</t>
  </si>
  <si>
    <t>seconds</t>
  </si>
  <si>
    <t>[numLevels]</t>
  </si>
  <si>
    <t>DRAGON SETTINGS</t>
  </si>
  <si>
    <t>dragonSettings</t>
  </si>
  <si>
    <t>[healthWarningThreshold]</t>
  </si>
  <si>
    <t>[energyRequiredToBoost]</t>
  </si>
  <si>
    <t>percentage of healthMax where the "Starving" warning triggers</t>
  </si>
  <si>
    <t>percentage of energyMax required to be able to boost</t>
  </si>
  <si>
    <t>{dragonSettings}</t>
  </si>
  <si>
    <t>{dragonSkillProgressionDefinitions}</t>
  </si>
  <si>
    <t>{dragonSkillDefinitions}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</si>
  <si>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</si>
  <si>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</si>
  <si>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</si>
  <si>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</si>
  <si>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</si>
  <si>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</si>
  <si>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</si>
  <si>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</si>
  <si>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</si>
  <si>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</si>
  <si>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</si>
  <si>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</si>
  <si>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</si>
  <si>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level_2</t>
  </si>
  <si>
    <t>[dragonsToUnlock]</t>
  </si>
  <si>
    <t>Work in Progress</t>
  </si>
  <si>
    <t>KOM</t>
  </si>
  <si>
    <t>Kick-off meeting prototype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</si>
  <si>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</si>
  <si>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</si>
  <si>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</si>
  <si>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</si>
  <si>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</si>
  <si>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</si>
  <si>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</si>
  <si>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</si>
  <si>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</si>
  <si>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</si>
  <si>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</si>
  <si>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</si>
  <si>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</si>
  <si>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</si>
  <si>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</si>
  <si>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</si>
  <si>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</si>
  <si>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</si>
  <si>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</si>
  <si>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</si>
  <si>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</si>
  <si>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</si>
  <si>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</si>
  <si>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</si>
  <si>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</si>
  <si>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</si>
  <si>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</si>
  <si>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</si>
  <si>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</si>
  <si>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</si>
  <si>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</si>
  <si>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</si>
  <si>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</si>
  <si>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</si>
  <si>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</si>
  <si>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</si>
  <si>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</si>
  <si>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</si>
  <si>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</si>
  <si>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</si>
  <si>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</si>
  <si>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</si>
  <si>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</si>
  <si>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</si>
  <si>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</si>
  <si>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</si>
  <si>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</si>
  <si>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</si>
  <si>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</si>
  <si>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</si>
  <si>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</si>
  <si>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</si>
  <si>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</si>
  <si>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</si>
  <si>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</si>
  <si>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</si>
  <si>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</si>
  <si>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</si>
  <si>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</si>
  <si>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</si>
  <si>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</si>
  <si>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SP_KOM_proto_01</t>
  </si>
  <si>
    <t>CO_KOM_proto_01</t>
  </si>
  <si>
    <t>ART_KOM_proto_01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</si>
  <si>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</si>
  <si>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</si>
  <si>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</si>
  <si>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</si>
  <si>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</si>
  <si>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</si>
  <si>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</si>
  <si>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</si>
  <si>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</si>
  <si>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</si>
  <si>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</si>
  <si>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</t>
  </si>
  <si>
    <t>mission_2</t>
  </si>
  <si>
    <t>mission_3</t>
  </si>
  <si>
    <t>mission_4</t>
  </si>
  <si>
    <t>mission_5</t>
  </si>
  <si>
    <t>mission_6</t>
  </si>
  <si>
    <t>mission_7</t>
  </si>
  <si>
    <t>mission_8</t>
  </si>
  <si>
    <t>mission_9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</si>
  <si>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</si>
  <si>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</si>
  <si>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</si>
  <si>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</si>
  <si>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</si>
  <si>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</si>
  <si>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</si>
  <si>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</si>
  <si>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</si>
  <si>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</si>
  <si>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</si>
  <si>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</si>
  <si>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</si>
  <si>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</si>
  <si>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</si>
  <si>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</si>
  <si>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</si>
  <si>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</si>
  <si>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</si>
  <si>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citizen_01</t>
  </si>
  <si>
    <t>bat</t>
  </si>
  <si>
    <t>crow</t>
  </si>
  <si>
    <t>owl</t>
  </si>
  <si>
    <t>sheep</t>
  </si>
  <si>
    <t>enemyRhino</t>
  </si>
  <si>
    <t>citizen_01;soldier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</si>
  <si>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</si>
  <si>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</si>
  <si>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</si>
  <si>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</si>
  <si>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</si>
  <si>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</si>
  <si>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</si>
  <si>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7</t>
  </si>
  <si>
    <t>Mission 8</t>
  </si>
  <si>
    <t>Mission 9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</si>
  <si>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</si>
  <si>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</si>
  <si>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</si>
  <si>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</si>
  <si>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</si>
  <si>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</si>
  <si>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</si>
  <si>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</si>
  <si>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</si>
  <si>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</si>
  <si>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Kill %U0 %U1 in a single run!</t>
  </si>
  <si>
    <t>MISSION TYPE DEFINITIONS</t>
  </si>
  <si>
    <t>{missionTypeDefinitions}</t>
  </si>
  <si>
    <t>[typeSku]</t>
  </si>
  <si>
    <t>[tidDescSingleRun]</t>
  </si>
  <si>
    <t>Survive during %U0 in a single run!</t>
  </si>
  <si>
    <t>Reach %U0 points in a single run!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</si>
  <si>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</si>
  <si>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</si>
  <si>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</si>
  <si>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</si>
  <si>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Score Master!</t>
  </si>
  <si>
    <t>Survival Master!</t>
  </si>
  <si>
    <t>Killing Machine!</t>
  </si>
  <si>
    <t>[tidDescMultiRun]</t>
  </si>
  <si>
    <t>Accumulate a total of %U0 points</t>
  </si>
  <si>
    <t>Kill a total of %U0 %U1</t>
  </si>
  <si>
    <t>Survive a %U0 in total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</si>
  <si>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</si>
  <si>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</si>
  <si>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</si>
  <si>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</si>
  <si>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</si>
  <si>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</si>
  <si>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</si>
  <si>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</si>
  <si>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</si>
  <si>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</si>
  <si>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</si>
  <si>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</si>
  <si>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</si>
  <si>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</si>
  <si>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[dropRate]</t>
  </si>
  <si>
    <t>[factorA]</t>
  </si>
  <si>
    <t>[factorB]</t>
  </si>
  <si>
    <t>{chestRewardDefinitions}</t>
  </si>
  <si>
    <t>CHEST REWARD DEFINITIONS</t>
  </si>
  <si>
    <t>Probability of dropping this reward type. [0..1], should add up to exactly 1</t>
  </si>
  <si>
    <t>coins</t>
  </si>
  <si>
    <t>pc</t>
  </si>
  <si>
    <t>booster</t>
  </si>
  <si>
    <t>egg</t>
  </si>
  <si>
    <t>currencyReward = factorA(LN(MaxDragon) +1)/factorB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</si>
  <si>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</si>
  <si>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</si>
  <si>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</si>
  <si>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</si>
  <si>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</si>
  <si>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</si>
  <si>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</si>
  <si>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</si>
  <si>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</si>
  <si>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</si>
  <si>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</si>
  <si>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</si>
  <si>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</si>
  <si>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</si>
  <si>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</si>
  <si>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</si>
  <si>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</si>
  <si>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</si>
  <si>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</si>
  <si>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</si>
  <si>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</si>
  <si>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</si>
  <si>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</si>
  <si>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</si>
  <si>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</si>
  <si>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</si>
  <si>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</si>
  <si>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</si>
  <si>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</si>
  <si>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</si>
  <si>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</si>
  <si>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</si>
  <si>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</si>
  <si>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</si>
  <si>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</si>
  <si>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</si>
  <si>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</si>
  <si>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</si>
  <si>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</si>
  <si>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</si>
  <si>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</si>
  <si>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</si>
  <si>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</si>
  <si>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</si>
  <si>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</si>
  <si>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</si>
  <si>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</si>
  <si>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</si>
  <si>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</si>
  <si>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</si>
  <si>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</si>
  <si>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</si>
  <si>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</si>
  <si>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</si>
  <si>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Seagull</t>
  </si>
  <si>
    <t>hawk</t>
  </si>
  <si>
    <t>Hawk</t>
  </si>
  <si>
    <t>Crow</t>
  </si>
  <si>
    <t>tropical_fish</t>
  </si>
  <si>
    <t>Tropical Fish</t>
  </si>
  <si>
    <t>Bat</t>
  </si>
  <si>
    <t>clothes_line_01</t>
  </si>
  <si>
    <t>Clothes Line</t>
  </si>
  <si>
    <t>clothes_line_02</t>
  </si>
  <si>
    <t>horse</t>
  </si>
  <si>
    <t>Horse</t>
  </si>
  <si>
    <t>Village Citizen</t>
  </si>
  <si>
    <t>Soldier</t>
  </si>
  <si>
    <t>soldier_melee</t>
  </si>
  <si>
    <t>Small Mine</t>
  </si>
  <si>
    <t>dron_small_01</t>
  </si>
  <si>
    <t>Small Drone</t>
  </si>
  <si>
    <t>military_chopper</t>
  </si>
  <si>
    <t>Military Chopper</t>
  </si>
  <si>
    <t>urban_car</t>
  </si>
  <si>
    <t>Urban Car</t>
  </si>
  <si>
    <t>truck</t>
  </si>
  <si>
    <t>Trucl</t>
  </si>
  <si>
    <t>Oil Station</t>
  </si>
  <si>
    <t>Farm</t>
  </si>
  <si>
    <t>oil_station</t>
  </si>
  <si>
    <t>barn</t>
  </si>
  <si>
    <t>silo</t>
  </si>
  <si>
    <t>wind_mill</t>
  </si>
  <si>
    <t>Barn</t>
  </si>
  <si>
    <t>Silo</t>
  </si>
  <si>
    <t>Windmill</t>
  </si>
  <si>
    <t>tree_01</t>
  </si>
  <si>
    <t>tree_02</t>
  </si>
  <si>
    <t>Acorn</t>
  </si>
  <si>
    <t>Pine</t>
  </si>
  <si>
    <t>bush_01</t>
  </si>
  <si>
    <t>bush_02</t>
  </si>
  <si>
    <t>bush_03</t>
  </si>
  <si>
    <t>bush_04</t>
  </si>
  <si>
    <t>bush_05</t>
  </si>
  <si>
    <t>bush_06</t>
  </si>
  <si>
    <t>Bush</t>
  </si>
  <si>
    <t>grass_01</t>
  </si>
  <si>
    <t>grass_02</t>
  </si>
  <si>
    <t>Grass</t>
  </si>
  <si>
    <t>large_grass_01</t>
  </si>
  <si>
    <t>large_grass_02</t>
  </si>
  <si>
    <t>plant_01</t>
  </si>
  <si>
    <t>Plant</t>
  </si>
  <si>
    <t>corn</t>
  </si>
  <si>
    <t>wheat</t>
  </si>
  <si>
    <t>sunflowers</t>
  </si>
  <si>
    <t>Cornfield</t>
  </si>
  <si>
    <t>Wheat</t>
  </si>
  <si>
    <t>Sunflower</t>
  </si>
  <si>
    <t>flowers_01</t>
  </si>
  <si>
    <t>flowers_02</t>
  </si>
  <si>
    <t>Flower</t>
  </si>
  <si>
    <t>fence_01a</t>
  </si>
  <si>
    <t>fence_01b</t>
  </si>
  <si>
    <t>fence_00a</t>
  </si>
  <si>
    <t>fence_00b</t>
  </si>
  <si>
    <t>fence_01c</t>
  </si>
  <si>
    <t>fence_02</t>
  </si>
  <si>
    <t>Fence</t>
  </si>
  <si>
    <t>axe</t>
  </si>
  <si>
    <t>mailbox</t>
  </si>
  <si>
    <t>bucket</t>
  </si>
  <si>
    <t>straw_bale</t>
  </si>
  <si>
    <t>logs</t>
  </si>
  <si>
    <t>Axe</t>
  </si>
  <si>
    <t>Box</t>
  </si>
  <si>
    <t>Mailbox</t>
  </si>
  <si>
    <t>Bucket</t>
  </si>
  <si>
    <t>Straw Bale</t>
  </si>
  <si>
    <t>Pile of Logs</t>
  </si>
  <si>
    <t>DECORATION</t>
  </si>
  <si>
    <t>VEGETATION</t>
  </si>
  <si>
    <t>BUILDINGS</t>
  </si>
  <si>
    <t>MACHINES</t>
  </si>
  <si>
    <t>HUMANS</t>
  </si>
  <si>
    <t>missile</t>
  </si>
  <si>
    <t>Missile</t>
  </si>
  <si>
    <t>Owl</t>
  </si>
  <si>
    <t>cow</t>
  </si>
  <si>
    <t>Cow</t>
  </si>
  <si>
    <t>Sheep</t>
  </si>
  <si>
    <t>DRAGONS</t>
  </si>
  <si>
    <t>Rhino</t>
  </si>
  <si>
    <t>Ouch!</t>
  </si>
  <si>
    <t>Hawk Attack!</t>
  </si>
  <si>
    <t>Ghost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</si>
  <si>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</si>
  <si>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</si>
  <si>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</si>
  <si>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SP_Map1_v04</t>
  </si>
  <si>
    <t>CO_Map1_v04</t>
  </si>
  <si>
    <t>ART_Map1_v04</t>
  </si>
  <si>
    <t>seagull</t>
  </si>
  <si>
    <t>Disguises DEFINITIONS</t>
  </si>
  <si>
    <t>{disguisesDefinitions}</t>
  </si>
  <si>
    <t>[rarity]</t>
  </si>
  <si>
    <t>[value]</t>
  </si>
  <si>
    <t>disguise_0</t>
  </si>
  <si>
    <t>disguise_1</t>
  </si>
  <si>
    <t>disguise_2</t>
  </si>
  <si>
    <t>disguise_3</t>
  </si>
  <si>
    <t>disguise_4</t>
  </si>
  <si>
    <t>disguise_5</t>
  </si>
  <si>
    <t>disguise_6</t>
  </si>
  <si>
    <t>disguise_7</t>
  </si>
  <si>
    <t>disguise_8</t>
  </si>
  <si>
    <t>disguise_9</t>
  </si>
  <si>
    <t>disguise_10</t>
  </si>
  <si>
    <t>disguise_11</t>
  </si>
  <si>
    <t>disguise_12</t>
  </si>
  <si>
    <t>disguise_13</t>
  </si>
  <si>
    <t>disguise_14</t>
  </si>
  <si>
    <t>disguise_15</t>
  </si>
  <si>
    <t>disguise_16</t>
  </si>
  <si>
    <t>disguise_17</t>
  </si>
  <si>
    <t>common</t>
  </si>
  <si>
    <t>rare</t>
  </si>
  <si>
    <t>epic</t>
  </si>
  <si>
    <t>icon_disguise_01</t>
  </si>
  <si>
    <t>icon_disguise_02</t>
  </si>
  <si>
    <t>icon_disguise_03</t>
  </si>
  <si>
    <t>icon_disguise_04</t>
  </si>
  <si>
    <t>icon_disguise_05</t>
  </si>
  <si>
    <t>icon_disguise_06</t>
  </si>
  <si>
    <t>icon_disguise_07</t>
  </si>
  <si>
    <t>icon_disguise_08</t>
  </si>
  <si>
    <t>Disguises Equip DEFINITIONS</t>
  </si>
  <si>
    <t>[skin]</t>
  </si>
  <si>
    <t>[item1]</t>
  </si>
  <si>
    <t>[item2]</t>
  </si>
  <si>
    <t>Disguises Power Ups DEFINITIONS</t>
  </si>
  <si>
    <t>{disguisePowerUpsDefinitions}</t>
  </si>
  <si>
    <t>dive</t>
  </si>
  <si>
    <t>hp_10</t>
  </si>
  <si>
    <t>dragonram</t>
  </si>
  <si>
    <t>Power Ups DEFINITIONS</t>
  </si>
  <si>
    <t>{powerUpsDefinitions}</t>
  </si>
  <si>
    <t>[param1]</t>
  </si>
  <si>
    <t>[param2]</t>
  </si>
  <si>
    <t>hp_increase</t>
  </si>
  <si>
    <t>boost_10</t>
  </si>
  <si>
    <t>boost_increase</t>
  </si>
  <si>
    <t>fury_10</t>
  </si>
  <si>
    <t>fury_increase</t>
  </si>
  <si>
    <t>avoid_mine_2</t>
  </si>
  <si>
    <t>avoid</t>
  </si>
  <si>
    <t>mine</t>
  </si>
  <si>
    <t>avoid_poison_1</t>
  </si>
  <si>
    <t>poison</t>
  </si>
  <si>
    <t>freeLives_2</t>
  </si>
  <si>
    <t>lives</t>
  </si>
  <si>
    <t>{disguiseEquipDefinitions}</t>
  </si>
  <si>
    <t>[powerup1]</t>
  </si>
  <si>
    <t>[powerup2]</t>
  </si>
  <si>
    <t>[powerup3]</t>
  </si>
  <si>
    <t>preyHpBoost</t>
  </si>
  <si>
    <t>preyHpBoost_crow</t>
  </si>
  <si>
    <t>Castle v4</t>
  </si>
  <si>
    <t>disguise_equip_set_0</t>
  </si>
  <si>
    <t>disguise_equip_set_1</t>
  </si>
  <si>
    <t>disguise_equip_set_2</t>
  </si>
  <si>
    <t>disguise_equip_set_3</t>
  </si>
  <si>
    <t>disguise_equip_set_4</t>
  </si>
  <si>
    <t>disguise_equip_set_5</t>
  </si>
  <si>
    <t>disguise_equip_set_6</t>
  </si>
  <si>
    <t>disguise_equip_set_7</t>
  </si>
  <si>
    <t>disguise_equip_set_8</t>
  </si>
  <si>
    <t>disguise_powerups_set_0</t>
  </si>
  <si>
    <t>[equipSet]</t>
  </si>
  <si>
    <t>[powerupSet]</t>
  </si>
  <si>
    <t>disguise_18</t>
  </si>
  <si>
    <t>disguise_19</t>
  </si>
  <si>
    <t>disguise_20</t>
  </si>
  <si>
    <t>disguise_21</t>
  </si>
  <si>
    <t>disguise_22</t>
  </si>
  <si>
    <t>disguise_23</t>
  </si>
  <si>
    <t>disguise_24</t>
  </si>
  <si>
    <t>disguise_25</t>
  </si>
  <si>
    <t>disguise_26</t>
  </si>
  <si>
    <t>disguise_27</t>
  </si>
  <si>
    <t>disguise_28</t>
  </si>
  <si>
    <t>disguise_29</t>
  </si>
  <si>
    <t>disguise_30</t>
  </si>
  <si>
    <t>disguise_31</t>
  </si>
  <si>
    <t>disguise_32</t>
  </si>
  <si>
    <t>disguise_33</t>
  </si>
  <si>
    <t>disguise_34</t>
  </si>
  <si>
    <t>disguise_35</t>
  </si>
  <si>
    <t>disguise_36</t>
  </si>
  <si>
    <t>disguise_37</t>
  </si>
  <si>
    <t>disguise_38</t>
  </si>
  <si>
    <t>disguise_39</t>
  </si>
  <si>
    <t>energy</t>
  </si>
  <si>
    <t>[energyMin]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</si>
  <si>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</si>
  <si>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</si>
  <si>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</si>
  <si>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</si>
  <si>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</si>
  <si>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</si>
  <si>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</si>
  <si>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</si>
  <si>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Yummy!;Protein!;So Good!</t>
  </si>
  <si>
    <t>Barbecue!;Roasted!;Medium-rare!</t>
  </si>
  <si>
    <t>Night Hunter!;Rich!;Tasty!</t>
  </si>
  <si>
    <t>Barbecue!;Roasted Feathers!;Fatty Bird!</t>
  </si>
  <si>
    <t>Fishy!;Finding Nemo!</t>
  </si>
  <si>
    <t>Fish Barbecue!;Grilled Fish!</t>
  </si>
  <si>
    <t>Batman!;Hairy Stuff;Blind Taste</t>
  </si>
  <si>
    <t>Barbecue!;Batman!;Instant Combustion</t>
  </si>
  <si>
    <t>Tasty!;Natural Selection!;Chubby!</t>
  </si>
  <si>
    <t>Medium-rare!;Barbecue!;Rostisserie</t>
  </si>
  <si>
    <t>T-Bone!;Mooooo!;Premium Stuff!</t>
  </si>
  <si>
    <t>Medium-rare!;Beef Patties!;Gourmet!</t>
  </si>
  <si>
    <t>Baaaaaaah!;Sacrificial Lamb!;Premium Stuff!</t>
  </si>
  <si>
    <t>Rack of Lamb!;Mutton Chops!;Gourmet!</t>
  </si>
  <si>
    <t>Ghostbuster!;Scary Stuff!</t>
  </si>
  <si>
    <t>Who you gonna call?;I ain't 'fraid of no ghost!</t>
  </si>
  <si>
    <t>Watch Out!;Gunned Down!;Dangerous Games!</t>
  </si>
  <si>
    <t>Tasty!;Iron Stomach!;Natural Selection!</t>
  </si>
  <si>
    <t>Watch Out!;Melee Warrior!;Dangerous Games!</t>
  </si>
  <si>
    <t>Minesweeper!;Iron Stomach!;Tasty!</t>
  </si>
  <si>
    <t>Watch Out!;Minefield!;Boom!</t>
  </si>
  <si>
    <t>Dragon Meat!;Rhino Down!</t>
  </si>
  <si>
    <t>Roasted Dragon!;Instant Combustion</t>
  </si>
  <si>
    <t>Ouch!;Angry Dragon!</t>
  </si>
  <si>
    <t>Dive</t>
  </si>
  <si>
    <t>Allow dragon to dive underwater!</t>
  </si>
  <si>
    <t>Health Boost</t>
  </si>
  <si>
    <t>The dragon has an extra %U0% health!</t>
  </si>
  <si>
    <t>Turbo Boost</t>
  </si>
  <si>
    <t>Fury Boost</t>
  </si>
  <si>
    <t>The fury bar is filled a %U0% faster!</t>
  </si>
  <si>
    <t>Mineproof</t>
  </si>
  <si>
    <t>Vaccinated</t>
  </si>
  <si>
    <t>Dragon avoids poison damage during %U0 seconds!</t>
  </si>
  <si>
    <t>%U0 free revives!</t>
  </si>
  <si>
    <t>Burst Power</t>
  </si>
  <si>
    <t>Healthy Food</t>
  </si>
  <si>
    <t>Extra Lives</t>
  </si>
  <si>
    <t>Eating %U0 regenerates an extra %U1% health.</t>
  </si>
  <si>
    <t>Dragon's boost duration is increased by %U0%.</t>
  </si>
  <si>
    <t>Dragon avoids the damage dealt by up to %U0 mines!</t>
  </si>
  <si>
    <t>Dragon can destroy obstacles %U0 tier above its own!</t>
  </si>
  <si>
    <t>icons_powers_2</t>
  </si>
  <si>
    <t>icons_powers_3</t>
  </si>
  <si>
    <t>icons_powers_0</t>
  </si>
  <si>
    <t>icons_powers_1</t>
  </si>
  <si>
    <t>[healthCriticalModifier]</t>
  </si>
  <si>
    <t>[healthWarningModifier]</t>
  </si>
  <si>
    <t>[healthCriticalThreshold]</t>
  </si>
  <si>
    <t>[healthDrainAmpPerSecond]</t>
  </si>
  <si>
    <t>[sessionStartHealthDrainTime]</t>
  </si>
  <si>
    <t>[sessionStartHealthDrainModifier]</t>
  </si>
  <si>
    <t>SP_PlayTest_01</t>
  </si>
  <si>
    <t>CO_PlayTest_01</t>
  </si>
  <si>
    <t>ART_PlayTest_01</t>
  </si>
  <si>
    <t>Last Version (WIP)</t>
  </si>
  <si>
    <t>canary</t>
  </si>
  <si>
    <t>Canary</t>
  </si>
  <si>
    <t>0.005</t>
  </si>
  <si>
    <t>starling</t>
  </si>
  <si>
    <t>5.5</t>
  </si>
  <si>
    <t>6.5</t>
  </si>
  <si>
    <t>archer_01</t>
  </si>
  <si>
    <t>Archer</t>
  </si>
  <si>
    <t>[superfuryMax]</t>
  </si>
  <si>
    <t>[superFuryLengthModifier]</t>
  </si>
  <si>
    <t>[superFuryCoinsMultiplier]</t>
  </si>
  <si>
    <t>1.2</t>
  </si>
  <si>
    <t>0.60</t>
  </si>
  <si>
    <t>0.70</t>
  </si>
  <si>
    <t>0.8</t>
  </si>
  <si>
    <t>0.9</t>
  </si>
  <si>
    <t>DRAGONS-ENTITIES BURN RELATION</t>
  </si>
  <si>
    <t>{entityDragonBurnDefinitions}</t>
  </si>
  <si>
    <t>[canary]</t>
  </si>
  <si>
    <t>[starling]</t>
  </si>
  <si>
    <t>DRAGONS-SPAWNERS BURN RELATION</t>
  </si>
  <si>
    <t>{spawnersDragonBurnDefinitions}</t>
  </si>
  <si>
    <t>explode</t>
  </si>
  <si>
    <t>bat_big</t>
  </si>
  <si>
    <t>bat_small</t>
  </si>
  <si>
    <t>mine_small</t>
  </si>
  <si>
    <t>ghost_01</t>
  </si>
  <si>
    <t>archer_02</t>
  </si>
  <si>
    <t>soldier_01</t>
  </si>
  <si>
    <t>villager_01</t>
  </si>
  <si>
    <t>villager_02</t>
  </si>
  <si>
    <t>[enemyRhino]</t>
  </si>
  <si>
    <t>[archer_01]</t>
  </si>
  <si>
    <t>[archer_02]</t>
  </si>
  <si>
    <t>[bat_big]</t>
  </si>
  <si>
    <t>[ghost_01]</t>
  </si>
  <si>
    <t>[hawk]</t>
  </si>
  <si>
    <t>[mine_small]</t>
  </si>
  <si>
    <t>[bat_small]</t>
  </si>
  <si>
    <t>[cow]</t>
  </si>
  <si>
    <t>[horse]</t>
  </si>
  <si>
    <t>[sheep]</t>
  </si>
  <si>
    <t>[soldier_01]</t>
  </si>
  <si>
    <t>[villager_01]</t>
  </si>
  <si>
    <t>[villager_02]</t>
  </si>
  <si>
    <t>barrel_01</t>
  </si>
  <si>
    <t>[barrel_01]</t>
  </si>
  <si>
    <t>box_01</t>
  </si>
  <si>
    <t>[box_01]</t>
  </si>
  <si>
    <t>cart</t>
  </si>
  <si>
    <t>[cart]</t>
  </si>
  <si>
    <t>Barriel</t>
  </si>
  <si>
    <t>Cart</t>
  </si>
  <si>
    <t>[farm]</t>
  </si>
  <si>
    <t>farm</t>
  </si>
  <si>
    <t>hay</t>
  </si>
  <si>
    <t>Hay</t>
  </si>
  <si>
    <t>[hay]</t>
  </si>
  <si>
    <t>shop_armory</t>
  </si>
  <si>
    <t>Shop armory</t>
  </si>
  <si>
    <t>[shop_armory]</t>
  </si>
  <si>
    <t>[straw_bale]</t>
  </si>
  <si>
    <t>village_house_01</t>
  </si>
  <si>
    <t>village_house_02</t>
  </si>
  <si>
    <t>Village house</t>
  </si>
  <si>
    <t>[village_house_01]</t>
  </si>
  <si>
    <t>[village_house_02]</t>
  </si>
  <si>
    <t>0.65</t>
  </si>
  <si>
    <t>entity_burn_0</t>
  </si>
  <si>
    <t>entity_burn_1</t>
  </si>
  <si>
    <t>spawner_burn_0</t>
  </si>
  <si>
    <t>spawner_burn_1</t>
  </si>
  <si>
    <t>UI/Popups/Missions/Icons/icon_clock</t>
  </si>
  <si>
    <t>UI/Popups/Missions/Icons/icon_starling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</si>
  <si>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</si>
  <si>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</si>
  <si>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</si>
  <si>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</si>
  <si>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</si>
  <si>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</si>
  <si>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</si>
  <si>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</si>
  <si>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</si>
  <si>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Game/Dragons/PF_DragonFat</t>
  </si>
  <si>
    <t>Game/Dragons/PF_DragonCrocodile</t>
  </si>
  <si>
    <t>Game/Dragons/PF_DragonBug</t>
  </si>
  <si>
    <t>Game/Dragons/PF_DragonChinese</t>
  </si>
  <si>
    <t>Game/Dragons/PF_DragonReptile</t>
  </si>
  <si>
    <t>Game/Dragons/PF_DragonClassic</t>
  </si>
  <si>
    <t>Game/Dragons/PF_DragonDevil</t>
  </si>
  <si>
    <t>Game/Dragons/PF_DragonBalrog</t>
  </si>
  <si>
    <t>Game/Dragons/PF_DragonTitan</t>
  </si>
  <si>
    <t>UI/Metagame/Eggs/PF_EggDragonFat</t>
  </si>
  <si>
    <t>UI/Metagame/Eggs/PF_EggDragonCrocodile</t>
  </si>
  <si>
    <t>UI/Metagame/Eggs/PF_EggDragonBug</t>
  </si>
  <si>
    <t>UI/Metagame/Eggs/PF_EggDragonChinese</t>
  </si>
  <si>
    <t>UI/Metagame/Eggs/PF_EggDragonReptile</t>
  </si>
  <si>
    <t>UI/Metagame/Eggs/PF_EggDragonClassic</t>
  </si>
  <si>
    <t>UI/Metagame/Eggs/PF_EggDragonDevil</t>
  </si>
  <si>
    <t>UI/Metagame/Eggs/PF_EggDragonBalrog</t>
  </si>
  <si>
    <t>UI/Metagame/Eggs/PF_EggDragonTitan</t>
  </si>
  <si>
    <t>dragon_baby</t>
  </si>
  <si>
    <t>Game/Dragons/PF_DragonBaby</t>
  </si>
  <si>
    <t>UI/Metagame/Eggs/PF_EggDragonBaby</t>
  </si>
  <si>
    <t>dragon_baby_01</t>
  </si>
  <si>
    <t>dragon_baby_02</t>
  </si>
  <si>
    <t>dragon_baby_03</t>
  </si>
  <si>
    <t>dragon_baby_04</t>
  </si>
  <si>
    <t>dragon_baby_05</t>
  </si>
  <si>
    <t>dragon_baby_06</t>
  </si>
  <si>
    <t>dragon_baby_07</t>
  </si>
  <si>
    <t>dragon_baby_08</t>
  </si>
  <si>
    <t>dragon_baby_09</t>
  </si>
  <si>
    <t>TID_MISSION_DIFFICULTY_EASY</t>
  </si>
  <si>
    <t>TID_MISSION_DIFFICULTY_MEDIUM</t>
  </si>
  <si>
    <t>TID_MISSION_DIFFICULTY_HARD</t>
  </si>
  <si>
    <t>UI/Menu/Dragons/PF_DragonBabyMenu</t>
  </si>
  <si>
    <t>UI/Menu/Dragons/PF_DragonFatMenu</t>
  </si>
  <si>
    <t>UI/Menu/Dragons/PF_DragonCrocodileMenu</t>
  </si>
  <si>
    <t>UI/Menu/Dragons/PF_DragonBugMenu</t>
  </si>
  <si>
    <t>UI/Menu/Dragons/PF_DragonChineseMenu</t>
  </si>
  <si>
    <t>UI/Menu/Dragons/PF_DragonReptileMenu</t>
  </si>
  <si>
    <t>UI/Menu/Dragons/PF_DragonClassicMenu</t>
  </si>
  <si>
    <t>UI/Menu/Dragons/PF_DragonDevilMenu</t>
  </si>
  <si>
    <t>UI/Menu/Dragons/PF_DragonBalrogMenu</t>
  </si>
  <si>
    <t>UI/Menu/Dragons/PF_DragonTitanMenu</t>
  </si>
  <si>
    <t>[color]</t>
  </si>
  <si>
    <t>ffc000</t>
  </si>
  <si>
    <t>ff8800</t>
  </si>
  <si>
    <t>ff5800</t>
  </si>
  <si>
    <t>0.6</t>
  </si>
  <si>
    <t>0.7</t>
  </si>
  <si>
    <t>0.5</t>
  </si>
  <si>
    <t>1.5</t>
  </si>
  <si>
    <t>1.7</t>
  </si>
  <si>
    <t>UI/Popups/Missions/Icons/icon_score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</si>
</sst>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5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</fills>
  <borders count="5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</cellStyleXfs>
  <cellXfs count="25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49" fontId="0" fillId="5" borderId="4" xfId="0" applyNumberForma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5" borderId="27" xfId="0" applyFont="1" applyFill="1" applyBorder="1"/>
    <xf numFmtId="0" fontId="0" fillId="13" borderId="12" xfId="0" applyNumberFormat="1" applyFill="1" applyBorder="1"/>
    <xf numFmtId="0" fontId="0" fillId="20" borderId="4" xfId="0" applyNumberFormat="1" applyFill="1" applyBorder="1"/>
    <xf numFmtId="0" fontId="0" fillId="20" borderId="21" xfId="0" applyNumberFormat="1" applyFill="1" applyBorder="1"/>
    <xf numFmtId="0" fontId="0" fillId="15" borderId="18" xfId="0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0" fillId="13" borderId="21" xfId="0" applyNumberFormat="1" applyFill="1" applyBorder="1"/>
    <xf numFmtId="0" fontId="0" fillId="13" borderId="28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11" borderId="48" xfId="0" applyFont="1" applyFill="1" applyBorder="1" applyAlignment="1">
      <alignment textRotation="45"/>
    </xf>
    <xf numFmtId="49" fontId="15" fillId="18" borderId="44" xfId="0" applyNumberFormat="1" applyFont="1" applyFill="1" applyBorder="1" applyAlignment="1">
      <alignment textRotation="45"/>
    </xf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0" fillId="19" borderId="18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47" fillId="61" borderId="4" xfId="0" applyFont="1" applyFill="1" applyBorder="1"/>
    <xf numFmtId="0" fontId="47" fillId="61" borderId="4" xfId="0" applyNumberFormat="1" applyFont="1" applyFill="1" applyBorder="1"/>
    <xf numFmtId="0" fontId="0" fillId="0" borderId="30" xfId="0" applyBorder="1"/>
    <xf numFmtId="0" fontId="0" fillId="5" borderId="49" xfId="0" applyFont="1" applyFill="1" applyBorder="1"/>
    <xf numFmtId="0" fontId="3" fillId="5" borderId="49" xfId="0" applyFont="1" applyFill="1" applyBorder="1"/>
    <xf numFmtId="0" fontId="15" fillId="4" borderId="14" xfId="0" applyFont="1" applyFill="1" applyBorder="1" applyAlignment="1">
      <alignment textRotation="45"/>
    </xf>
    <xf numFmtId="0" fontId="0" fillId="15" borderId="4" xfId="0" applyFont="1" applyFill="1" applyBorder="1"/>
    <xf numFmtId="0" fontId="0" fillId="20" borderId="4" xfId="0" applyFont="1" applyFill="1" applyBorder="1"/>
    <xf numFmtId="0" fontId="3" fillId="59" borderId="4" xfId="0" applyFont="1" applyFill="1" applyBorder="1"/>
    <xf numFmtId="0" fontId="0" fillId="17" borderId="4" xfId="0" applyNumberFormat="1" applyFill="1" applyBorder="1"/>
    <xf numFmtId="0" fontId="0" fillId="60" borderId="4" xfId="0" applyFill="1" applyBorder="1"/>
    <xf numFmtId="0" fontId="46" fillId="61" borderId="4" xfId="0" applyFont="1" applyFill="1" applyBorder="1"/>
    <xf numFmtId="0" fontId="0" fillId="8" borderId="21" xfId="0" applyNumberFormat="1" applyFill="1" applyBorder="1"/>
    <xf numFmtId="0" fontId="47" fillId="61" borderId="21" xfId="0" applyNumberFormat="1" applyFont="1" applyFill="1" applyBorder="1"/>
    <xf numFmtId="0" fontId="15" fillId="12" borderId="46" xfId="0" applyFont="1" applyFill="1" applyBorder="1" applyAlignment="1">
      <alignment textRotation="45"/>
    </xf>
    <xf numFmtId="0" fontId="0" fillId="8" borderId="45" xfId="0" applyNumberFormat="1" applyFill="1" applyBorder="1"/>
    <xf numFmtId="0" fontId="47" fillId="61" borderId="45" xfId="0" applyNumberFormat="1" applyFont="1" applyFill="1" applyBorder="1"/>
    <xf numFmtId="0" fontId="15" fillId="9" borderId="4" xfId="0" applyFont="1" applyFill="1" applyBorder="1" applyAlignment="1">
      <alignment textRotation="45"/>
    </xf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50" fillId="16" borderId="12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62" borderId="4" xfId="0" applyFill="1" applyBorder="1"/>
    <xf numFmtId="0" fontId="3" fillId="63" borderId="4" xfId="0" applyFont="1" applyFill="1" applyBorder="1"/>
    <xf numFmtId="0" fontId="0" fillId="63" borderId="4" xfId="0" applyFill="1" applyBorder="1"/>
    <xf numFmtId="0" fontId="0" fillId="63" borderId="4" xfId="0" applyNumberFormat="1" applyFill="1" applyBorder="1"/>
    <xf numFmtId="0" fontId="0" fillId="63" borderId="21" xfId="0" applyNumberFormat="1" applyFill="1" applyBorder="1"/>
    <xf numFmtId="0" fontId="0" fillId="63" borderId="45" xfId="0" applyNumberFormat="1" applyFill="1" applyBorder="1"/>
    <xf numFmtId="0" fontId="3" fillId="64" borderId="4" xfId="0" applyFont="1" applyFill="1" applyBorder="1"/>
    <xf numFmtId="0" fontId="0" fillId="64" borderId="4" xfId="0" applyFill="1" applyBorder="1"/>
    <xf numFmtId="0" fontId="0" fillId="64" borderId="4" xfId="0" applyNumberFormat="1" applyFill="1" applyBorder="1"/>
    <xf numFmtId="0" fontId="0" fillId="64" borderId="21" xfId="0" applyNumberFormat="1" applyFill="1" applyBorder="1"/>
    <xf numFmtId="0" fontId="0" fillId="64" borderId="45" xfId="0" applyNumberFormat="1" applyFill="1" applyBorder="1"/>
    <xf numFmtId="0" fontId="0" fillId="19" borderId="45" xfId="0" applyFont="1" applyFill="1" applyBorder="1"/>
    <xf numFmtId="0" fontId="0" fillId="19" borderId="21" xfId="0" applyFont="1" applyFill="1" applyBorder="1"/>
    <xf numFmtId="0" fontId="0" fillId="19" borderId="51" xfId="0" applyFont="1" applyFill="1" applyBorder="1"/>
    <xf numFmtId="0" fontId="0" fillId="19" borderId="50" xfId="0" applyFont="1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228"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gameSettings" displayName="gameSettings" ref="B4:E5" totalsRowShown="0" headerRowDxfId="227" headerRowBorderDxfId="226" tableBorderDxfId="225" totalsRowBorderDxfId="224">
  <autoFilter ref="B4:E5"/>
  <tableColumns count="4">
    <tableColumn id="1" name="{gameSettings}" dataDxfId="223"/>
    <tableColumn id="2" name="[sku]" dataDxfId="222"/>
    <tableColumn id="3" name="[timeToPCCoefA]" dataDxfId="221"/>
    <tableColumn id="4" name="[timeToPCCoefB]" dataDxfId="2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localizationDefinitions" displayName="localizationDefinitions" ref="B4:J14" totalsRowShown="0" headerRowDxfId="218" headerRowBorderDxfId="217" tableBorderDxfId="216" totalsRowBorderDxfId="215">
  <autoFilter ref="B4:J14"/>
  <tableColumns count="9">
    <tableColumn id="1" name="{localizationDefinitions}" dataDxfId="214"/>
    <tableColumn id="8" name="[sku]" dataDxfId="213"/>
    <tableColumn id="3" name="[order]" dataDxfId="212"/>
    <tableColumn id="4" name="[isoCode]" dataDxfId="211"/>
    <tableColumn id="11" name="[android]" dataDxfId="210"/>
    <tableColumn id="12" name="[iOS]" dataDxfId="209"/>
    <tableColumn id="5" name="[txtFilename]" dataDxfId="208"/>
    <tableColumn id="2" name="[icon]" dataDxfId="207"/>
    <tableColumn id="9" name="[tidName]" dataDxfId="206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2" name="dragonDefinitions" displayName="dragonDefinitions" ref="B16:AF26" totalsRowShown="0" headerRowDxfId="201" headerRowBorderDxfId="200" tableBorderDxfId="199" totalsRowBorderDxfId="198">
  <autoFilter ref="B16:AF26"/>
  <tableColumns count="31">
    <tableColumn id="1" name="{dragonDefinitions}" dataDxfId="197"/>
    <tableColumn id="2" name="[sku]"/>
    <tableColumn id="9" name="[tier]"/>
    <tableColumn id="3" name="[order]" dataDxfId="196"/>
    <tableColumn id="4" name="[unlockPriceCoins]" dataDxfId="195"/>
    <tableColumn id="5" name="[unlockPricePC]" dataDxfId="194"/>
    <tableColumn id="12" name="[numLevels]" dataDxfId="193"/>
    <tableColumn id="13" name="[xpCoefA]" dataDxfId="192"/>
    <tableColumn id="15" name="[xpCoefB]" dataDxfId="191"/>
    <tableColumn id="11" name="[cameraDefaultZoom]" dataDxfId="190"/>
    <tableColumn id="16" name="[cameraFarZoom]" dataDxfId="189"/>
    <tableColumn id="17" name="[healthMin]" dataDxfId="188"/>
    <tableColumn id="18" name="[healthMax]" dataDxfId="187"/>
    <tableColumn id="21" name="[healthDrain]" dataDxfId="186"/>
    <tableColumn id="32" name="[healthDrainAmpPerSecond]" dataDxfId="185"/>
    <tableColumn id="31" name="[sessionStartHealthDrainTime]" dataDxfId="184"/>
    <tableColumn id="30" name="[sessionStartHealthDrainModifier]" dataDxfId="183"/>
    <tableColumn id="19" name="[scaleMin]" dataDxfId="182"/>
    <tableColumn id="20" name="[scaleMax]" dataDxfId="181"/>
    <tableColumn id="22" name="[boostMultiplier]" dataDxfId="180"/>
    <tableColumn id="23" name="[energyDrain]" dataDxfId="179"/>
    <tableColumn id="24" name="[energyRefillRate]" dataDxfId="178"/>
    <tableColumn id="25" name="[furyMax]" dataDxfId="177"/>
    <tableColumn id="26" name="[furyDuration]" dataDxfId="176"/>
    <tableColumn id="14" name="[eatSpeedFactor]" dataDxfId="175"/>
    <tableColumn id="6" name="[gamePrefab]" dataDxfId="174"/>
    <tableColumn id="10" name="[menuPrefab]" dataDxfId="173"/>
    <tableColumn id="7" name="[tidName]" dataDxfId="172">
      <calculatedColumnFormula>CONCATENATE("TID_",UPPER(dragonDefinitions[[#This Row],['[sku']]]),"_NAME")</calculatedColumnFormula>
    </tableColumn>
    <tableColumn id="8" name="[tidDesc]" dataDxfId="171">
      <calculatedColumnFormula>CONCATENATE("TID_",UPPER(dragonDefinitions[[#This Row],['[sku']]]),"_DESC")</calculatedColumnFormula>
    </tableColumn>
    <tableColumn id="27" name="[statsBarRatio]"/>
    <tableColumn id="28" name="[furyBarRatio]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3" name="dragonTierDefinitions" displayName="dragonTierDefinitions" ref="B4:G10" totalsRowShown="0" headerRowDxfId="170" headerRowBorderDxfId="169" tableBorderDxfId="168" totalsRowBorderDxfId="167">
  <autoFilter ref="B4:G10"/>
  <tableColumns count="6">
    <tableColumn id="1" name="{dragonTierDefinitions}" dataDxfId="166"/>
    <tableColumn id="2" name="[sku]"/>
    <tableColumn id="9" name="[order]"/>
    <tableColumn id="10" name="[icon]" dataDxfId="165"/>
    <tableColumn id="7" name="[tidName]" dataDxfId="164">
      <calculatedColumnFormula>CONCATENATE("TID_",UPPER(dragonTierDefinitions[[#This Row],['[sku']]]),"_NAME")</calculatedColumnFormula>
    </tableColumn>
    <tableColumn id="8" name="[tidDesc]" dataDxfId="163">
      <calculatedColumnFormula>CONCATENATE("TID_",UPPER(dragonTierDefinitions[[#This Row],['[sku']]]),"_DESC")</calculatedColumnFormula>
    </tableColumn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4" name="dragonSkillDefinitions" displayName="dragonSkillDefinitions" ref="B32:E35" totalsRowShown="0" headerRowDxfId="162" headerRowBorderDxfId="161" tableBorderDxfId="160" totalsRowBorderDxfId="159">
  <autoFilter ref="B32:E35"/>
  <tableColumns count="4">
    <tableColumn id="1" name="{dragonSkillDefinitions}" dataDxfId="158"/>
    <tableColumn id="2" name="[sku]" dataDxfId="157"/>
    <tableColumn id="4" name="[tidName]" dataDxfId="156">
      <calculatedColumnFormula>CONCATENATE("TID_",UPPER(dragonSkillDefinitions[[#This Row],['[sku']]]),"_NAME")</calculatedColumnFormula>
    </tableColumn>
    <tableColumn id="5" name="[tidDesc]" dataDxfId="155">
      <calculatedColumnFormula>CONCATENATE("TID_",UPPER(dragonSkillDefinitions[[#This Row],['[sku']]]),"_DESC")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dragonSkillProgressionDefinitions" displayName="dragonSkillProgressionDefinitions" ref="B41:N51" totalsRowShown="0" headerRowDxfId="154" headerRowBorderDxfId="153" tableBorderDxfId="152" totalsRowBorderDxfId="151">
  <autoFilter ref="B41:N51"/>
  <tableColumns count="13">
    <tableColumn id="1" name="{dragonSkillProgressionDefinitions}" dataDxfId="150"/>
    <tableColumn id="3" name="[sku]" dataDxfId="149">
      <calculatedColumnFormula>C17</calculatedColumnFormula>
    </tableColumn>
    <tableColumn id="5" name="[unlockPriceCoinsLevel1]" dataDxfId="148"/>
    <tableColumn id="6" name="[unlockPriceCoinsLevel2]" dataDxfId="147"/>
    <tableColumn id="7" name="[unlockPriceCoinsLevel3]" dataDxfId="146"/>
    <tableColumn id="8" name="[unlockPriceCoinsLevel4]" dataDxfId="145"/>
    <tableColumn id="9" name="[unlockPriceCoinsLevel5]" dataDxfId="144"/>
    <tableColumn id="2" name="[fireMin]" dataDxfId="143"/>
    <tableColumn id="4" name="[fireMax]" dataDxfId="142"/>
    <tableColumn id="10" name="[speedMin]" dataDxfId="141"/>
    <tableColumn id="11" name="[speedMax]" dataDxfId="140"/>
    <tableColumn id="12" name="[energyMin]" dataDxfId="139"/>
    <tableColumn id="13" name="[energyMax]" dataDxfId="13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dragonSettings" displayName="dragonSettings" ref="B57:K58" totalsRowShown="0" headerRowDxfId="137" headerRowBorderDxfId="136" tableBorderDxfId="135" totalsRowBorderDxfId="134">
  <autoFilter ref="B57:K58"/>
  <tableColumns count="10">
    <tableColumn id="1" name="{dragonSettings}" dataDxfId="133"/>
    <tableColumn id="2" name="[sku]" dataDxfId="132"/>
    <tableColumn id="3" name="[healthWarningThreshold]" dataDxfId="131"/>
    <tableColumn id="4" name="[healthWarningModifier]" dataDxfId="130"/>
    <tableColumn id="5" name="[healthCriticalThreshold]"/>
    <tableColumn id="6" name="[healthCriticalModifier]"/>
    <tableColumn id="7" name="[energyRequiredToBoost]"/>
    <tableColumn id="8" name="[superfuryMax]"/>
    <tableColumn id="9" name="[superFuryLengthModifier]"/>
    <tableColumn id="10" name="[superFuryCoinsMultiplier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6" name="entityDefinitions" displayName="entityDefinitions" ref="B18:Y93" totalsRowShown="0" headerRowDxfId="129" headerRowBorderDxfId="128" tableBorderDxfId="127" totalsRowBorderDxfId="126">
  <autoFilter ref="B18:Y93"/>
  <tableColumns count="24">
    <tableColumn id="1" name="{entityDefinitions}" dataDxfId="125"/>
    <tableColumn id="2" name="[sku]" dataDxfId="124"/>
    <tableColumn id="6" name="[category]" dataDxfId="123"/>
    <tableColumn id="10" name="[rewardScore]" dataDxfId="122"/>
    <tableColumn id="11" name="[rewardCoins]" dataDxfId="121"/>
    <tableColumn id="12" name="[rewardPC]" dataDxfId="120"/>
    <tableColumn id="13" name="[rewardHealth]" dataDxfId="119"/>
    <tableColumn id="14" name="[rewardEnergy]" dataDxfId="118"/>
    <tableColumn id="16" name="[rewardXp]" dataDxfId="117"/>
    <tableColumn id="17" name="[goldenChance]" dataDxfId="116"/>
    <tableColumn id="18" name="[pcChance]" dataDxfId="115"/>
    <tableColumn id="3" name="[isEdible]" dataDxfId="114"/>
    <tableColumn id="4" name="[edibleFromTier]" dataDxfId="113"/>
    <tableColumn id="5" name="[biteResistance]" dataDxfId="112"/>
    <tableColumn id="19" name="[eatFeedbackChance]" dataDxfId="111"/>
    <tableColumn id="20" name="[burnFeedbackChance]" dataDxfId="110"/>
    <tableColumn id="21" name="[damageFeedbackChance]" dataDxfId="109"/>
    <tableColumn id="22" name="[destroyFeedbackChance]" dataDxfId="108"/>
    <tableColumn id="7" name="[tidName]" dataDxfId="107"/>
    <tableColumn id="8" name="[tidDesc]" dataDxfId="106"/>
    <tableColumn id="9" name="[tidEatFeedback]" dataDxfId="105"/>
    <tableColumn id="23" name="[tidBurnFeedback]" dataDxfId="104"/>
    <tableColumn id="24" name="[tidDamageFeedback]" dataDxfId="103"/>
    <tableColumn id="25" name="[tidDestroyFeedback]" dataDxfId="10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7" name="entityCategoryDefinitions" displayName="entityCategoryDefinitions" ref="B4:C12" totalsRowShown="0" headerRowDxfId="101" headerRowBorderDxfId="100" tableBorderDxfId="99" totalsRowBorderDxfId="98">
  <autoFilter ref="B4:C12"/>
  <tableColumns count="2">
    <tableColumn id="1" name="{entityCategoryDefinitions}" dataDxfId="97"/>
    <tableColumn id="2" name="[sku]" dataDxfId="9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levelDefinitions" displayName="levelDefinitions" ref="B4:J7" totalsRowShown="0" headerRowDxfId="94" headerRowBorderDxfId="93" tableBorderDxfId="92" totalsRowBorderDxfId="91">
  <autoFilter ref="B4:J7"/>
  <tableColumns count="9">
    <tableColumn id="1" name="{levelDefinitions}" dataDxfId="90"/>
    <tableColumn id="9" name="[sku]" dataDxfId="89"/>
    <tableColumn id="3" name="[order]" dataDxfId="88"/>
    <tableColumn id="4" name="[dragonsToUnlock]" dataDxfId="87"/>
    <tableColumn id="5" name="[spawnersScene]" dataDxfId="86"/>
    <tableColumn id="2" name="[collisionScene]" dataDxfId="85"/>
    <tableColumn id="10" name="[artScene]" dataDxfId="84"/>
    <tableColumn id="11" name="[tidName]" dataDxfId="83"/>
    <tableColumn id="12" name="[tidDesc]" dataDxfId="82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id="11" name="missionDefinitions" displayName="missionDefinitions" ref="B4:K24" totalsRowShown="0" headerRowDxfId="78" headerRowBorderDxfId="77" tableBorderDxfId="76" totalsRowBorderDxfId="75">
  <autoFilter ref="B4:K24"/>
  <tableColumns count="10">
    <tableColumn id="1" name="{missionDefinitions}" dataDxfId="74"/>
    <tableColumn id="9" name="[sku]" dataDxfId="73"/>
    <tableColumn id="3" name="[difficulty]" dataDxfId="72"/>
    <tableColumn id="4" name="[typeSku]" dataDxfId="71"/>
    <tableColumn id="5" name="[targetValue]" dataDxfId="70"/>
    <tableColumn id="2" name="[parameters]" dataDxfId="69"/>
    <tableColumn id="10" name="[singleRun]" dataDxfId="68"/>
    <tableColumn id="11" name="[tidName]" dataDxfId="67"/>
    <tableColumn id="12" name="[tidDesc]" dataDxfId="66"/>
    <tableColumn id="6" name="[icon]" dataDxfId="65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id="13" name="missionTypeDefinitions" displayName="missionTypeDefinitions" ref="B31:I34" totalsRowShown="0" headerRowBorderDxfId="64" tableBorderDxfId="63">
  <autoFilter ref="B31:I34"/>
  <tableColumns count="8">
    <tableColumn id="1" name="{missionTypeDefinitions}"/>
    <tableColumn id="2" name="[sku]" dataDxfId="62"/>
    <tableColumn id="3" name="[tidName]"/>
    <tableColumn id="4" name="[tidDescSingleRun]" dataDxfId="61"/>
    <tableColumn id="9" name="[tidDescMultiRun]" dataDxfId="60"/>
    <tableColumn id="5" name="value" dataDxfId="59"/>
    <tableColumn id="6" name="parameters" dataDxfId="58"/>
    <tableColumn id="7" name="single/multi-run?" dataDxfId="5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missionDifficultyDefinitions" displayName="missionDifficultyDefinitions" ref="B40:K43" totalsRowShown="0" headerRowBorderDxfId="56" tableBorderDxfId="55">
  <autoFilter ref="B40:K43"/>
  <tableColumns count="10">
    <tableColumn id="1" name="{missionDifficultyDefinitions}"/>
    <tableColumn id="2" name="[sku]" dataDxfId="54"/>
    <tableColumn id="7" name="[index]" dataDxfId="53"/>
    <tableColumn id="3" name="[dragonsToUnlock]" dataDxfId="52"/>
    <tableColumn id="4" name="[cooldownMinutes]" dataDxfId="51"/>
    <tableColumn id="9" name="[maxRewardCoins]" dataDxfId="50"/>
    <tableColumn id="5" name="[removeMissionPCCoefA]" dataDxfId="49"/>
    <tableColumn id="6" name="[removeMissionPCCoefB]" dataDxfId="48"/>
    <tableColumn id="8" name="[tidName]" dataDxfId="47"/>
    <tableColumn id="10" name="[color]" dataDxfId="4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" name="eggDefinitions" displayName="eggDefinitions" ref="B4:J14" totalsRowShown="0" headerRowDxfId="42" headerRowBorderDxfId="41" tableBorderDxfId="40" totalsRowBorderDxfId="39">
  <autoFilter ref="B4:J14"/>
  <tableColumns count="9">
    <tableColumn id="1" name="{eggDefinitions}" dataDxfId="38"/>
    <tableColumn id="6" name="[sku]" dataDxfId="37">
      <calculatedColumnFormula>CONCATENATE("egg_",eggDefinitions[[#This Row],['[dragonSku']]])</calculatedColumnFormula>
    </tableColumn>
    <tableColumn id="9" name="[dragonSku]" dataDxfId="36"/>
    <tableColumn id="3" name="[shopOrder]" dataDxfId="35"/>
    <tableColumn id="4" name="[pricePC]" dataDxfId="34"/>
    <tableColumn id="5" name="[incubationMinutes]" dataDxfId="33"/>
    <tableColumn id="10" name="[prefabPath]" dataDxfId="32"/>
    <tableColumn id="7" name="[tidName]" dataDxfId="31">
      <calculatedColumnFormula>CONCATENATE("TID_",UPPER(eggDefinitions[[#This Row],['[sku']]]),"_NAME")</calculatedColumnFormula>
    </tableColumn>
    <tableColumn id="8" name="[tidDesc]" dataDxfId="30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6" name="eggRewardDefinitions" displayName="eggRewardDefinitions" ref="B18:E24" totalsRowShown="0" headerRowDxfId="29" headerRowBorderDxfId="28" tableBorderDxfId="27" totalsRowBorderDxfId="26">
  <autoFilter ref="B18:E24"/>
  <tableColumns count="4">
    <tableColumn id="1" name="{eggRewardDefinitions}" dataDxfId="25"/>
    <tableColumn id="2" name="[sku]"/>
    <tableColumn id="3" name="[type]" dataDxfId="24"/>
    <tableColumn id="4" name="[droprate]" dataDxfId="23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4" name="chestSettings" displayName="chestSettings" ref="B4:G8" totalsRowShown="0" headerRowDxfId="20" headerRowBorderDxfId="19" tableBorderDxfId="18" totalsRowBorderDxfId="17">
  <autoFilter ref="B4:G8"/>
  <tableColumns count="6">
    <tableColumn id="1" name="{chestRewardDefinitions}" dataDxfId="16"/>
    <tableColumn id="2" name="[sku]" dataDxfId="15"/>
    <tableColumn id="6" name="[index]" dataDxfId="14"/>
    <tableColumn id="3" name="[dropRate]" dataDxfId="13"/>
    <tableColumn id="4" name="[factorA]" dataDxfId="12"/>
    <tableColumn id="5" name="[factorB]" dataDxfId="1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5" name="scoreMultiplierDefinitions" displayName="scoreMultiplierDefinitions" ref="B4:H21" totalsRowShown="0" headerRowDxfId="10" headerRowBorderDxfId="9" tableBorderDxfId="8" totalsRowBorderDxfId="7">
  <autoFilter ref="B4:H21"/>
  <tableColumns count="7">
    <tableColumn id="1" name="{scoreMultiplierDefinitions}" dataDxfId="6"/>
    <tableColumn id="2" name="[sku]" dataDxfId="5"/>
    <tableColumn id="6" name="[order]" dataDxfId="4"/>
    <tableColumn id="3" name="[multiplier]" dataDxfId="3"/>
    <tableColumn id="4" name="[requiredKillStreak]" dataDxfId="2"/>
    <tableColumn id="5" name="[duration]" dataDxfId="1"/>
    <tableColumn id="7" name="[tidMessage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rgb="FFFFFF00"/>
  </sheetPr>
  <dimension ref="A1:O44"/>
  <sheetViews>
    <sheetView workbookViewId="0">
      <selection activeCell="B45" sqref="B45"/>
    </sheetView>
  </sheetViews>
  <sheetFormatPr defaultColWidth="8.85546875" defaultRowHeight="15"/>
  <cols>
    <col min="1" max="1" width="3.28515625" style="67" customWidth="1"/>
    <col min="2" max="2" width="27.140625" customWidth="1"/>
  </cols>
  <sheetData>
    <row r="1" spans="2:14" s="67" customFormat="1"/>
    <row r="2" spans="2:14" s="67" customFormat="1" ht="21">
      <c r="B2" s="125" t="s">
        <v>163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</row>
    <row r="3" spans="2:14" s="67" customFormat="1">
      <c r="B3" s="127" t="s">
        <v>178</v>
      </c>
    </row>
    <row r="4" spans="2:14" s="67" customFormat="1">
      <c r="B4" s="127" t="s">
        <v>179</v>
      </c>
    </row>
    <row r="5" spans="2:14" s="67" customFormat="1">
      <c r="B5" s="127" t="s">
        <v>180</v>
      </c>
    </row>
    <row r="6" spans="2:14" s="67" customFormat="1">
      <c r="B6" s="127" t="s">
        <v>164</v>
      </c>
    </row>
    <row r="7" spans="2:14" s="67" customFormat="1">
      <c r="B7" s="127" t="s">
        <v>165</v>
      </c>
    </row>
    <row r="8" spans="2:14" s="67" customFormat="1">
      <c r="B8" s="127" t="s">
        <v>181</v>
      </c>
    </row>
    <row r="9" spans="2:14" s="67" customFormat="1">
      <c r="B9" s="127" t="s">
        <v>166</v>
      </c>
    </row>
    <row r="10" spans="2:14" s="67" customFormat="1">
      <c r="B10" s="127" t="s">
        <v>183</v>
      </c>
    </row>
    <row r="11" spans="2:14">
      <c r="B11" s="127" t="s">
        <v>601</v>
      </c>
    </row>
    <row r="12" spans="2:14" s="22" customFormat="1"/>
    <row r="13" spans="2:14" ht="21">
      <c r="B13" s="125" t="s">
        <v>0</v>
      </c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</row>
    <row r="14" spans="2:14">
      <c r="B14" s="129" t="s">
        <v>171</v>
      </c>
      <c r="C14" s="22" t="s">
        <v>172</v>
      </c>
    </row>
    <row r="15" spans="2:14" s="67" customFormat="1">
      <c r="B15" s="184" t="s">
        <v>287</v>
      </c>
      <c r="C15" s="22" t="s">
        <v>288</v>
      </c>
    </row>
    <row r="16" spans="2:14" s="67" customFormat="1">
      <c r="B16" s="152" t="s">
        <v>285</v>
      </c>
      <c r="C16" s="22" t="s">
        <v>286</v>
      </c>
    </row>
    <row r="17" spans="2:15" s="67" customFormat="1">
      <c r="B17" s="185" t="s">
        <v>289</v>
      </c>
      <c r="C17" s="183" t="s">
        <v>290</v>
      </c>
    </row>
    <row r="18" spans="2:15" s="67" customFormat="1">
      <c r="B18" s="151" t="s">
        <v>283</v>
      </c>
      <c r="C18" s="22" t="s">
        <v>284</v>
      </c>
    </row>
    <row r="19" spans="2:15" s="67" customFormat="1">
      <c r="B19" s="130" t="s">
        <v>173</v>
      </c>
      <c r="C19" s="22"/>
    </row>
    <row r="20" spans="2:15"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2:15" ht="21">
      <c r="B21" s="125" t="s">
        <v>1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t="s">
        <v>2</v>
      </c>
      <c r="C22" t="s">
        <v>3</v>
      </c>
    </row>
    <row r="24" spans="2:15" ht="21">
      <c r="B24" s="125" t="s">
        <v>7</v>
      </c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</row>
    <row r="25" spans="2:15">
      <c r="B25" s="16" t="s">
        <v>196</v>
      </c>
    </row>
    <row r="26" spans="2:15" s="67" customFormat="1">
      <c r="B26" s="131" t="s">
        <v>198</v>
      </c>
    </row>
    <row r="27" spans="2:15">
      <c r="B27" s="17" t="s">
        <v>293</v>
      </c>
    </row>
    <row r="28" spans="2:15">
      <c r="B28" s="18" t="s">
        <v>197</v>
      </c>
    </row>
    <row r="29" spans="2:15" s="67" customFormat="1">
      <c r="B29" s="19" t="s">
        <v>8</v>
      </c>
    </row>
    <row r="30" spans="2:15">
      <c r="B30" s="187" t="s">
        <v>294</v>
      </c>
    </row>
    <row r="31" spans="2:15">
      <c r="B31" s="1" t="s">
        <v>9</v>
      </c>
      <c r="C31" t="s">
        <v>19</v>
      </c>
    </row>
    <row r="32" spans="2:15">
      <c r="B32" s="6" t="s">
        <v>10</v>
      </c>
      <c r="C32" t="s">
        <v>11</v>
      </c>
    </row>
    <row r="33" spans="2:14">
      <c r="B33" s="7" t="s">
        <v>12</v>
      </c>
      <c r="C33" t="s">
        <v>13</v>
      </c>
    </row>
    <row r="34" spans="2:14">
      <c r="B34" s="8" t="s">
        <v>14</v>
      </c>
      <c r="C34" t="s">
        <v>15</v>
      </c>
    </row>
    <row r="35" spans="2:14">
      <c r="B35" s="9" t="s">
        <v>16</v>
      </c>
      <c r="C35" t="s">
        <v>17</v>
      </c>
    </row>
    <row r="36" spans="2:14" s="67" customFormat="1">
      <c r="B36" s="5" t="s">
        <v>18</v>
      </c>
      <c r="C36" t="s">
        <v>162</v>
      </c>
      <c r="D36"/>
      <c r="E36"/>
      <c r="F36"/>
      <c r="G36"/>
      <c r="H36"/>
      <c r="I36"/>
      <c r="J36"/>
      <c r="K36"/>
      <c r="L36"/>
      <c r="M36"/>
      <c r="N36"/>
    </row>
    <row r="37" spans="2:14">
      <c r="B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</row>
    <row r="38" spans="2:14" ht="21">
      <c r="B38" s="125" t="s">
        <v>161</v>
      </c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</row>
    <row r="39" spans="2:14">
      <c r="B39" s="128" t="s">
        <v>169</v>
      </c>
    </row>
    <row r="40" spans="2:14">
      <c r="B40" s="128" t="s">
        <v>168</v>
      </c>
    </row>
    <row r="41" spans="2:14">
      <c r="B41" s="128" t="s">
        <v>167</v>
      </c>
    </row>
    <row r="42" spans="2:14">
      <c r="B42" s="128" t="s">
        <v>170</v>
      </c>
    </row>
    <row r="43" spans="2:14">
      <c r="B43" s="128" t="s">
        <v>263</v>
      </c>
    </row>
    <row r="44" spans="2:14">
      <c r="B44" s="128" t="s">
        <v>602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FFFF00"/>
  </sheetPr>
  <dimension ref="A1:CW50"/>
  <sheetViews>
    <sheetView workbookViewId="0">
      <pane xSplit="1" topLeftCell="B1" activePane="topRight" state="frozenSplit"/>
      <selection pane="topRight" activeCell="A37" sqref="A37"/>
    </sheetView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1">
      <c r="A5" s="104" t="s">
        <v>159</v>
      </c>
    </row>
    <row r="6" spans="1:101" s="67" customFormat="1" ht="15.95" thickBot="1">
      <c r="A6" s="68" t="s">
        <v>218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9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9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9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9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9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9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9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9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:K5"/>
  <sheetViews>
    <sheetView workbookViewId="0">
      <selection activeCell="G34" sqref="G34"/>
    </sheetView>
  </sheetViews>
  <sheetFormatPr defaultColWidth="11.42578125" defaultRowHeight="15"/>
  <cols>
    <col min="1" max="1" width="2.7109375" customWidth="1"/>
    <col min="2" max="26" width="12" customWidth="1"/>
  </cols>
  <sheetData>
    <row r="1" spans="1:11" ht="15.95" thickBot="1"/>
    <row r="2" spans="1:11" ht="24">
      <c r="A2" s="67"/>
      <c r="B2" s="12" t="s">
        <v>264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80"/>
      <c r="B3" s="153"/>
      <c r="C3" s="10"/>
      <c r="D3" s="181" t="s">
        <v>269</v>
      </c>
      <c r="E3" s="10"/>
      <c r="F3" s="10"/>
      <c r="G3" s="10"/>
      <c r="H3" s="10"/>
      <c r="I3" s="181"/>
      <c r="J3" s="180"/>
      <c r="K3" s="180"/>
    </row>
    <row r="4" spans="1:11" ht="87.95">
      <c r="A4" s="67"/>
      <c r="B4" s="143" t="s">
        <v>265</v>
      </c>
      <c r="C4" s="144" t="s">
        <v>5</v>
      </c>
      <c r="D4" s="146" t="s">
        <v>267</v>
      </c>
      <c r="E4" s="166" t="s">
        <v>268</v>
      </c>
      <c r="F4" s="67"/>
      <c r="G4" s="67"/>
      <c r="H4" s="67"/>
      <c r="I4" s="67"/>
      <c r="J4" s="67"/>
      <c r="K4" s="67"/>
    </row>
    <row r="5" spans="1:11">
      <c r="A5" s="67"/>
      <c r="B5" s="156" t="s">
        <v>4</v>
      </c>
      <c r="C5" s="13" t="s">
        <v>266</v>
      </c>
      <c r="D5" s="14">
        <v>0.2</v>
      </c>
      <c r="E5" s="167">
        <v>4.5</v>
      </c>
      <c r="F5" s="67"/>
      <c r="G5" s="67"/>
      <c r="H5" s="67"/>
      <c r="I5" s="67"/>
      <c r="J5" s="67"/>
      <c r="K5" s="67"/>
    </row>
  </sheetData>
  <dataValidations count="2">
    <dataValidation allowBlank="1" showErrorMessage="1" prompt="percentage [0..1]" sqref="D5"/>
    <dataValidation allowBlank="1" showErrorMessage="1" prompt="percentage [0..1]" sqref="E5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B1:J28"/>
  <sheetViews>
    <sheetView workbookViewId="0">
      <selection activeCell="C5" sqref="C5:C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95" thickBot="1"/>
    <row r="2" spans="2:10" ht="24">
      <c r="B2" s="12" t="s">
        <v>292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82"/>
      <c r="C3" s="10"/>
      <c r="D3" s="10"/>
      <c r="E3" s="10"/>
      <c r="G3" s="10"/>
      <c r="H3" s="10" t="s">
        <v>296</v>
      </c>
      <c r="I3" s="67"/>
      <c r="J3" s="67"/>
    </row>
    <row r="4" spans="2:10" ht="114.95">
      <c r="B4" s="143" t="s">
        <v>291</v>
      </c>
      <c r="C4" s="143" t="s">
        <v>5</v>
      </c>
      <c r="D4" s="145" t="s">
        <v>186</v>
      </c>
      <c r="E4" s="154" t="s">
        <v>298</v>
      </c>
      <c r="F4" s="154" t="s">
        <v>299</v>
      </c>
      <c r="G4" s="154" t="s">
        <v>300</v>
      </c>
      <c r="H4" s="148" t="s">
        <v>295</v>
      </c>
      <c r="I4" s="148" t="s">
        <v>23</v>
      </c>
      <c r="J4" s="149" t="s">
        <v>38</v>
      </c>
    </row>
    <row r="5" spans="2:10">
      <c r="B5" s="134" t="s">
        <v>4</v>
      </c>
      <c r="C5" s="189" t="s">
        <v>297</v>
      </c>
      <c r="D5" s="132">
        <v>0</v>
      </c>
      <c r="E5" s="20" t="s">
        <v>310</v>
      </c>
      <c r="F5" s="20" t="b">
        <v>1</v>
      </c>
      <c r="G5" s="20" t="b">
        <v>1</v>
      </c>
      <c r="H5" s="15" t="s">
        <v>320</v>
      </c>
      <c r="I5" s="15"/>
      <c r="J5" s="21" t="s">
        <v>330</v>
      </c>
    </row>
    <row r="6" spans="2:10">
      <c r="B6" s="134" t="s">
        <v>4</v>
      </c>
      <c r="C6" s="189" t="s">
        <v>301</v>
      </c>
      <c r="D6" s="132">
        <v>1</v>
      </c>
      <c r="E6" s="20" t="s">
        <v>311</v>
      </c>
      <c r="F6" s="20" t="b">
        <v>1</v>
      </c>
      <c r="G6" s="20" t="b">
        <v>1</v>
      </c>
      <c r="H6" s="15" t="s">
        <v>321</v>
      </c>
      <c r="I6" s="15"/>
      <c r="J6" s="21" t="s">
        <v>331</v>
      </c>
    </row>
    <row r="7" spans="2:10">
      <c r="B7" s="136" t="s">
        <v>4</v>
      </c>
      <c r="C7" s="189" t="s">
        <v>302</v>
      </c>
      <c r="D7" s="138">
        <v>2</v>
      </c>
      <c r="E7" s="155" t="s">
        <v>312</v>
      </c>
      <c r="F7" s="20" t="b">
        <v>1</v>
      </c>
      <c r="G7" s="20" t="b">
        <v>1</v>
      </c>
      <c r="H7" s="15" t="s">
        <v>322</v>
      </c>
      <c r="I7" s="15"/>
      <c r="J7" s="21" t="s">
        <v>332</v>
      </c>
    </row>
    <row r="8" spans="2:10">
      <c r="B8" s="136" t="s">
        <v>4</v>
      </c>
      <c r="C8" s="189" t="s">
        <v>303</v>
      </c>
      <c r="D8" s="132">
        <v>3</v>
      </c>
      <c r="E8" s="20" t="s">
        <v>313</v>
      </c>
      <c r="F8" s="20" t="b">
        <v>1</v>
      </c>
      <c r="G8" s="20" t="b">
        <v>1</v>
      </c>
      <c r="H8" s="190" t="s">
        <v>323</v>
      </c>
      <c r="I8" s="15"/>
      <c r="J8" s="21" t="s">
        <v>333</v>
      </c>
    </row>
    <row r="9" spans="2:10">
      <c r="B9" s="136" t="s">
        <v>4</v>
      </c>
      <c r="C9" s="189" t="s">
        <v>304</v>
      </c>
      <c r="D9" s="138">
        <v>4</v>
      </c>
      <c r="E9" s="20" t="s">
        <v>314</v>
      </c>
      <c r="F9" s="20" t="b">
        <v>1</v>
      </c>
      <c r="G9" s="20" t="b">
        <v>1</v>
      </c>
      <c r="H9" s="190" t="s">
        <v>324</v>
      </c>
      <c r="I9" s="15"/>
      <c r="J9" s="21" t="s">
        <v>334</v>
      </c>
    </row>
    <row r="10" spans="2:10">
      <c r="B10" s="136" t="s">
        <v>4</v>
      </c>
      <c r="C10" s="189" t="s">
        <v>305</v>
      </c>
      <c r="D10" s="132">
        <v>5</v>
      </c>
      <c r="E10" s="20" t="s">
        <v>315</v>
      </c>
      <c r="F10" s="20" t="b">
        <v>1</v>
      </c>
      <c r="G10" s="20" t="b">
        <v>1</v>
      </c>
      <c r="H10" s="190" t="s">
        <v>325</v>
      </c>
      <c r="I10" s="15"/>
      <c r="J10" s="21" t="s">
        <v>335</v>
      </c>
    </row>
    <row r="11" spans="2:10">
      <c r="B11" s="136" t="s">
        <v>4</v>
      </c>
      <c r="C11" s="189" t="s">
        <v>306</v>
      </c>
      <c r="D11" s="138">
        <v>6</v>
      </c>
      <c r="E11" s="20" t="s">
        <v>316</v>
      </c>
      <c r="F11" s="20" t="b">
        <v>1</v>
      </c>
      <c r="G11" s="20" t="b">
        <v>1</v>
      </c>
      <c r="H11" s="190" t="s">
        <v>326</v>
      </c>
      <c r="I11" s="15"/>
      <c r="J11" s="21" t="s">
        <v>336</v>
      </c>
    </row>
    <row r="12" spans="2:10">
      <c r="B12" s="136" t="s">
        <v>4</v>
      </c>
      <c r="C12" s="189" t="s">
        <v>307</v>
      </c>
      <c r="D12" s="132">
        <v>7</v>
      </c>
      <c r="E12" s="20" t="s">
        <v>317</v>
      </c>
      <c r="F12" s="20" t="b">
        <v>1</v>
      </c>
      <c r="G12" s="20" t="b">
        <v>0</v>
      </c>
      <c r="H12" s="190" t="s">
        <v>327</v>
      </c>
      <c r="I12" s="15"/>
      <c r="J12" s="21" t="s">
        <v>337</v>
      </c>
    </row>
    <row r="13" spans="2:10">
      <c r="B13" s="136" t="s">
        <v>4</v>
      </c>
      <c r="C13" s="189" t="s">
        <v>308</v>
      </c>
      <c r="D13" s="138">
        <v>8</v>
      </c>
      <c r="E13" s="20" t="s">
        <v>318</v>
      </c>
      <c r="F13" s="20" t="b">
        <v>1</v>
      </c>
      <c r="G13" s="20" t="b">
        <v>1</v>
      </c>
      <c r="H13" s="190" t="s">
        <v>328</v>
      </c>
      <c r="I13" s="15"/>
      <c r="J13" s="21" t="s">
        <v>338</v>
      </c>
    </row>
    <row r="14" spans="2:10">
      <c r="B14" s="136" t="s">
        <v>4</v>
      </c>
      <c r="C14" s="189" t="s">
        <v>309</v>
      </c>
      <c r="D14" s="132">
        <v>9</v>
      </c>
      <c r="E14" s="20" t="s">
        <v>319</v>
      </c>
      <c r="F14" s="20" t="b">
        <v>1</v>
      </c>
      <c r="G14" s="20" t="b">
        <v>1</v>
      </c>
      <c r="H14" s="190" t="s">
        <v>329</v>
      </c>
      <c r="I14" s="15"/>
      <c r="J14" s="21" t="s">
        <v>339</v>
      </c>
    </row>
    <row r="19" spans="2:2">
      <c r="B19" s="186"/>
    </row>
    <row r="20" spans="2:2">
      <c r="B20" s="188"/>
    </row>
    <row r="21" spans="2:2">
      <c r="B21" s="188"/>
    </row>
    <row r="22" spans="2:2">
      <c r="B22" s="188"/>
    </row>
    <row r="23" spans="2:2">
      <c r="B23" s="188"/>
    </row>
    <row r="24" spans="2:2">
      <c r="B24" s="188"/>
    </row>
    <row r="25" spans="2:2">
      <c r="B25" s="188"/>
    </row>
    <row r="26" spans="2:2">
      <c r="B26" s="188"/>
    </row>
    <row r="27" spans="2:2">
      <c r="B27" s="188"/>
    </row>
    <row r="28" spans="2:2">
      <c r="B28" s="188"/>
    </row>
  </sheetData>
  <conditionalFormatting sqref="C5:C14">
    <cfRule type="duplicateValues" dxfId="21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9"/>
  </sheetPr>
  <dimension ref="B1:AF58"/>
  <sheetViews>
    <sheetView topLeftCell="A7" workbookViewId="0">
      <pane xSplit="3" topLeftCell="G1" activePane="topRight" state="frozen"/>
      <selection pane="topRight" activeCell="M27" sqref="M27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5" width="14.28515625" style="67" customWidth="1"/>
    <col min="6" max="6" width="17.7109375" style="67" customWidth="1"/>
    <col min="7" max="7" width="16.42578125" style="67" customWidth="1"/>
    <col min="8" max="23" width="14.28515625" style="67" customWidth="1"/>
    <col min="24" max="24" width="31" style="67" bestFit="1" customWidth="1"/>
    <col min="25" max="25" width="37.85546875" style="67" bestFit="1" customWidth="1"/>
    <col min="26" max="26" width="29.140625" style="67" bestFit="1" customWidth="1"/>
    <col min="27" max="27" width="29.7109375" style="67" customWidth="1"/>
    <col min="28" max="28" width="37.85546875" style="67" bestFit="1" customWidth="1"/>
    <col min="29" max="29" width="26.7109375" style="67" bestFit="1" customWidth="1"/>
    <col min="30" max="30" width="25.85546875" style="67" bestFit="1" customWidth="1"/>
    <col min="31" max="16384" width="10.85546875" style="67"/>
  </cols>
  <sheetData>
    <row r="1" spans="2:32" ht="15.95" thickBot="1"/>
    <row r="2" spans="2:32" ht="24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32">
      <c r="B3" s="153"/>
      <c r="C3" s="10"/>
      <c r="D3" s="10"/>
      <c r="E3" s="10"/>
      <c r="F3" s="10"/>
      <c r="G3" s="10"/>
    </row>
    <row r="4" spans="2:32" ht="113.1">
      <c r="B4" s="143" t="s">
        <v>262</v>
      </c>
      <c r="C4" s="144" t="s">
        <v>5</v>
      </c>
      <c r="D4" s="145" t="s">
        <v>186</v>
      </c>
      <c r="E4" s="148" t="s">
        <v>23</v>
      </c>
      <c r="F4" s="149" t="s">
        <v>38</v>
      </c>
      <c r="G4" s="150" t="s">
        <v>177</v>
      </c>
    </row>
    <row r="5" spans="2:32">
      <c r="B5" s="134" t="s">
        <v>4</v>
      </c>
      <c r="C5" s="13" t="s">
        <v>187</v>
      </c>
      <c r="D5" s="132">
        <v>0</v>
      </c>
      <c r="E5" s="15"/>
      <c r="F5" s="21" t="str">
        <f>CONCATENATE("TID_",UPPER(dragonTierDefinitions[[#This Row],['[sku']]]),"_NAME")</f>
        <v>TID_TIER_0_NAME</v>
      </c>
      <c r="G5" s="135" t="str">
        <f>CONCATENATE("TID_",UPPER(dragonTierDefinitions[[#This Row],['[sku']]]),"_DESC")</f>
        <v>TID_TIER_0_DESC</v>
      </c>
    </row>
    <row r="6" spans="2:32">
      <c r="B6" s="134" t="s">
        <v>4</v>
      </c>
      <c r="C6" s="13" t="s">
        <v>188</v>
      </c>
      <c r="D6" s="132">
        <v>1</v>
      </c>
      <c r="E6" s="15"/>
      <c r="F6" s="21" t="str">
        <f>CONCATENATE("TID_",UPPER(dragonTierDefinitions[[#This Row],['[sku']]]),"_NAME")</f>
        <v>TID_TIER_1_NAME</v>
      </c>
      <c r="G6" s="135" t="str">
        <f>CONCATENATE("TID_",UPPER(dragonTierDefinitions[[#This Row],['[sku']]]),"_DESC")</f>
        <v>TID_TIER_1_DESC</v>
      </c>
    </row>
    <row r="7" spans="2:32">
      <c r="B7" s="136" t="s">
        <v>4</v>
      </c>
      <c r="C7" s="137" t="s">
        <v>189</v>
      </c>
      <c r="D7" s="132">
        <v>2</v>
      </c>
      <c r="E7" s="15"/>
      <c r="F7" s="141" t="str">
        <f>CONCATENATE("TID_",UPPER(dragonTierDefinitions[[#This Row],['[sku']]]),"_NAME")</f>
        <v>TID_TIER_2_NAME</v>
      </c>
      <c r="G7" s="142" t="str">
        <f>CONCATENATE("TID_",UPPER(dragonTierDefinitions[[#This Row],['[sku']]]),"_DESC")</f>
        <v>TID_TIER_2_DESC</v>
      </c>
    </row>
    <row r="8" spans="2:32">
      <c r="B8" s="136" t="s">
        <v>4</v>
      </c>
      <c r="C8" s="137" t="s">
        <v>228</v>
      </c>
      <c r="D8" s="132">
        <v>3</v>
      </c>
      <c r="E8" s="15"/>
      <c r="F8" s="163" t="str">
        <f>CONCATENATE("TID_",UPPER(dragonTierDefinitions[[#This Row],['[sku']]]),"_NAME")</f>
        <v>TID_TIER_3_NAME</v>
      </c>
      <c r="G8" s="164" t="str">
        <f>CONCATENATE("TID_",UPPER(dragonTierDefinitions[[#This Row],['[sku']]]),"_DESC")</f>
        <v>TID_TIER_3_DESC</v>
      </c>
    </row>
    <row r="9" spans="2:32">
      <c r="B9" s="136" t="s">
        <v>4</v>
      </c>
      <c r="C9" s="137" t="s">
        <v>229</v>
      </c>
      <c r="D9" s="132">
        <v>4</v>
      </c>
      <c r="E9" s="15"/>
      <c r="F9" s="163" t="str">
        <f>CONCATENATE("TID_",UPPER(dragonTierDefinitions[[#This Row],['[sku']]]),"_NAME")</f>
        <v>TID_TIER_4_NAME</v>
      </c>
      <c r="G9" s="164" t="str">
        <f>CONCATENATE("TID_",UPPER(dragonTierDefinitions[[#This Row],['[sku']]]),"_DESC")</f>
        <v>TID_TIER_4_DESC</v>
      </c>
    </row>
    <row r="10" spans="2:32">
      <c r="B10" s="136" t="s">
        <v>4</v>
      </c>
      <c r="C10" s="137" t="s">
        <v>230</v>
      </c>
      <c r="D10" s="132">
        <v>5</v>
      </c>
      <c r="E10" s="165"/>
      <c r="F10" s="158" t="str">
        <f>CONCATENATE("TID_",UPPER(dragonTierDefinitions[[#This Row],['[sku']]]),"_NAME")</f>
        <v>TID_TIER_5_NAME</v>
      </c>
      <c r="G10" s="159" t="str">
        <f>CONCATENATE("TID_",UPPER(dragonTierDefinitions[[#This Row],['[sku']]]),"_DESC")</f>
        <v>TID_TIER_5_DESC</v>
      </c>
    </row>
    <row r="13" spans="2:32" ht="15.95" thickBot="1"/>
    <row r="14" spans="2:32" ht="24">
      <c r="B14" s="12" t="s">
        <v>185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2:32" s="199" customFormat="1" ht="60">
      <c r="H15" s="199" t="s">
        <v>220</v>
      </c>
      <c r="O15" s="199" t="s">
        <v>246</v>
      </c>
      <c r="S15" s="199" t="s">
        <v>247</v>
      </c>
      <c r="T15" s="199" t="s">
        <v>247</v>
      </c>
      <c r="V15" s="199" t="s">
        <v>250</v>
      </c>
      <c r="W15" s="199" t="s">
        <v>440</v>
      </c>
    </row>
    <row r="16" spans="2:32" ht="158.1">
      <c r="B16" s="143" t="s">
        <v>261</v>
      </c>
      <c r="C16" s="144" t="s">
        <v>5</v>
      </c>
      <c r="D16" s="144" t="s">
        <v>190</v>
      </c>
      <c r="E16" s="145" t="s">
        <v>186</v>
      </c>
      <c r="F16" s="146" t="s">
        <v>194</v>
      </c>
      <c r="G16" s="147" t="s">
        <v>195</v>
      </c>
      <c r="H16" s="147" t="s">
        <v>251</v>
      </c>
      <c r="I16" s="147" t="s">
        <v>199</v>
      </c>
      <c r="J16" s="177" t="s">
        <v>200</v>
      </c>
      <c r="K16" s="174" t="s">
        <v>232</v>
      </c>
      <c r="L16" s="170" t="s">
        <v>233</v>
      </c>
      <c r="M16" s="174" t="s">
        <v>234</v>
      </c>
      <c r="N16" s="154" t="s">
        <v>235</v>
      </c>
      <c r="O16" s="170" t="s">
        <v>245</v>
      </c>
      <c r="P16" s="231" t="s">
        <v>765</v>
      </c>
      <c r="Q16" s="231" t="s">
        <v>766</v>
      </c>
      <c r="R16" s="231" t="s">
        <v>767</v>
      </c>
      <c r="S16" s="174" t="s">
        <v>240</v>
      </c>
      <c r="T16" s="170" t="s">
        <v>241</v>
      </c>
      <c r="U16" s="174" t="s">
        <v>708</v>
      </c>
      <c r="V16" s="154" t="s">
        <v>244</v>
      </c>
      <c r="W16" s="170" t="s">
        <v>243</v>
      </c>
      <c r="X16" s="174" t="s">
        <v>248</v>
      </c>
      <c r="Y16" s="170" t="s">
        <v>249</v>
      </c>
      <c r="Z16" s="174" t="s">
        <v>439</v>
      </c>
      <c r="AA16" s="178" t="s">
        <v>191</v>
      </c>
      <c r="AB16" s="148" t="s">
        <v>192</v>
      </c>
      <c r="AC16" s="149" t="s">
        <v>38</v>
      </c>
      <c r="AD16" s="150" t="s">
        <v>177</v>
      </c>
      <c r="AE16" s="145" t="s">
        <v>709</v>
      </c>
      <c r="AF16" s="218" t="s">
        <v>710</v>
      </c>
    </row>
    <row r="17" spans="2:32">
      <c r="B17" s="134" t="s">
        <v>4</v>
      </c>
      <c r="C17" s="13" t="s">
        <v>873</v>
      </c>
      <c r="D17" s="13" t="s">
        <v>187</v>
      </c>
      <c r="E17" s="132">
        <v>0</v>
      </c>
      <c r="F17" s="14">
        <v>0</v>
      </c>
      <c r="G17" s="133">
        <v>0</v>
      </c>
      <c r="H17" s="133">
        <v>5</v>
      </c>
      <c r="I17" s="133">
        <v>500</v>
      </c>
      <c r="J17" s="168">
        <v>100</v>
      </c>
      <c r="K17" s="171">
        <v>23</v>
      </c>
      <c r="L17" s="172">
        <v>26</v>
      </c>
      <c r="M17" s="171">
        <v>70</v>
      </c>
      <c r="N17" s="20">
        <v>140</v>
      </c>
      <c r="O17" s="250" t="s">
        <v>904</v>
      </c>
      <c r="P17" s="172">
        <v>5.0000000000000001E-3</v>
      </c>
      <c r="Q17" s="172">
        <v>45</v>
      </c>
      <c r="R17" s="172">
        <v>0.5</v>
      </c>
      <c r="S17" s="252" t="s">
        <v>784</v>
      </c>
      <c r="T17" s="250" t="s">
        <v>839</v>
      </c>
      <c r="U17" s="171">
        <v>2</v>
      </c>
      <c r="V17" s="20">
        <v>18</v>
      </c>
      <c r="W17" s="172">
        <v>11</v>
      </c>
      <c r="X17" s="171">
        <v>3500</v>
      </c>
      <c r="Y17" s="172">
        <v>15</v>
      </c>
      <c r="Z17" s="171">
        <v>0.3</v>
      </c>
      <c r="AA17" s="179" t="s">
        <v>874</v>
      </c>
      <c r="AB17" s="15" t="s">
        <v>888</v>
      </c>
      <c r="AC17" s="21" t="str">
        <f>CONCATENATE("TID_",UPPER(dragonDefinitions[[#This Row],['[sku']]]),"_NAME")</f>
        <v>TID_DRAGON_BABY_NAME</v>
      </c>
      <c r="AD17" s="135" t="str">
        <f>CONCATENATE("TID_",UPPER(dragonDefinitions[[#This Row],['[sku']]]),"_DESC")</f>
        <v>TID_DRAGON_BABY_DESC</v>
      </c>
      <c r="AE17" s="67" t="s">
        <v>774</v>
      </c>
      <c r="AF17" s="67" t="s">
        <v>774</v>
      </c>
    </row>
    <row r="18" spans="2:32">
      <c r="B18" s="134" t="s">
        <v>4</v>
      </c>
      <c r="C18" s="13" t="s">
        <v>846</v>
      </c>
      <c r="D18" s="13" t="s">
        <v>188</v>
      </c>
      <c r="E18" s="132">
        <v>1</v>
      </c>
      <c r="F18" s="14">
        <v>1000</v>
      </c>
      <c r="G18" s="133">
        <v>20</v>
      </c>
      <c r="H18" s="133">
        <v>10</v>
      </c>
      <c r="I18" s="133">
        <v>500</v>
      </c>
      <c r="J18" s="168">
        <v>100</v>
      </c>
      <c r="K18" s="171">
        <v>24</v>
      </c>
      <c r="L18" s="172">
        <v>29</v>
      </c>
      <c r="M18" s="171">
        <v>90</v>
      </c>
      <c r="N18" s="20">
        <v>160</v>
      </c>
      <c r="O18" s="250" t="s">
        <v>902</v>
      </c>
      <c r="P18" s="172">
        <v>5.0000000000000001E-3</v>
      </c>
      <c r="Q18" s="172">
        <v>45</v>
      </c>
      <c r="R18" s="172">
        <v>0.5</v>
      </c>
      <c r="S18" s="252" t="s">
        <v>785</v>
      </c>
      <c r="T18" s="250">
        <v>0.8</v>
      </c>
      <c r="U18" s="171">
        <v>2</v>
      </c>
      <c r="V18" s="20">
        <v>18</v>
      </c>
      <c r="W18" s="172">
        <v>11</v>
      </c>
      <c r="X18" s="171">
        <v>4200</v>
      </c>
      <c r="Y18" s="172">
        <v>15</v>
      </c>
      <c r="Z18" s="171">
        <v>0.3</v>
      </c>
      <c r="AA18" s="179" t="s">
        <v>855</v>
      </c>
      <c r="AB18" s="15" t="s">
        <v>889</v>
      </c>
      <c r="AC18" s="21" t="str">
        <f>CONCATENATE("TID_",UPPER(dragonDefinitions[[#This Row],['[sku']]]),"_NAME")</f>
        <v>TID_DRAGON_FAT_NAME</v>
      </c>
      <c r="AD18" s="135" t="str">
        <f>CONCATENATE("TID_",UPPER(dragonDefinitions[[#This Row],['[sku']]]),"_DESC")</f>
        <v>TID_DRAGON_FAT_DESC</v>
      </c>
      <c r="AE18" s="67" t="s">
        <v>774</v>
      </c>
      <c r="AF18" s="67" t="s">
        <v>774</v>
      </c>
    </row>
    <row r="19" spans="2:32">
      <c r="B19" s="136" t="s">
        <v>4</v>
      </c>
      <c r="C19" s="137" t="s">
        <v>847</v>
      </c>
      <c r="D19" s="137" t="s">
        <v>188</v>
      </c>
      <c r="E19" s="132">
        <v>2</v>
      </c>
      <c r="F19" s="139">
        <v>2000</v>
      </c>
      <c r="G19" s="140">
        <v>150</v>
      </c>
      <c r="H19" s="140">
        <v>10</v>
      </c>
      <c r="I19" s="133">
        <v>500</v>
      </c>
      <c r="J19" s="168">
        <v>100</v>
      </c>
      <c r="K19" s="246">
        <v>24</v>
      </c>
      <c r="L19" s="247">
        <v>29</v>
      </c>
      <c r="M19" s="175">
        <v>90</v>
      </c>
      <c r="N19" s="155">
        <v>160</v>
      </c>
      <c r="O19" s="251" t="s">
        <v>903</v>
      </c>
      <c r="P19" s="172">
        <v>5.0000000000000001E-3</v>
      </c>
      <c r="Q19" s="172">
        <v>45</v>
      </c>
      <c r="R19" s="172">
        <v>0.5</v>
      </c>
      <c r="S19" s="232" t="s">
        <v>786</v>
      </c>
      <c r="T19" s="251">
        <v>0.9</v>
      </c>
      <c r="U19" s="175">
        <v>2</v>
      </c>
      <c r="V19" s="155">
        <v>18</v>
      </c>
      <c r="W19" s="173">
        <v>11</v>
      </c>
      <c r="X19" s="175">
        <v>4500</v>
      </c>
      <c r="Y19" s="173">
        <v>15</v>
      </c>
      <c r="Z19" s="175">
        <v>0.3</v>
      </c>
      <c r="AA19" s="179" t="s">
        <v>856</v>
      </c>
      <c r="AB19" s="15" t="s">
        <v>890</v>
      </c>
      <c r="AC19" s="141" t="str">
        <f>CONCATENATE("TID_",UPPER(dragonDefinitions[[#This Row],['[sku']]]),"_NAME")</f>
        <v>TID_DRAGON_CROCODILE_NAME</v>
      </c>
      <c r="AD19" s="142" t="str">
        <f>CONCATENATE("TID_",UPPER(dragonDefinitions[[#This Row],['[sku']]]),"_DESC")</f>
        <v>TID_DRAGON_CROCODILE_DESC</v>
      </c>
      <c r="AE19" s="67" t="s">
        <v>774</v>
      </c>
      <c r="AF19" s="67" t="s">
        <v>774</v>
      </c>
    </row>
    <row r="20" spans="2:32">
      <c r="B20" s="136" t="s">
        <v>4</v>
      </c>
      <c r="C20" s="137" t="s">
        <v>848</v>
      </c>
      <c r="D20" s="13" t="s">
        <v>188</v>
      </c>
      <c r="E20" s="132">
        <v>3</v>
      </c>
      <c r="F20" s="14">
        <v>4000</v>
      </c>
      <c r="G20" s="133">
        <v>300</v>
      </c>
      <c r="H20" s="133">
        <v>10</v>
      </c>
      <c r="I20" s="133">
        <v>500</v>
      </c>
      <c r="J20" s="168">
        <v>100</v>
      </c>
      <c r="K20" s="246">
        <v>24</v>
      </c>
      <c r="L20" s="247">
        <v>29</v>
      </c>
      <c r="M20" s="171">
        <v>90</v>
      </c>
      <c r="N20" s="20">
        <v>160</v>
      </c>
      <c r="O20" s="250" t="s">
        <v>903</v>
      </c>
      <c r="P20" s="172">
        <v>5.0000000000000001E-3</v>
      </c>
      <c r="Q20" s="172">
        <v>45</v>
      </c>
      <c r="R20" s="172">
        <v>0.5</v>
      </c>
      <c r="S20" s="252" t="s">
        <v>786</v>
      </c>
      <c r="T20" s="250">
        <v>1</v>
      </c>
      <c r="U20" s="171">
        <v>2</v>
      </c>
      <c r="V20" s="20">
        <v>18</v>
      </c>
      <c r="W20" s="172">
        <v>11</v>
      </c>
      <c r="X20" s="171">
        <v>4700</v>
      </c>
      <c r="Y20" s="172">
        <v>14</v>
      </c>
      <c r="Z20" s="171">
        <v>0.3</v>
      </c>
      <c r="AA20" s="179" t="s">
        <v>857</v>
      </c>
      <c r="AB20" s="15" t="s">
        <v>891</v>
      </c>
      <c r="AC20" s="141" t="str">
        <f>CONCATENATE("TID_",UPPER(dragonDefinitions[[#This Row],['[sku']]]),"_NAME")</f>
        <v>TID_DRAGON_BUG_NAME</v>
      </c>
      <c r="AD20" s="142" t="str">
        <f>CONCATENATE("TID_",UPPER(dragonDefinitions[[#This Row],['[sku']]]),"_DESC")</f>
        <v>TID_DRAGON_BUG_DESC</v>
      </c>
      <c r="AE20" s="67" t="s">
        <v>774</v>
      </c>
      <c r="AF20" s="67" t="s">
        <v>774</v>
      </c>
    </row>
    <row r="21" spans="2:32">
      <c r="B21" s="136" t="s">
        <v>4</v>
      </c>
      <c r="C21" s="137" t="s">
        <v>849</v>
      </c>
      <c r="D21" s="13" t="s">
        <v>189</v>
      </c>
      <c r="E21" s="132">
        <v>4</v>
      </c>
      <c r="F21" s="14">
        <v>9000</v>
      </c>
      <c r="G21" s="133">
        <v>550</v>
      </c>
      <c r="H21" s="133">
        <v>15</v>
      </c>
      <c r="I21" s="133">
        <v>500</v>
      </c>
      <c r="J21" s="168">
        <v>100</v>
      </c>
      <c r="K21" s="248">
        <v>32</v>
      </c>
      <c r="L21" s="249">
        <v>37</v>
      </c>
      <c r="M21" s="171">
        <v>140</v>
      </c>
      <c r="N21" s="20">
        <v>280</v>
      </c>
      <c r="O21" s="250" t="s">
        <v>786</v>
      </c>
      <c r="P21" s="172">
        <v>5.0000000000000001E-3</v>
      </c>
      <c r="Q21" s="172">
        <v>45</v>
      </c>
      <c r="R21" s="172">
        <v>0.5</v>
      </c>
      <c r="S21" s="252" t="s">
        <v>787</v>
      </c>
      <c r="T21" s="250">
        <v>1</v>
      </c>
      <c r="U21" s="171">
        <v>2</v>
      </c>
      <c r="V21" s="20">
        <v>18</v>
      </c>
      <c r="W21" s="172">
        <v>11</v>
      </c>
      <c r="X21" s="171">
        <v>5000</v>
      </c>
      <c r="Y21" s="172">
        <v>14</v>
      </c>
      <c r="Z21" s="171">
        <v>0.3</v>
      </c>
      <c r="AA21" s="179" t="s">
        <v>858</v>
      </c>
      <c r="AB21" s="15" t="s">
        <v>892</v>
      </c>
      <c r="AC21" s="141" t="str">
        <f>CONCATENATE("TID_",UPPER(dragonDefinitions[[#This Row],['[sku']]]),"_NAME")</f>
        <v>TID_DRAGON_CHINESE_NAME</v>
      </c>
      <c r="AD21" s="142" t="str">
        <f>CONCATENATE("TID_",UPPER(dragonDefinitions[[#This Row],['[sku']]]),"_DESC")</f>
        <v>TID_DRAGON_CHINESE_DESC</v>
      </c>
      <c r="AE21" s="67" t="s">
        <v>774</v>
      </c>
      <c r="AF21" s="67" t="s">
        <v>774</v>
      </c>
    </row>
    <row r="22" spans="2:32">
      <c r="B22" s="136" t="s">
        <v>4</v>
      </c>
      <c r="C22" s="137" t="s">
        <v>850</v>
      </c>
      <c r="D22" s="13" t="s">
        <v>189</v>
      </c>
      <c r="E22" s="132">
        <v>5</v>
      </c>
      <c r="F22" s="14">
        <v>19000</v>
      </c>
      <c r="G22" s="133">
        <v>550</v>
      </c>
      <c r="H22" s="133">
        <v>15</v>
      </c>
      <c r="I22" s="133">
        <v>500</v>
      </c>
      <c r="J22" s="168">
        <v>100</v>
      </c>
      <c r="K22" s="248">
        <v>32</v>
      </c>
      <c r="L22" s="249">
        <v>37</v>
      </c>
      <c r="M22" s="171">
        <v>140</v>
      </c>
      <c r="N22" s="20">
        <v>280</v>
      </c>
      <c r="O22" s="250" t="s">
        <v>786</v>
      </c>
      <c r="P22" s="172">
        <v>5.0000000000000001E-3</v>
      </c>
      <c r="Q22" s="172">
        <v>45</v>
      </c>
      <c r="R22" s="172">
        <v>0.5</v>
      </c>
      <c r="S22" s="252">
        <v>1</v>
      </c>
      <c r="T22" s="250">
        <v>1.2</v>
      </c>
      <c r="U22" s="171">
        <v>2</v>
      </c>
      <c r="V22" s="20">
        <v>18</v>
      </c>
      <c r="W22" s="172">
        <v>11</v>
      </c>
      <c r="X22" s="171">
        <v>5200</v>
      </c>
      <c r="Y22" s="172">
        <v>14</v>
      </c>
      <c r="Z22" s="171">
        <v>0.2</v>
      </c>
      <c r="AA22" s="179" t="s">
        <v>859</v>
      </c>
      <c r="AB22" s="15" t="s">
        <v>893</v>
      </c>
      <c r="AC22" s="141" t="str">
        <f>CONCATENATE("TID_",UPPER(dragonDefinitions[[#This Row],['[sku']]]),"_NAME")</f>
        <v>TID_DRAGON_REPTILE_NAME</v>
      </c>
      <c r="AD22" s="142" t="str">
        <f>CONCATENATE("TID_",UPPER(dragonDefinitions[[#This Row],['[sku']]]),"_DESC")</f>
        <v>TID_DRAGON_REPTILE_DESC</v>
      </c>
      <c r="AE22" s="67" t="s">
        <v>774</v>
      </c>
      <c r="AF22" s="67" t="s">
        <v>774</v>
      </c>
    </row>
    <row r="23" spans="2:32">
      <c r="B23" s="136" t="s">
        <v>4</v>
      </c>
      <c r="C23" s="137" t="s">
        <v>851</v>
      </c>
      <c r="D23" s="13" t="s">
        <v>189</v>
      </c>
      <c r="E23" s="132">
        <v>6</v>
      </c>
      <c r="F23" s="14">
        <v>36000</v>
      </c>
      <c r="G23" s="133">
        <v>550</v>
      </c>
      <c r="H23" s="133">
        <v>15</v>
      </c>
      <c r="I23" s="133">
        <v>500</v>
      </c>
      <c r="J23" s="168">
        <v>100</v>
      </c>
      <c r="K23" s="246">
        <v>32</v>
      </c>
      <c r="L23" s="247">
        <v>37</v>
      </c>
      <c r="M23" s="175">
        <v>140</v>
      </c>
      <c r="N23" s="155">
        <v>280</v>
      </c>
      <c r="O23" s="250" t="s">
        <v>787</v>
      </c>
      <c r="P23" s="172">
        <v>5.0000000000000001E-3</v>
      </c>
      <c r="Q23" s="172">
        <v>45</v>
      </c>
      <c r="R23" s="172">
        <v>0.5</v>
      </c>
      <c r="S23" s="252">
        <v>1</v>
      </c>
      <c r="T23" s="250">
        <v>1.2</v>
      </c>
      <c r="U23" s="171">
        <v>2</v>
      </c>
      <c r="V23" s="20">
        <v>65</v>
      </c>
      <c r="W23" s="172">
        <v>35</v>
      </c>
      <c r="X23" s="171">
        <v>5500</v>
      </c>
      <c r="Y23" s="172">
        <v>14</v>
      </c>
      <c r="Z23" s="171">
        <v>0.2</v>
      </c>
      <c r="AA23" s="179" t="s">
        <v>860</v>
      </c>
      <c r="AB23" s="15" t="s">
        <v>894</v>
      </c>
      <c r="AC23" s="141" t="str">
        <f>CONCATENATE("TID_",UPPER(dragonDefinitions[[#This Row],['[sku']]]),"_NAME")</f>
        <v>TID_DRAGON_CLASSIC_NAME</v>
      </c>
      <c r="AD23" s="142" t="str">
        <f>CONCATENATE("TID_",UPPER(dragonDefinitions[[#This Row],['[sku']]]),"_DESC")</f>
        <v>TID_DRAGON_CLASSIC_DESC</v>
      </c>
      <c r="AE23" s="67" t="s">
        <v>774</v>
      </c>
      <c r="AF23" s="67" t="s">
        <v>774</v>
      </c>
    </row>
    <row r="24" spans="2:32">
      <c r="B24" s="136" t="s">
        <v>4</v>
      </c>
      <c r="C24" s="137" t="s">
        <v>852</v>
      </c>
      <c r="D24" s="137" t="s">
        <v>228</v>
      </c>
      <c r="E24" s="132">
        <v>7</v>
      </c>
      <c r="F24" s="139">
        <v>61000</v>
      </c>
      <c r="G24" s="140">
        <v>550</v>
      </c>
      <c r="H24" s="140">
        <v>20</v>
      </c>
      <c r="I24" s="133">
        <v>500</v>
      </c>
      <c r="J24" s="168">
        <v>100</v>
      </c>
      <c r="K24" s="248">
        <v>34</v>
      </c>
      <c r="L24" s="249">
        <v>37</v>
      </c>
      <c r="M24" s="175">
        <v>180</v>
      </c>
      <c r="N24" s="155">
        <v>360</v>
      </c>
      <c r="O24" s="251" t="s">
        <v>787</v>
      </c>
      <c r="P24" s="172">
        <v>5.0000000000000001E-3</v>
      </c>
      <c r="Q24" s="172">
        <v>45</v>
      </c>
      <c r="R24" s="172">
        <v>0.5</v>
      </c>
      <c r="S24" s="232" t="s">
        <v>905</v>
      </c>
      <c r="T24" s="251">
        <v>1.8</v>
      </c>
      <c r="U24" s="175">
        <v>2</v>
      </c>
      <c r="V24" s="155">
        <v>65</v>
      </c>
      <c r="W24" s="173">
        <v>35</v>
      </c>
      <c r="X24" s="175">
        <v>5700</v>
      </c>
      <c r="Y24" s="173">
        <v>16</v>
      </c>
      <c r="Z24" s="175">
        <v>0.1</v>
      </c>
      <c r="AA24" s="179" t="s">
        <v>861</v>
      </c>
      <c r="AB24" s="15" t="s">
        <v>895</v>
      </c>
      <c r="AC24" s="141" t="str">
        <f>CONCATENATE("TID_",UPPER(dragonDefinitions[[#This Row],['[sku']]]),"_NAME")</f>
        <v>TID_DRAGON_DEVIL_NAME</v>
      </c>
      <c r="AD24" s="142" t="str">
        <f>CONCATENATE("TID_",UPPER(dragonDefinitions[[#This Row],['[sku']]]),"_DESC")</f>
        <v>TID_DRAGON_DEVIL_DESC</v>
      </c>
      <c r="AE24" s="67" t="s">
        <v>774</v>
      </c>
      <c r="AF24" s="67" t="s">
        <v>774</v>
      </c>
    </row>
    <row r="25" spans="2:32">
      <c r="B25" s="136" t="s">
        <v>4</v>
      </c>
      <c r="C25" s="137" t="s">
        <v>853</v>
      </c>
      <c r="D25" s="137" t="s">
        <v>228</v>
      </c>
      <c r="E25" s="132">
        <v>8</v>
      </c>
      <c r="F25" s="139">
        <v>98000</v>
      </c>
      <c r="G25" s="140">
        <v>800</v>
      </c>
      <c r="H25" s="140">
        <v>20</v>
      </c>
      <c r="I25" s="133">
        <v>500</v>
      </c>
      <c r="J25" s="168">
        <v>100</v>
      </c>
      <c r="K25" s="246">
        <v>37</v>
      </c>
      <c r="L25" s="247">
        <v>40</v>
      </c>
      <c r="M25" s="175">
        <v>180</v>
      </c>
      <c r="N25" s="155">
        <v>360</v>
      </c>
      <c r="O25" s="251">
        <v>1</v>
      </c>
      <c r="P25" s="172">
        <v>5.0000000000000001E-3</v>
      </c>
      <c r="Q25" s="172">
        <v>45</v>
      </c>
      <c r="R25" s="172">
        <v>0.5</v>
      </c>
      <c r="S25" s="232" t="s">
        <v>905</v>
      </c>
      <c r="T25" s="251">
        <v>1.8</v>
      </c>
      <c r="U25" s="175">
        <v>2</v>
      </c>
      <c r="V25" s="155">
        <v>65</v>
      </c>
      <c r="W25" s="173">
        <v>35</v>
      </c>
      <c r="X25" s="175">
        <v>6000</v>
      </c>
      <c r="Y25" s="173">
        <v>16</v>
      </c>
      <c r="Z25" s="175">
        <v>0.1</v>
      </c>
      <c r="AA25" s="179" t="s">
        <v>862</v>
      </c>
      <c r="AB25" s="15" t="s">
        <v>896</v>
      </c>
      <c r="AC25" s="141" t="str">
        <f>CONCATENATE("TID_",UPPER(dragonDefinitions[[#This Row],['[sku']]]),"_NAME")</f>
        <v>TID_DRAGON_BALROG_NAME</v>
      </c>
      <c r="AD25" s="142" t="str">
        <f>CONCATENATE("TID_",UPPER(dragonDefinitions[[#This Row],['[sku']]]),"_DESC")</f>
        <v>TID_DRAGON_BALROG_DESC</v>
      </c>
      <c r="AE25" s="67" t="s">
        <v>774</v>
      </c>
      <c r="AF25" s="67" t="s">
        <v>774</v>
      </c>
    </row>
    <row r="26" spans="2:32">
      <c r="B26" s="136" t="s">
        <v>4</v>
      </c>
      <c r="C26" s="137" t="s">
        <v>854</v>
      </c>
      <c r="D26" s="137" t="s">
        <v>228</v>
      </c>
      <c r="E26" s="132">
        <v>9</v>
      </c>
      <c r="F26" s="139">
        <v>150000</v>
      </c>
      <c r="G26" s="140">
        <v>800</v>
      </c>
      <c r="H26" s="140">
        <v>20</v>
      </c>
      <c r="I26" s="133">
        <v>500</v>
      </c>
      <c r="J26" s="168">
        <v>100</v>
      </c>
      <c r="K26" s="246">
        <v>37</v>
      </c>
      <c r="L26" s="247">
        <v>40</v>
      </c>
      <c r="M26" s="175">
        <v>200</v>
      </c>
      <c r="N26" s="155">
        <v>380</v>
      </c>
      <c r="O26" s="251">
        <v>1</v>
      </c>
      <c r="P26" s="172">
        <v>5.0000000000000001E-3</v>
      </c>
      <c r="Q26" s="172">
        <v>45</v>
      </c>
      <c r="R26" s="172">
        <v>0.5</v>
      </c>
      <c r="S26" s="232" t="s">
        <v>906</v>
      </c>
      <c r="T26" s="251">
        <v>2</v>
      </c>
      <c r="U26" s="175">
        <v>2</v>
      </c>
      <c r="V26" s="155">
        <v>65</v>
      </c>
      <c r="W26" s="173">
        <v>35</v>
      </c>
      <c r="X26" s="175">
        <v>6200</v>
      </c>
      <c r="Y26" s="173">
        <v>16</v>
      </c>
      <c r="Z26" s="175">
        <v>0.1</v>
      </c>
      <c r="AA26" s="179" t="s">
        <v>863</v>
      </c>
      <c r="AB26" s="15" t="s">
        <v>897</v>
      </c>
      <c r="AC26" s="158" t="str">
        <f>CONCATENATE("TID_",UPPER(dragonDefinitions[[#This Row],['[sku']]]),"_NAME")</f>
        <v>TID_DRAGON_TITAN_NAME</v>
      </c>
      <c r="AD26" s="159" t="str">
        <f>CONCATENATE("TID_",UPPER(dragonDefinitions[[#This Row],['[sku']]]),"_DESC")</f>
        <v>TID_DRAGON_TITAN_DESC</v>
      </c>
      <c r="AE26" s="67" t="s">
        <v>774</v>
      </c>
      <c r="AF26" s="67" t="s">
        <v>774</v>
      </c>
    </row>
    <row r="29" spans="2:32" ht="15.95" thickBot="1"/>
    <row r="30" spans="2:32" ht="24">
      <c r="B30" s="12" t="s">
        <v>201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2:32">
      <c r="B31" s="153"/>
      <c r="C31" s="10"/>
      <c r="D31" s="10"/>
    </row>
    <row r="32" spans="2:32" ht="114">
      <c r="B32" s="143" t="s">
        <v>260</v>
      </c>
      <c r="C32" s="144" t="s">
        <v>5</v>
      </c>
      <c r="D32" s="149" t="s">
        <v>38</v>
      </c>
      <c r="E32" s="149" t="s">
        <v>177</v>
      </c>
    </row>
    <row r="33" spans="2:25">
      <c r="B33" s="156" t="s">
        <v>4</v>
      </c>
      <c r="C33" s="13" t="s">
        <v>202</v>
      </c>
      <c r="D33" s="21" t="str">
        <f>CONCATENATE("TID_",UPPER(dragonSkillDefinitions[[#This Row],['[sku']]]),"_NAME")</f>
        <v>TID_FIRE_NAME</v>
      </c>
      <c r="E33" s="21" t="str">
        <f>CONCATENATE("TID_",UPPER(dragonSkillDefinitions[[#This Row],['[sku']]]),"_DESC")</f>
        <v>TID_FIRE_DESC</v>
      </c>
    </row>
    <row r="34" spans="2:25">
      <c r="B34" s="156" t="s">
        <v>4</v>
      </c>
      <c r="C34" s="13" t="s">
        <v>203</v>
      </c>
      <c r="D34" s="21" t="str">
        <f>CONCATENATE("TID_",UPPER(dragonSkillDefinitions[[#This Row],['[sku']]]),"_NAME")</f>
        <v>TID_SPEED_NAME</v>
      </c>
      <c r="E34" s="21" t="str">
        <f>CONCATENATE("TID_",UPPER(dragonSkillDefinitions[[#This Row],['[sku']]]),"_DESC")</f>
        <v>TID_SPEED_DESC</v>
      </c>
    </row>
    <row r="35" spans="2:25">
      <c r="B35" s="156" t="s">
        <v>4</v>
      </c>
      <c r="C35" s="157" t="s">
        <v>706</v>
      </c>
      <c r="D35" s="21" t="str">
        <f>CONCATENATE("TID_",UPPER(dragonSkillDefinitions[[#This Row],['[sku']]]),"_NAME")</f>
        <v>TID_ENERGY_NAME</v>
      </c>
      <c r="E35" s="21" t="str">
        <f>CONCATENATE("TID_",UPPER(dragonSkillDefinitions[[#This Row],['[sku']]]),"_DESC")</f>
        <v>TID_ENERGY_DESC</v>
      </c>
    </row>
    <row r="38" spans="2:25" ht="15.95" thickBot="1"/>
    <row r="39" spans="2:25" ht="24">
      <c r="B39" s="12" t="s">
        <v>223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2:25" s="180" customFormat="1" ht="30">
      <c r="B40" s="153"/>
      <c r="C40" s="10" t="s">
        <v>227</v>
      </c>
      <c r="D40" s="10"/>
      <c r="I40" s="10" t="s">
        <v>231</v>
      </c>
      <c r="J40" s="10" t="s">
        <v>231</v>
      </c>
    </row>
    <row r="41" spans="2:25" ht="162.94999999999999">
      <c r="B41" s="143" t="s">
        <v>259</v>
      </c>
      <c r="C41" s="144" t="s">
        <v>5</v>
      </c>
      <c r="D41" s="146" t="s">
        <v>221</v>
      </c>
      <c r="E41" s="146" t="s">
        <v>222</v>
      </c>
      <c r="F41" s="146" t="s">
        <v>224</v>
      </c>
      <c r="G41" s="146" t="s">
        <v>225</v>
      </c>
      <c r="H41" s="166" t="s">
        <v>226</v>
      </c>
      <c r="I41" s="174" t="s">
        <v>236</v>
      </c>
      <c r="J41" s="170" t="s">
        <v>237</v>
      </c>
      <c r="K41" s="174" t="s">
        <v>238</v>
      </c>
      <c r="L41" s="170" t="s">
        <v>239</v>
      </c>
      <c r="M41" s="174" t="s">
        <v>707</v>
      </c>
      <c r="N41" s="176" t="s">
        <v>242</v>
      </c>
    </row>
    <row r="42" spans="2:25">
      <c r="B42" s="156" t="s">
        <v>4</v>
      </c>
      <c r="C42" s="13" t="str">
        <f>C17</f>
        <v>dragon_baby</v>
      </c>
      <c r="D42" s="14">
        <v>30</v>
      </c>
      <c r="E42" s="162">
        <v>200</v>
      </c>
      <c r="F42" s="162">
        <v>300</v>
      </c>
      <c r="G42" s="162">
        <v>400</v>
      </c>
      <c r="H42" s="167">
        <v>500</v>
      </c>
      <c r="I42" s="171">
        <v>0</v>
      </c>
      <c r="J42" s="172">
        <v>0</v>
      </c>
      <c r="K42" s="252" t="s">
        <v>776</v>
      </c>
      <c r="L42" s="250" t="s">
        <v>777</v>
      </c>
      <c r="M42" s="171">
        <v>70</v>
      </c>
      <c r="N42" s="171">
        <v>100</v>
      </c>
    </row>
    <row r="43" spans="2:25">
      <c r="B43" s="156" t="s">
        <v>4</v>
      </c>
      <c r="C43" s="13" t="str">
        <f t="shared" ref="C43:C51" si="0">C18</f>
        <v>dragon_fat</v>
      </c>
      <c r="D43" s="14">
        <v>500</v>
      </c>
      <c r="E43" s="133">
        <v>1000</v>
      </c>
      <c r="F43" s="133">
        <v>1300</v>
      </c>
      <c r="G43" s="133">
        <v>1700</v>
      </c>
      <c r="H43" s="168">
        <v>2000</v>
      </c>
      <c r="I43" s="171">
        <v>0</v>
      </c>
      <c r="J43" s="172">
        <v>0</v>
      </c>
      <c r="K43" s="252">
        <v>8</v>
      </c>
      <c r="L43" s="250">
        <v>10</v>
      </c>
      <c r="M43" s="171">
        <v>70</v>
      </c>
      <c r="N43" s="171">
        <v>100</v>
      </c>
    </row>
    <row r="44" spans="2:25">
      <c r="B44" s="156" t="s">
        <v>4</v>
      </c>
      <c r="C44" s="13" t="str">
        <f t="shared" si="0"/>
        <v>dragon_crocodile</v>
      </c>
      <c r="D44" s="139">
        <v>1000</v>
      </c>
      <c r="E44" s="140">
        <v>2000</v>
      </c>
      <c r="F44" s="140">
        <v>2500</v>
      </c>
      <c r="G44" s="140">
        <v>4000</v>
      </c>
      <c r="H44" s="169">
        <v>4000</v>
      </c>
      <c r="I44" s="171">
        <v>0</v>
      </c>
      <c r="J44" s="172">
        <v>0</v>
      </c>
      <c r="K44" s="232">
        <v>8</v>
      </c>
      <c r="L44" s="251">
        <v>10</v>
      </c>
      <c r="M44" s="175">
        <v>70</v>
      </c>
      <c r="N44" s="175">
        <v>100</v>
      </c>
    </row>
    <row r="45" spans="2:25">
      <c r="B45" s="156" t="s">
        <v>4</v>
      </c>
      <c r="C45" s="13" t="str">
        <f t="shared" si="0"/>
        <v>dragon_bug</v>
      </c>
      <c r="D45" s="133">
        <v>3500</v>
      </c>
      <c r="E45" s="133">
        <v>6000</v>
      </c>
      <c r="F45" s="133">
        <v>6800</v>
      </c>
      <c r="G45" s="133">
        <v>9000</v>
      </c>
      <c r="H45" s="168">
        <v>10000</v>
      </c>
      <c r="I45" s="171">
        <v>0</v>
      </c>
      <c r="J45" s="172">
        <v>0</v>
      </c>
      <c r="K45" s="252">
        <v>8</v>
      </c>
      <c r="L45" s="250">
        <v>10</v>
      </c>
      <c r="M45" s="171">
        <v>70</v>
      </c>
      <c r="N45" s="171">
        <v>100</v>
      </c>
    </row>
    <row r="46" spans="2:25">
      <c r="B46" s="156" t="s">
        <v>4</v>
      </c>
      <c r="C46" s="13" t="str">
        <f t="shared" si="0"/>
        <v>dragon_chinese</v>
      </c>
      <c r="D46" s="133">
        <v>3500</v>
      </c>
      <c r="E46" s="133">
        <v>6000</v>
      </c>
      <c r="F46" s="133">
        <v>6800</v>
      </c>
      <c r="G46" s="133">
        <v>9000</v>
      </c>
      <c r="H46" s="168">
        <v>10000</v>
      </c>
      <c r="I46" s="171">
        <v>0</v>
      </c>
      <c r="J46" s="172">
        <v>0</v>
      </c>
      <c r="K46" s="252">
        <v>10</v>
      </c>
      <c r="L46" s="250">
        <v>12</v>
      </c>
      <c r="M46" s="171">
        <v>70</v>
      </c>
      <c r="N46" s="171">
        <v>100</v>
      </c>
    </row>
    <row r="47" spans="2:25">
      <c r="B47" s="156" t="s">
        <v>4</v>
      </c>
      <c r="C47" s="13" t="str">
        <f t="shared" si="0"/>
        <v>dragon_reptile</v>
      </c>
      <c r="D47" s="139">
        <v>1000</v>
      </c>
      <c r="E47" s="140">
        <v>7000</v>
      </c>
      <c r="F47" s="140">
        <v>13000</v>
      </c>
      <c r="G47" s="140">
        <v>20000</v>
      </c>
      <c r="H47" s="169">
        <v>25000</v>
      </c>
      <c r="I47" s="171">
        <v>0</v>
      </c>
      <c r="J47" s="172">
        <v>0</v>
      </c>
      <c r="K47" s="232">
        <v>10</v>
      </c>
      <c r="L47" s="251">
        <v>12</v>
      </c>
      <c r="M47" s="171">
        <v>70</v>
      </c>
      <c r="N47" s="171">
        <v>100</v>
      </c>
    </row>
    <row r="48" spans="2:25">
      <c r="B48" s="156" t="s">
        <v>4</v>
      </c>
      <c r="C48" s="13" t="str">
        <f t="shared" si="0"/>
        <v>dragon_classic</v>
      </c>
      <c r="D48" s="133">
        <v>1000</v>
      </c>
      <c r="E48" s="133">
        <v>7000</v>
      </c>
      <c r="F48" s="133">
        <v>13000</v>
      </c>
      <c r="G48" s="133">
        <v>20000</v>
      </c>
      <c r="H48" s="168">
        <v>25000</v>
      </c>
      <c r="I48" s="171">
        <v>0</v>
      </c>
      <c r="J48" s="172">
        <v>0</v>
      </c>
      <c r="K48" s="232">
        <v>15</v>
      </c>
      <c r="L48" s="251">
        <v>18</v>
      </c>
      <c r="M48" s="171">
        <v>100</v>
      </c>
      <c r="N48" s="171">
        <v>150</v>
      </c>
    </row>
    <row r="49" spans="2:14">
      <c r="B49" s="156" t="s">
        <v>4</v>
      </c>
      <c r="C49" s="13" t="str">
        <f t="shared" si="0"/>
        <v>dragon_devil</v>
      </c>
      <c r="D49" s="133">
        <v>1000</v>
      </c>
      <c r="E49" s="133">
        <v>7000</v>
      </c>
      <c r="F49" s="133">
        <v>13000</v>
      </c>
      <c r="G49" s="133">
        <v>20000</v>
      </c>
      <c r="H49" s="168">
        <v>25000</v>
      </c>
      <c r="I49" s="171">
        <v>0</v>
      </c>
      <c r="J49" s="172">
        <v>0</v>
      </c>
      <c r="K49" s="232">
        <v>15</v>
      </c>
      <c r="L49" s="251">
        <v>18</v>
      </c>
      <c r="M49" s="175">
        <v>100</v>
      </c>
      <c r="N49" s="175">
        <v>150</v>
      </c>
    </row>
    <row r="50" spans="2:14">
      <c r="B50" s="156" t="s">
        <v>4</v>
      </c>
      <c r="C50" s="13" t="str">
        <f t="shared" si="0"/>
        <v>dragon_balrog</v>
      </c>
      <c r="D50" s="133">
        <v>2500</v>
      </c>
      <c r="E50" s="133">
        <v>11000</v>
      </c>
      <c r="F50" s="133">
        <v>19000</v>
      </c>
      <c r="G50" s="133">
        <v>30000</v>
      </c>
      <c r="H50" s="168">
        <v>35000</v>
      </c>
      <c r="I50" s="171">
        <v>0</v>
      </c>
      <c r="J50" s="172">
        <v>0</v>
      </c>
      <c r="K50" s="232">
        <v>15</v>
      </c>
      <c r="L50" s="251">
        <v>18</v>
      </c>
      <c r="M50" s="175">
        <v>100</v>
      </c>
      <c r="N50" s="175">
        <v>150</v>
      </c>
    </row>
    <row r="51" spans="2:14">
      <c r="B51" s="156" t="s">
        <v>4</v>
      </c>
      <c r="C51" s="13" t="str">
        <f t="shared" si="0"/>
        <v>dragon_titan</v>
      </c>
      <c r="D51" s="133">
        <v>5000</v>
      </c>
      <c r="E51" s="133">
        <v>17000</v>
      </c>
      <c r="F51" s="133">
        <v>28000</v>
      </c>
      <c r="G51" s="133">
        <v>40000</v>
      </c>
      <c r="H51" s="168">
        <v>50000</v>
      </c>
      <c r="I51" s="171">
        <v>0</v>
      </c>
      <c r="J51" s="172">
        <v>0</v>
      </c>
      <c r="K51" s="252">
        <v>15</v>
      </c>
      <c r="L51" s="250">
        <v>18</v>
      </c>
      <c r="M51" s="175">
        <v>100</v>
      </c>
      <c r="N51" s="175">
        <v>150</v>
      </c>
    </row>
    <row r="54" spans="2:14" ht="15.95" thickBot="1"/>
    <row r="55" spans="2:14" ht="24">
      <c r="B55" s="12" t="s">
        <v>252</v>
      </c>
      <c r="C55" s="12"/>
      <c r="D55" s="12"/>
      <c r="E55" s="12"/>
      <c r="F55" s="12"/>
      <c r="G55" s="12"/>
      <c r="H55" s="12"/>
      <c r="I55" s="12"/>
      <c r="J55" s="12"/>
      <c r="K55" s="12"/>
    </row>
    <row r="56" spans="2:14" s="180" customFormat="1" ht="75">
      <c r="B56" s="153"/>
      <c r="C56" s="10"/>
      <c r="D56" s="10" t="s">
        <v>256</v>
      </c>
      <c r="F56" s="10"/>
      <c r="G56" s="10"/>
      <c r="H56" s="10" t="s">
        <v>257</v>
      </c>
    </row>
    <row r="57" spans="2:14" ht="128.1">
      <c r="B57" s="143" t="s">
        <v>258</v>
      </c>
      <c r="C57" s="144" t="s">
        <v>5</v>
      </c>
      <c r="D57" s="146" t="s">
        <v>254</v>
      </c>
      <c r="E57" s="166" t="s">
        <v>763</v>
      </c>
      <c r="F57" s="166" t="s">
        <v>764</v>
      </c>
      <c r="G57" s="166" t="s">
        <v>762</v>
      </c>
      <c r="H57" s="166" t="s">
        <v>255</v>
      </c>
      <c r="I57" s="233" t="s">
        <v>780</v>
      </c>
      <c r="J57" s="233" t="s">
        <v>781</v>
      </c>
      <c r="K57" s="233" t="s">
        <v>782</v>
      </c>
    </row>
    <row r="58" spans="2:14">
      <c r="B58" s="156" t="s">
        <v>4</v>
      </c>
      <c r="C58" s="13" t="s">
        <v>253</v>
      </c>
      <c r="D58" s="14">
        <v>0.2</v>
      </c>
      <c r="E58" s="167">
        <v>0.5</v>
      </c>
      <c r="F58" s="167">
        <v>0.08</v>
      </c>
      <c r="G58" s="167">
        <v>0.2</v>
      </c>
      <c r="H58" s="167">
        <v>0.2</v>
      </c>
      <c r="I58" s="67">
        <v>8</v>
      </c>
      <c r="J58" s="67" t="s">
        <v>783</v>
      </c>
      <c r="K58" s="67" t="s">
        <v>783</v>
      </c>
    </row>
  </sheetData>
  <phoneticPr fontId="42" type="noConversion"/>
  <conditionalFormatting sqref="C5:C10">
    <cfRule type="duplicateValues" dxfId="205" priority="4"/>
  </conditionalFormatting>
  <conditionalFormatting sqref="C17:C26">
    <cfRule type="duplicateValues" dxfId="204" priority="3"/>
  </conditionalFormatting>
  <conditionalFormatting sqref="C33:C35">
    <cfRule type="duplicateValues" dxfId="203" priority="2"/>
  </conditionalFormatting>
  <conditionalFormatting sqref="C42:C51">
    <cfRule type="duplicateValues" dxfId="202" priority="1"/>
  </conditionalFormatting>
  <dataValidations count="3">
    <dataValidation type="list" showInputMessage="1" showErrorMessage="1" sqref="D17:D26">
      <formula1>INDIRECT("dragonTierDefinitions['[sku']]")</formula1>
    </dataValidation>
    <dataValidation type="list" showInputMessage="1" showErrorMessage="1" sqref="C42:C51">
      <formula1>INDIRECT("dragonDefinitions['[sku']]")</formula1>
    </dataValidation>
    <dataValidation type="decimal" allowBlank="1" showInputMessage="1" showErrorMessage="1" prompt="percentage [0..1]" sqref="D58:H58">
      <formula1>0</formula1>
      <formula2>1</formula2>
    </dataValidation>
  </dataValidations>
  <pageMargins left="0.7" right="0.7" top="0.75" bottom="0.75" header="0.3" footer="0.3"/>
  <pageSetup paperSize="9" scale="21" orientation="portrait" r:id="rId1"/>
  <colBreaks count="1" manualBreakCount="1">
    <brk id="25" max="1048575" man="1"/>
  </colBreaks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B1:Y113"/>
  <sheetViews>
    <sheetView tabSelected="1" topLeftCell="A22" workbookViewId="0">
      <selection activeCell="H36" sqref="H36"/>
    </sheetView>
  </sheetViews>
  <sheetFormatPr defaultColWidth="10.85546875" defaultRowHeight="15"/>
  <cols>
    <col min="1" max="1" width="4" style="67" customWidth="1"/>
    <col min="2" max="2" width="21" style="67" customWidth="1"/>
    <col min="3" max="4" width="16.85546875" style="67" customWidth="1"/>
    <col min="5" max="19" width="12" style="67" customWidth="1"/>
    <col min="20" max="21" width="24" style="67" customWidth="1"/>
    <col min="22" max="25" width="30" style="67" customWidth="1"/>
    <col min="26" max="27" width="15" style="67" customWidth="1"/>
    <col min="28" max="16384" width="10.85546875" style="67"/>
  </cols>
  <sheetData>
    <row r="1" spans="2:25" ht="15.95" thickBot="1"/>
    <row r="2" spans="2:25" ht="24">
      <c r="B2" s="12" t="s">
        <v>479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2:25" ht="75">
      <c r="B3" s="153" t="s">
        <v>600</v>
      </c>
      <c r="C3" s="205"/>
      <c r="D3" s="205"/>
      <c r="E3" s="205"/>
      <c r="F3" s="253"/>
      <c r="G3" s="253"/>
      <c r="H3" s="205"/>
      <c r="I3" s="181"/>
      <c r="J3" s="180"/>
    </row>
    <row r="4" spans="2:25" ht="129">
      <c r="B4" s="143" t="s">
        <v>480</v>
      </c>
      <c r="C4" s="144" t="s">
        <v>5</v>
      </c>
    </row>
    <row r="5" spans="2:25">
      <c r="B5" s="136" t="s">
        <v>4</v>
      </c>
      <c r="C5" s="13" t="s">
        <v>481</v>
      </c>
    </row>
    <row r="6" spans="2:25">
      <c r="B6" s="136" t="s">
        <v>4</v>
      </c>
      <c r="C6" s="13" t="s">
        <v>482</v>
      </c>
    </row>
    <row r="7" spans="2:25">
      <c r="B7" s="136" t="s">
        <v>4</v>
      </c>
      <c r="C7" s="13" t="s">
        <v>483</v>
      </c>
    </row>
    <row r="8" spans="2:25">
      <c r="B8" s="136" t="s">
        <v>4</v>
      </c>
      <c r="C8" s="13" t="s">
        <v>484</v>
      </c>
    </row>
    <row r="9" spans="2:25">
      <c r="B9" s="136" t="s">
        <v>4</v>
      </c>
      <c r="C9" s="13" t="s">
        <v>485</v>
      </c>
    </row>
    <row r="10" spans="2:25">
      <c r="B10" s="136" t="s">
        <v>4</v>
      </c>
      <c r="C10" s="13" t="s">
        <v>486</v>
      </c>
    </row>
    <row r="11" spans="2:25">
      <c r="B11" s="136" t="s">
        <v>4</v>
      </c>
      <c r="C11" s="203" t="s">
        <v>487</v>
      </c>
    </row>
    <row r="12" spans="2:25">
      <c r="B12" s="136" t="s">
        <v>4</v>
      </c>
      <c r="C12" s="13" t="s">
        <v>217</v>
      </c>
    </row>
    <row r="15" spans="2:25" ht="15.95" thickBot="1"/>
    <row r="16" spans="2:25" ht="24">
      <c r="B16" s="12" t="s">
        <v>478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2:25" s="5" customFormat="1">
      <c r="B17" s="206"/>
      <c r="C17" s="206"/>
      <c r="D17" s="206"/>
      <c r="E17" s="206"/>
      <c r="F17" s="253"/>
      <c r="G17" s="253"/>
      <c r="H17" s="206"/>
      <c r="I17" s="181"/>
      <c r="J17" s="206"/>
      <c r="O17" s="5" t="s">
        <v>500</v>
      </c>
      <c r="P17" s="5" t="s">
        <v>501</v>
      </c>
      <c r="V17" s="181" t="s">
        <v>715</v>
      </c>
      <c r="W17" s="181"/>
      <c r="X17" s="181"/>
      <c r="Y17" s="181"/>
    </row>
    <row r="18" spans="2:25" ht="123.95">
      <c r="B18" s="143" t="s">
        <v>477</v>
      </c>
      <c r="C18" s="144" t="s">
        <v>5</v>
      </c>
      <c r="D18" s="144" t="s">
        <v>488</v>
      </c>
      <c r="E18" s="147" t="s">
        <v>489</v>
      </c>
      <c r="F18" s="147" t="s">
        <v>490</v>
      </c>
      <c r="G18" s="147" t="s">
        <v>491</v>
      </c>
      <c r="H18" s="147" t="s">
        <v>492</v>
      </c>
      <c r="I18" s="147" t="s">
        <v>493</v>
      </c>
      <c r="J18" s="147" t="s">
        <v>494</v>
      </c>
      <c r="K18" s="147" t="s">
        <v>495</v>
      </c>
      <c r="L18" s="147" t="s">
        <v>496</v>
      </c>
      <c r="M18" s="154" t="s">
        <v>497</v>
      </c>
      <c r="N18" s="154" t="s">
        <v>498</v>
      </c>
      <c r="O18" s="154" t="s">
        <v>499</v>
      </c>
      <c r="P18" s="145" t="s">
        <v>503</v>
      </c>
      <c r="Q18" s="145" t="s">
        <v>502</v>
      </c>
      <c r="R18" s="145" t="s">
        <v>504</v>
      </c>
      <c r="S18" s="145" t="s">
        <v>505</v>
      </c>
      <c r="T18" s="149" t="s">
        <v>38</v>
      </c>
      <c r="U18" s="150" t="s">
        <v>177</v>
      </c>
      <c r="V18" s="227" t="s">
        <v>711</v>
      </c>
      <c r="W18" s="149" t="s">
        <v>712</v>
      </c>
      <c r="X18" s="149" t="s">
        <v>713</v>
      </c>
      <c r="Y18" s="149" t="s">
        <v>714</v>
      </c>
    </row>
    <row r="19" spans="2:25">
      <c r="B19" s="241" t="s">
        <v>4</v>
      </c>
      <c r="C19" s="242" t="s">
        <v>507</v>
      </c>
      <c r="D19" s="242" t="s">
        <v>482</v>
      </c>
      <c r="E19" s="243">
        <v>13</v>
      </c>
      <c r="F19" s="243">
        <v>30</v>
      </c>
      <c r="G19" s="243">
        <v>0</v>
      </c>
      <c r="H19" s="243">
        <v>5</v>
      </c>
      <c r="I19" s="243">
        <v>0</v>
      </c>
      <c r="J19" s="243">
        <v>1</v>
      </c>
      <c r="K19" s="243">
        <v>0.1</v>
      </c>
      <c r="L19" s="243">
        <v>0</v>
      </c>
      <c r="M19" s="242" t="b">
        <v>1</v>
      </c>
      <c r="N19" s="242">
        <v>0</v>
      </c>
      <c r="O19" s="242">
        <v>1.7</v>
      </c>
      <c r="P19" s="242">
        <v>0</v>
      </c>
      <c r="Q19" s="242">
        <v>0</v>
      </c>
      <c r="R19" s="242">
        <v>1</v>
      </c>
      <c r="S19" s="242">
        <v>0</v>
      </c>
      <c r="T19" s="243" t="s">
        <v>508</v>
      </c>
      <c r="U19" s="244"/>
      <c r="V19" s="245"/>
      <c r="W19" s="243"/>
      <c r="X19" s="243" t="s">
        <v>598</v>
      </c>
      <c r="Y19" s="243"/>
    </row>
    <row r="20" spans="2:25">
      <c r="B20" s="241" t="s">
        <v>4</v>
      </c>
      <c r="C20" s="242" t="s">
        <v>772</v>
      </c>
      <c r="D20" s="242" t="s">
        <v>482</v>
      </c>
      <c r="E20" s="243">
        <v>3</v>
      </c>
      <c r="F20" s="243">
        <v>5</v>
      </c>
      <c r="G20" s="243">
        <v>0</v>
      </c>
      <c r="H20" s="243">
        <v>1</v>
      </c>
      <c r="I20" s="243">
        <v>0</v>
      </c>
      <c r="J20" s="243">
        <v>0.6</v>
      </c>
      <c r="K20" s="243">
        <v>0.02</v>
      </c>
      <c r="L20" s="243">
        <v>0</v>
      </c>
      <c r="M20" s="242" t="b">
        <v>1</v>
      </c>
      <c r="N20" s="242">
        <v>0</v>
      </c>
      <c r="O20" s="242">
        <v>0.1</v>
      </c>
      <c r="P20" s="242">
        <v>0.25</v>
      </c>
      <c r="Q20" s="242">
        <v>0.25</v>
      </c>
      <c r="R20" s="242">
        <v>0</v>
      </c>
      <c r="S20" s="242">
        <v>0</v>
      </c>
      <c r="T20" s="243" t="s">
        <v>773</v>
      </c>
      <c r="U20" s="244"/>
      <c r="V20" s="245" t="s">
        <v>716</v>
      </c>
      <c r="W20" s="243" t="s">
        <v>717</v>
      </c>
      <c r="X20" s="243"/>
      <c r="Y20" s="243"/>
    </row>
    <row r="21" spans="2:25">
      <c r="B21" s="241" t="s">
        <v>4</v>
      </c>
      <c r="C21" s="242" t="s">
        <v>775</v>
      </c>
      <c r="D21" s="242" t="s">
        <v>482</v>
      </c>
      <c r="E21" s="243">
        <v>3</v>
      </c>
      <c r="F21" s="243">
        <v>5</v>
      </c>
      <c r="G21" s="243">
        <v>0</v>
      </c>
      <c r="H21" s="243">
        <v>2</v>
      </c>
      <c r="I21" s="243">
        <v>0</v>
      </c>
      <c r="J21" s="243">
        <v>0.6</v>
      </c>
      <c r="K21" s="243">
        <v>0.02</v>
      </c>
      <c r="L21" s="243">
        <v>0</v>
      </c>
      <c r="M21" s="242" t="b">
        <v>1</v>
      </c>
      <c r="N21" s="242">
        <v>0</v>
      </c>
      <c r="O21" s="242">
        <v>0.1</v>
      </c>
      <c r="P21" s="242">
        <v>0.25</v>
      </c>
      <c r="Q21" s="242">
        <v>0.25</v>
      </c>
      <c r="R21" s="242">
        <v>0</v>
      </c>
      <c r="S21" s="242">
        <v>0</v>
      </c>
      <c r="T21" s="243" t="s">
        <v>773</v>
      </c>
      <c r="U21" s="244"/>
      <c r="V21" s="245" t="s">
        <v>716</v>
      </c>
      <c r="W21" s="243" t="s">
        <v>717</v>
      </c>
      <c r="X21" s="243"/>
      <c r="Y21" s="243"/>
    </row>
    <row r="22" spans="2:25">
      <c r="B22" s="241" t="s">
        <v>4</v>
      </c>
      <c r="C22" s="242" t="s">
        <v>795</v>
      </c>
      <c r="D22" s="242" t="s">
        <v>482</v>
      </c>
      <c r="E22" s="243">
        <v>8</v>
      </c>
      <c r="F22" s="243">
        <v>6</v>
      </c>
      <c r="G22" s="243">
        <v>0</v>
      </c>
      <c r="H22" s="243">
        <v>2</v>
      </c>
      <c r="I22" s="243">
        <v>0</v>
      </c>
      <c r="J22" s="243">
        <v>0.4</v>
      </c>
      <c r="K22" s="243">
        <v>0.05</v>
      </c>
      <c r="L22" s="243">
        <v>0</v>
      </c>
      <c r="M22" s="242" t="b">
        <v>1</v>
      </c>
      <c r="N22" s="242">
        <v>0</v>
      </c>
      <c r="O22" s="242">
        <v>1</v>
      </c>
      <c r="P22" s="242">
        <v>0.25</v>
      </c>
      <c r="Q22" s="242">
        <v>0.25</v>
      </c>
      <c r="R22" s="242">
        <v>1</v>
      </c>
      <c r="S22" s="242">
        <v>0</v>
      </c>
      <c r="T22" s="243" t="s">
        <v>512</v>
      </c>
      <c r="U22" s="244"/>
      <c r="V22" s="245" t="s">
        <v>722</v>
      </c>
      <c r="W22" s="243" t="s">
        <v>723</v>
      </c>
      <c r="X22" s="243" t="s">
        <v>597</v>
      </c>
      <c r="Y22" s="243"/>
    </row>
    <row r="23" spans="2:25">
      <c r="B23" s="241" t="s">
        <v>4</v>
      </c>
      <c r="C23" s="242" t="s">
        <v>796</v>
      </c>
      <c r="D23" s="242" t="s">
        <v>482</v>
      </c>
      <c r="E23" s="243">
        <v>4</v>
      </c>
      <c r="F23" s="243">
        <v>3</v>
      </c>
      <c r="G23" s="243">
        <v>0</v>
      </c>
      <c r="H23" s="243">
        <v>1</v>
      </c>
      <c r="I23" s="243">
        <v>0</v>
      </c>
      <c r="J23" s="243">
        <v>0.4</v>
      </c>
      <c r="K23" s="243">
        <v>0.05</v>
      </c>
      <c r="L23" s="243">
        <v>0</v>
      </c>
      <c r="M23" s="242" t="b">
        <v>1</v>
      </c>
      <c r="N23" s="242">
        <v>0</v>
      </c>
      <c r="O23" s="242">
        <v>1</v>
      </c>
      <c r="P23" s="242">
        <v>0.25</v>
      </c>
      <c r="Q23" s="242">
        <v>0.25</v>
      </c>
      <c r="R23" s="242">
        <v>1</v>
      </c>
      <c r="S23" s="242">
        <v>0</v>
      </c>
      <c r="T23" s="243" t="s">
        <v>512</v>
      </c>
      <c r="U23" s="244"/>
      <c r="V23" s="245" t="s">
        <v>722</v>
      </c>
      <c r="W23" s="243" t="s">
        <v>723</v>
      </c>
      <c r="X23" s="243" t="s">
        <v>597</v>
      </c>
      <c r="Y23" s="243"/>
    </row>
    <row r="24" spans="2:25">
      <c r="B24" s="241" t="s">
        <v>4</v>
      </c>
      <c r="C24" s="242" t="s">
        <v>798</v>
      </c>
      <c r="D24" s="242" t="s">
        <v>482</v>
      </c>
      <c r="E24" s="243">
        <v>8</v>
      </c>
      <c r="F24" s="243">
        <v>20</v>
      </c>
      <c r="G24" s="243">
        <v>0</v>
      </c>
      <c r="H24" s="243">
        <v>5</v>
      </c>
      <c r="I24" s="243">
        <v>0</v>
      </c>
      <c r="J24" s="243">
        <v>0.5</v>
      </c>
      <c r="K24" s="243">
        <v>0.05</v>
      </c>
      <c r="L24" s="243">
        <v>0</v>
      </c>
      <c r="M24" s="242" t="b">
        <v>1</v>
      </c>
      <c r="N24" s="242">
        <v>2</v>
      </c>
      <c r="O24" s="242">
        <v>2</v>
      </c>
      <c r="P24" s="242">
        <v>0.25</v>
      </c>
      <c r="Q24" s="242">
        <v>0.25</v>
      </c>
      <c r="R24" s="242">
        <v>0</v>
      </c>
      <c r="S24" s="242">
        <v>0</v>
      </c>
      <c r="T24" s="243" t="s">
        <v>599</v>
      </c>
      <c r="U24" s="244"/>
      <c r="V24" s="245" t="s">
        <v>730</v>
      </c>
      <c r="W24" s="243" t="s">
        <v>731</v>
      </c>
      <c r="X24" s="243"/>
      <c r="Y24" s="243"/>
    </row>
    <row r="25" spans="2:25">
      <c r="B25" s="241" t="s">
        <v>4</v>
      </c>
      <c r="C25" s="242" t="s">
        <v>510</v>
      </c>
      <c r="D25" s="242" t="s">
        <v>482</v>
      </c>
      <c r="E25" s="243">
        <v>3</v>
      </c>
      <c r="F25" s="243">
        <v>5</v>
      </c>
      <c r="G25" s="243">
        <v>0</v>
      </c>
      <c r="H25" s="243">
        <v>2</v>
      </c>
      <c r="I25" s="243">
        <v>0</v>
      </c>
      <c r="J25" s="243">
        <v>0.6</v>
      </c>
      <c r="K25" s="243">
        <v>0.02</v>
      </c>
      <c r="L25" s="243">
        <v>0</v>
      </c>
      <c r="M25" s="242" t="b">
        <v>1</v>
      </c>
      <c r="N25" s="242">
        <v>0</v>
      </c>
      <c r="O25" s="242">
        <v>1</v>
      </c>
      <c r="P25" s="242">
        <v>0.25</v>
      </c>
      <c r="Q25" s="242">
        <v>0.25</v>
      </c>
      <c r="R25" s="242">
        <v>0</v>
      </c>
      <c r="S25" s="242">
        <v>0</v>
      </c>
      <c r="T25" s="243" t="s">
        <v>511</v>
      </c>
      <c r="U25" s="244"/>
      <c r="V25" s="245" t="s">
        <v>720</v>
      </c>
      <c r="W25" s="243" t="s">
        <v>721</v>
      </c>
      <c r="X25" s="243"/>
      <c r="Y25" s="243"/>
    </row>
    <row r="26" spans="2:25">
      <c r="B26" s="241" t="s">
        <v>4</v>
      </c>
      <c r="C26" s="242" t="s">
        <v>516</v>
      </c>
      <c r="D26" s="242" t="s">
        <v>482</v>
      </c>
      <c r="E26" s="243">
        <v>14</v>
      </c>
      <c r="F26" s="243">
        <v>25</v>
      </c>
      <c r="G26" s="243">
        <v>0</v>
      </c>
      <c r="H26" s="243">
        <v>6</v>
      </c>
      <c r="I26" s="243">
        <v>0</v>
      </c>
      <c r="J26" s="243">
        <v>0.8</v>
      </c>
      <c r="K26" s="243">
        <v>0.1</v>
      </c>
      <c r="L26" s="243">
        <v>0</v>
      </c>
      <c r="M26" s="242" t="b">
        <v>1</v>
      </c>
      <c r="N26" s="242">
        <v>0</v>
      </c>
      <c r="O26" s="242">
        <v>5</v>
      </c>
      <c r="P26" s="242">
        <v>0.25</v>
      </c>
      <c r="Q26" s="242">
        <v>0.25</v>
      </c>
      <c r="R26" s="242">
        <v>0</v>
      </c>
      <c r="S26" s="242">
        <v>0</v>
      </c>
      <c r="T26" s="243" t="s">
        <v>517</v>
      </c>
      <c r="U26" s="244"/>
      <c r="V26" s="245" t="s">
        <v>724</v>
      </c>
      <c r="W26" s="243" t="s">
        <v>725</v>
      </c>
      <c r="X26" s="243"/>
      <c r="Y26" s="243"/>
    </row>
    <row r="27" spans="2:25">
      <c r="B27" s="241" t="s">
        <v>4</v>
      </c>
      <c r="C27" s="242" t="s">
        <v>592</v>
      </c>
      <c r="D27" s="242" t="s">
        <v>482</v>
      </c>
      <c r="E27" s="243">
        <v>14</v>
      </c>
      <c r="F27" s="243">
        <v>25</v>
      </c>
      <c r="G27" s="243">
        <v>0</v>
      </c>
      <c r="H27" s="243">
        <v>6</v>
      </c>
      <c r="I27" s="243">
        <v>0</v>
      </c>
      <c r="J27" s="243">
        <v>0.8</v>
      </c>
      <c r="K27" s="243">
        <v>0.1</v>
      </c>
      <c r="L27" s="243">
        <v>0</v>
      </c>
      <c r="M27" s="242" t="b">
        <v>1</v>
      </c>
      <c r="N27" s="242">
        <v>0</v>
      </c>
      <c r="O27" s="242">
        <v>4.5</v>
      </c>
      <c r="P27" s="242">
        <v>0.25</v>
      </c>
      <c r="Q27" s="242">
        <v>0.25</v>
      </c>
      <c r="R27" s="242">
        <v>0</v>
      </c>
      <c r="S27" s="242">
        <v>0</v>
      </c>
      <c r="T27" s="243" t="s">
        <v>593</v>
      </c>
      <c r="U27" s="244"/>
      <c r="V27" s="245" t="s">
        <v>726</v>
      </c>
      <c r="W27" s="243" t="s">
        <v>727</v>
      </c>
      <c r="X27" s="243"/>
      <c r="Y27" s="243"/>
    </row>
    <row r="28" spans="2:25">
      <c r="B28" s="241" t="s">
        <v>4</v>
      </c>
      <c r="C28" s="242" t="s">
        <v>386</v>
      </c>
      <c r="D28" s="242" t="s">
        <v>482</v>
      </c>
      <c r="E28" s="243">
        <v>7</v>
      </c>
      <c r="F28" s="243">
        <v>10</v>
      </c>
      <c r="G28" s="243">
        <v>0</v>
      </c>
      <c r="H28" s="243">
        <v>3</v>
      </c>
      <c r="I28" s="243">
        <v>0</v>
      </c>
      <c r="J28" s="243">
        <v>0.2</v>
      </c>
      <c r="K28" s="243">
        <v>0.1</v>
      </c>
      <c r="L28" s="243">
        <v>0</v>
      </c>
      <c r="M28" s="242" t="b">
        <v>1</v>
      </c>
      <c r="N28" s="242">
        <v>0</v>
      </c>
      <c r="O28" s="242">
        <v>2.5</v>
      </c>
      <c r="P28" s="242">
        <v>0.25</v>
      </c>
      <c r="Q28" s="242">
        <v>0.25</v>
      </c>
      <c r="R28" s="242">
        <v>0</v>
      </c>
      <c r="S28" s="242">
        <v>0</v>
      </c>
      <c r="T28" s="243" t="s">
        <v>594</v>
      </c>
      <c r="U28" s="244"/>
      <c r="V28" s="245" t="s">
        <v>728</v>
      </c>
      <c r="W28" s="243" t="s">
        <v>729</v>
      </c>
      <c r="X28" s="243"/>
      <c r="Y28" s="243"/>
    </row>
    <row r="29" spans="2:25">
      <c r="B29" s="221" t="s">
        <v>4</v>
      </c>
      <c r="C29" s="208" t="s">
        <v>385</v>
      </c>
      <c r="D29" s="208" t="s">
        <v>482</v>
      </c>
      <c r="E29" s="222">
        <v>11</v>
      </c>
      <c r="F29" s="222">
        <v>5</v>
      </c>
      <c r="G29" s="222">
        <v>0</v>
      </c>
      <c r="H29" s="222">
        <v>3</v>
      </c>
      <c r="I29" s="222">
        <v>5</v>
      </c>
      <c r="J29" s="222">
        <v>0.6</v>
      </c>
      <c r="K29" s="222">
        <v>0.02</v>
      </c>
      <c r="L29" s="222">
        <v>0</v>
      </c>
      <c r="M29" s="209" t="b">
        <v>1</v>
      </c>
      <c r="N29" s="209">
        <v>0</v>
      </c>
      <c r="O29" s="209">
        <v>1.5</v>
      </c>
      <c r="P29" s="223">
        <v>0.25</v>
      </c>
      <c r="Q29" s="223">
        <v>0.25</v>
      </c>
      <c r="R29" s="223">
        <v>0</v>
      </c>
      <c r="S29" s="223">
        <v>0</v>
      </c>
      <c r="T29" s="212" t="s">
        <v>591</v>
      </c>
      <c r="U29" s="225"/>
      <c r="V29" s="228" t="s">
        <v>718</v>
      </c>
      <c r="W29" s="212" t="s">
        <v>719</v>
      </c>
      <c r="X29" s="212"/>
      <c r="Y29" s="212"/>
    </row>
    <row r="30" spans="2:25">
      <c r="B30" s="221" t="s">
        <v>4</v>
      </c>
      <c r="C30" s="208" t="s">
        <v>384</v>
      </c>
      <c r="D30" s="208" t="s">
        <v>482</v>
      </c>
      <c r="E30" s="222">
        <v>11</v>
      </c>
      <c r="F30" s="222">
        <v>5</v>
      </c>
      <c r="G30" s="222">
        <v>0</v>
      </c>
      <c r="H30" s="222">
        <v>2</v>
      </c>
      <c r="I30" s="222">
        <v>0</v>
      </c>
      <c r="J30" s="222">
        <v>0.6</v>
      </c>
      <c r="K30" s="222">
        <v>0.02</v>
      </c>
      <c r="L30" s="222">
        <v>0</v>
      </c>
      <c r="M30" s="209" t="b">
        <v>1</v>
      </c>
      <c r="N30" s="209">
        <v>0</v>
      </c>
      <c r="O30" s="209">
        <v>1</v>
      </c>
      <c r="P30" s="223">
        <v>0.25</v>
      </c>
      <c r="Q30" s="223">
        <v>0.25</v>
      </c>
      <c r="R30" s="223">
        <v>0</v>
      </c>
      <c r="S30" s="223">
        <v>0</v>
      </c>
      <c r="T30" s="212" t="s">
        <v>509</v>
      </c>
      <c r="U30" s="225"/>
      <c r="V30" s="228" t="s">
        <v>716</v>
      </c>
      <c r="W30" s="212" t="s">
        <v>717</v>
      </c>
      <c r="X30" s="212"/>
      <c r="Y30" s="212"/>
    </row>
    <row r="31" spans="2:25">
      <c r="B31" s="236" t="s">
        <v>4</v>
      </c>
      <c r="C31" s="237" t="s">
        <v>606</v>
      </c>
      <c r="D31" s="237" t="s">
        <v>482</v>
      </c>
      <c r="E31" s="238">
        <v>11</v>
      </c>
      <c r="F31" s="238">
        <v>5</v>
      </c>
      <c r="G31" s="238">
        <v>0</v>
      </c>
      <c r="H31" s="238">
        <v>3</v>
      </c>
      <c r="I31" s="238">
        <v>0</v>
      </c>
      <c r="J31" s="238">
        <v>0.6</v>
      </c>
      <c r="K31" s="238">
        <v>0.02</v>
      </c>
      <c r="L31" s="238">
        <v>0</v>
      </c>
      <c r="M31" s="237" t="b">
        <v>1</v>
      </c>
      <c r="N31" s="237">
        <v>0</v>
      </c>
      <c r="O31" s="237">
        <v>1</v>
      </c>
      <c r="P31" s="237">
        <v>0.25</v>
      </c>
      <c r="Q31" s="237">
        <v>0.25</v>
      </c>
      <c r="R31" s="237">
        <v>0</v>
      </c>
      <c r="S31" s="237">
        <v>0</v>
      </c>
      <c r="T31" s="238" t="s">
        <v>506</v>
      </c>
      <c r="U31" s="239"/>
      <c r="V31" s="240" t="s">
        <v>716</v>
      </c>
      <c r="W31" s="238" t="s">
        <v>717</v>
      </c>
      <c r="X31" s="238"/>
      <c r="Y31" s="238"/>
    </row>
    <row r="32" spans="2:25">
      <c r="B32" s="224" t="s">
        <v>588</v>
      </c>
      <c r="C32" s="213"/>
      <c r="D32" s="213"/>
      <c r="E32" s="214"/>
      <c r="F32" s="214"/>
      <c r="G32" s="214"/>
      <c r="H32" s="214"/>
      <c r="I32" s="214"/>
      <c r="J32" s="214"/>
      <c r="K32" s="214"/>
      <c r="L32" s="214"/>
      <c r="M32" s="213"/>
      <c r="N32" s="214"/>
      <c r="O32" s="214"/>
      <c r="P32" s="214"/>
      <c r="Q32" s="213"/>
      <c r="R32" s="213"/>
      <c r="S32" s="213"/>
      <c r="T32" s="214"/>
      <c r="U32" s="226"/>
      <c r="V32" s="229"/>
      <c r="W32" s="214"/>
      <c r="X32" s="214"/>
      <c r="Y32" s="214"/>
    </row>
    <row r="33" spans="2:25">
      <c r="B33" s="241" t="s">
        <v>4</v>
      </c>
      <c r="C33" s="242" t="s">
        <v>801</v>
      </c>
      <c r="D33" s="242" t="s">
        <v>483</v>
      </c>
      <c r="E33" s="243">
        <v>6</v>
      </c>
      <c r="F33" s="243">
        <v>25</v>
      </c>
      <c r="G33" s="243">
        <v>0</v>
      </c>
      <c r="H33" s="243">
        <v>5</v>
      </c>
      <c r="I33" s="243">
        <v>0</v>
      </c>
      <c r="J33" s="243">
        <v>0.8</v>
      </c>
      <c r="K33" s="243">
        <v>0.1</v>
      </c>
      <c r="L33" s="243">
        <v>0</v>
      </c>
      <c r="M33" s="242" t="b">
        <v>1</v>
      </c>
      <c r="N33" s="242">
        <v>0</v>
      </c>
      <c r="O33" s="242">
        <v>2.2999999999999998</v>
      </c>
      <c r="P33" s="242">
        <v>0.25</v>
      </c>
      <c r="Q33" s="242">
        <v>0.25</v>
      </c>
      <c r="R33" s="242">
        <v>0</v>
      </c>
      <c r="S33" s="242">
        <v>0</v>
      </c>
      <c r="T33" s="243" t="s">
        <v>518</v>
      </c>
      <c r="U33" s="244"/>
      <c r="V33" s="245" t="s">
        <v>724</v>
      </c>
      <c r="W33" s="243" t="s">
        <v>725</v>
      </c>
      <c r="X33" s="243"/>
      <c r="Y33" s="243"/>
    </row>
    <row r="34" spans="2:25">
      <c r="B34" s="241" t="s">
        <v>4</v>
      </c>
      <c r="C34" s="242" t="s">
        <v>802</v>
      </c>
      <c r="D34" s="242" t="s">
        <v>483</v>
      </c>
      <c r="E34" s="243">
        <v>6</v>
      </c>
      <c r="F34" s="243">
        <v>25</v>
      </c>
      <c r="G34" s="243">
        <v>0</v>
      </c>
      <c r="H34" s="243">
        <v>5</v>
      </c>
      <c r="I34" s="243">
        <v>0</v>
      </c>
      <c r="J34" s="243">
        <v>0.8</v>
      </c>
      <c r="K34" s="243">
        <v>0.1</v>
      </c>
      <c r="L34" s="243">
        <v>0</v>
      </c>
      <c r="M34" s="242" t="b">
        <v>1</v>
      </c>
      <c r="N34" s="242">
        <v>0</v>
      </c>
      <c r="O34" s="242">
        <v>2.2999999999999998</v>
      </c>
      <c r="P34" s="242">
        <v>0.25</v>
      </c>
      <c r="Q34" s="242">
        <v>0.25</v>
      </c>
      <c r="R34" s="242">
        <v>0</v>
      </c>
      <c r="S34" s="242">
        <v>0</v>
      </c>
      <c r="T34" s="243" t="s">
        <v>518</v>
      </c>
      <c r="U34" s="244"/>
      <c r="V34" s="245" t="s">
        <v>724</v>
      </c>
      <c r="W34" s="243" t="s">
        <v>725</v>
      </c>
      <c r="X34" s="243"/>
      <c r="Y34" s="243"/>
    </row>
    <row r="35" spans="2:25">
      <c r="B35" s="241" t="s">
        <v>4</v>
      </c>
      <c r="C35" s="242" t="s">
        <v>778</v>
      </c>
      <c r="D35" s="242" t="s">
        <v>483</v>
      </c>
      <c r="E35" s="243">
        <v>14</v>
      </c>
      <c r="F35" s="243">
        <v>40</v>
      </c>
      <c r="G35" s="243">
        <v>0</v>
      </c>
      <c r="H35" s="243">
        <v>7</v>
      </c>
      <c r="I35" s="243">
        <v>0</v>
      </c>
      <c r="J35" s="243">
        <v>0.8</v>
      </c>
      <c r="K35" s="243">
        <v>0.1</v>
      </c>
      <c r="L35" s="243">
        <v>0</v>
      </c>
      <c r="M35" s="242" t="b">
        <v>1</v>
      </c>
      <c r="N35" s="242">
        <v>0</v>
      </c>
      <c r="O35" s="242">
        <v>2.2999999999999998</v>
      </c>
      <c r="P35" s="242">
        <v>0.25</v>
      </c>
      <c r="Q35" s="242">
        <v>0.25</v>
      </c>
      <c r="R35" s="242">
        <v>0</v>
      </c>
      <c r="S35" s="242">
        <v>0</v>
      </c>
      <c r="T35" s="243" t="s">
        <v>779</v>
      </c>
      <c r="U35" s="244"/>
      <c r="V35" s="245" t="s">
        <v>724</v>
      </c>
      <c r="W35" s="243" t="s">
        <v>725</v>
      </c>
      <c r="X35" s="243"/>
      <c r="Y35" s="243"/>
    </row>
    <row r="36" spans="2:25">
      <c r="B36" s="241" t="s">
        <v>4</v>
      </c>
      <c r="C36" s="242" t="s">
        <v>799</v>
      </c>
      <c r="D36" s="242" t="s">
        <v>483</v>
      </c>
      <c r="E36" s="243">
        <v>14</v>
      </c>
      <c r="F36" s="243">
        <v>40</v>
      </c>
      <c r="G36" s="243">
        <v>0</v>
      </c>
      <c r="H36" s="243">
        <v>7</v>
      </c>
      <c r="I36" s="243">
        <v>0</v>
      </c>
      <c r="J36" s="243">
        <v>0.8</v>
      </c>
      <c r="K36" s="243">
        <v>0.1</v>
      </c>
      <c r="L36" s="243">
        <v>0</v>
      </c>
      <c r="M36" s="242" t="b">
        <v>1</v>
      </c>
      <c r="N36" s="242">
        <v>0</v>
      </c>
      <c r="O36" s="242">
        <v>2.2999999999999998</v>
      </c>
      <c r="P36" s="242">
        <v>0.25</v>
      </c>
      <c r="Q36" s="242">
        <v>0.25</v>
      </c>
      <c r="R36" s="242">
        <v>0</v>
      </c>
      <c r="S36" s="242">
        <v>0</v>
      </c>
      <c r="T36" s="243" t="s">
        <v>779</v>
      </c>
      <c r="U36" s="244"/>
      <c r="V36" s="245" t="s">
        <v>724</v>
      </c>
      <c r="W36" s="243" t="s">
        <v>725</v>
      </c>
      <c r="X36" s="243"/>
      <c r="Y36" s="243"/>
    </row>
    <row r="37" spans="2:25">
      <c r="B37" s="241" t="s">
        <v>4</v>
      </c>
      <c r="C37" s="242" t="s">
        <v>800</v>
      </c>
      <c r="D37" s="242" t="s">
        <v>483</v>
      </c>
      <c r="E37" s="243">
        <v>14</v>
      </c>
      <c r="F37" s="243">
        <v>70</v>
      </c>
      <c r="G37" s="243">
        <v>0</v>
      </c>
      <c r="H37" s="243">
        <v>7</v>
      </c>
      <c r="I37" s="243">
        <v>0</v>
      </c>
      <c r="J37" s="243">
        <v>1</v>
      </c>
      <c r="K37" s="243">
        <v>0.1</v>
      </c>
      <c r="L37" s="243">
        <v>0</v>
      </c>
      <c r="M37" s="242" t="b">
        <v>1</v>
      </c>
      <c r="N37" s="242">
        <v>1</v>
      </c>
      <c r="O37" s="242">
        <v>2.2999999999999998</v>
      </c>
      <c r="P37" s="242">
        <v>0.25</v>
      </c>
      <c r="Q37" s="242">
        <v>0</v>
      </c>
      <c r="R37" s="242">
        <v>0.75</v>
      </c>
      <c r="S37" s="242">
        <v>0</v>
      </c>
      <c r="T37" s="243" t="s">
        <v>519</v>
      </c>
      <c r="U37" s="244"/>
      <c r="V37" s="245" t="s">
        <v>724</v>
      </c>
      <c r="W37" s="243"/>
      <c r="X37" s="243" t="s">
        <v>732</v>
      </c>
      <c r="Y37" s="243"/>
    </row>
    <row r="38" spans="2:25">
      <c r="B38" s="236" t="s">
        <v>4</v>
      </c>
      <c r="C38" s="237" t="s">
        <v>520</v>
      </c>
      <c r="D38" s="237" t="s">
        <v>483</v>
      </c>
      <c r="E38" s="238">
        <v>100</v>
      </c>
      <c r="F38" s="238">
        <v>70</v>
      </c>
      <c r="G38" s="238">
        <v>0</v>
      </c>
      <c r="H38" s="238">
        <v>10</v>
      </c>
      <c r="I38" s="238">
        <v>0</v>
      </c>
      <c r="J38" s="238">
        <v>1</v>
      </c>
      <c r="K38" s="238">
        <v>0.1</v>
      </c>
      <c r="L38" s="238">
        <v>0</v>
      </c>
      <c r="M38" s="237" t="b">
        <v>1</v>
      </c>
      <c r="N38" s="237">
        <v>0</v>
      </c>
      <c r="O38" s="237">
        <v>4</v>
      </c>
      <c r="P38" s="237">
        <v>0.25</v>
      </c>
      <c r="Q38" s="237">
        <v>0</v>
      </c>
      <c r="R38" s="237">
        <v>0.75</v>
      </c>
      <c r="S38" s="237">
        <v>0</v>
      </c>
      <c r="T38" s="238" t="s">
        <v>519</v>
      </c>
      <c r="U38" s="239"/>
      <c r="V38" s="240" t="s">
        <v>733</v>
      </c>
      <c r="W38" s="238"/>
      <c r="X38" s="238" t="s">
        <v>734</v>
      </c>
      <c r="Y38" s="238"/>
    </row>
    <row r="39" spans="2:25">
      <c r="B39" s="224" t="s">
        <v>587</v>
      </c>
      <c r="C39" s="213"/>
      <c r="D39" s="213"/>
      <c r="E39" s="214"/>
      <c r="F39" s="214"/>
      <c r="G39" s="214"/>
      <c r="H39" s="214"/>
      <c r="I39" s="214"/>
      <c r="J39" s="214"/>
      <c r="K39" s="214"/>
      <c r="L39" s="214"/>
      <c r="M39" s="213"/>
      <c r="N39" s="214"/>
      <c r="O39" s="214"/>
      <c r="P39" s="214"/>
      <c r="Q39" s="213"/>
      <c r="R39" s="213"/>
      <c r="S39" s="213"/>
      <c r="T39" s="214"/>
      <c r="U39" s="226"/>
      <c r="V39" s="229"/>
      <c r="W39" s="214"/>
      <c r="X39" s="214"/>
      <c r="Y39" s="214"/>
    </row>
    <row r="40" spans="2:25">
      <c r="B40" s="241" t="s">
        <v>4</v>
      </c>
      <c r="C40" s="242" t="s">
        <v>797</v>
      </c>
      <c r="D40" s="242" t="s">
        <v>484</v>
      </c>
      <c r="E40" s="243">
        <v>6</v>
      </c>
      <c r="F40" s="243">
        <v>0</v>
      </c>
      <c r="G40" s="243">
        <v>0</v>
      </c>
      <c r="H40" s="243">
        <v>0</v>
      </c>
      <c r="I40" s="243">
        <v>0</v>
      </c>
      <c r="J40" s="243">
        <v>0</v>
      </c>
      <c r="K40" s="243">
        <v>0</v>
      </c>
      <c r="L40" s="243">
        <v>0</v>
      </c>
      <c r="M40" s="242" t="b">
        <v>1</v>
      </c>
      <c r="N40" s="242">
        <v>2</v>
      </c>
      <c r="O40" s="242">
        <v>2</v>
      </c>
      <c r="P40" s="242">
        <v>0.25</v>
      </c>
      <c r="Q40" s="242">
        <v>0</v>
      </c>
      <c r="R40" s="242">
        <v>1</v>
      </c>
      <c r="S40" s="242">
        <v>0</v>
      </c>
      <c r="T40" s="243" t="s">
        <v>521</v>
      </c>
      <c r="U40" s="244"/>
      <c r="V40" s="245" t="s">
        <v>735</v>
      </c>
      <c r="W40" s="243"/>
      <c r="X40" s="243" t="s">
        <v>736</v>
      </c>
      <c r="Y40" s="243"/>
    </row>
    <row r="41" spans="2:25">
      <c r="B41" s="221" t="s">
        <v>4</v>
      </c>
      <c r="C41" s="208" t="s">
        <v>589</v>
      </c>
      <c r="D41" s="208" t="s">
        <v>484</v>
      </c>
      <c r="E41" s="222">
        <v>0</v>
      </c>
      <c r="F41" s="222">
        <v>0</v>
      </c>
      <c r="G41" s="222">
        <v>0</v>
      </c>
      <c r="H41" s="222">
        <v>0</v>
      </c>
      <c r="I41" s="222">
        <v>0</v>
      </c>
      <c r="J41" s="222">
        <v>0</v>
      </c>
      <c r="K41" s="222">
        <v>0</v>
      </c>
      <c r="L41" s="222">
        <v>0</v>
      </c>
      <c r="M41" s="209" t="b">
        <v>1</v>
      </c>
      <c r="N41" s="209">
        <v>2</v>
      </c>
      <c r="O41" s="209">
        <v>3.3</v>
      </c>
      <c r="P41" s="223">
        <v>0</v>
      </c>
      <c r="Q41" s="223">
        <v>0</v>
      </c>
      <c r="R41" s="223">
        <v>0</v>
      </c>
      <c r="S41" s="223">
        <v>0</v>
      </c>
      <c r="T41" s="212" t="s">
        <v>590</v>
      </c>
      <c r="U41" s="225"/>
      <c r="V41" s="228"/>
      <c r="W41" s="212"/>
      <c r="X41" s="212"/>
      <c r="Y41" s="212"/>
    </row>
    <row r="42" spans="2:25">
      <c r="B42" s="236" t="s">
        <v>4</v>
      </c>
      <c r="C42" s="237" t="s">
        <v>522</v>
      </c>
      <c r="D42" s="237" t="s">
        <v>484</v>
      </c>
      <c r="E42" s="238">
        <v>500</v>
      </c>
      <c r="F42" s="238">
        <v>0</v>
      </c>
      <c r="G42" s="238">
        <v>0</v>
      </c>
      <c r="H42" s="238">
        <v>0</v>
      </c>
      <c r="I42" s="238">
        <v>0</v>
      </c>
      <c r="J42" s="238">
        <v>0</v>
      </c>
      <c r="K42" s="238">
        <v>0</v>
      </c>
      <c r="L42" s="238">
        <v>0</v>
      </c>
      <c r="M42" s="237" t="b">
        <v>1</v>
      </c>
      <c r="N42" s="237">
        <v>1</v>
      </c>
      <c r="O42" s="237">
        <v>3</v>
      </c>
      <c r="P42" s="237">
        <v>0</v>
      </c>
      <c r="Q42" s="237">
        <v>0</v>
      </c>
      <c r="R42" s="237">
        <v>0</v>
      </c>
      <c r="S42" s="237">
        <v>0</v>
      </c>
      <c r="T42" s="238" t="s">
        <v>523</v>
      </c>
      <c r="U42" s="239"/>
      <c r="V42" s="240"/>
      <c r="W42" s="238"/>
      <c r="X42" s="238"/>
      <c r="Y42" s="238"/>
    </row>
    <row r="43" spans="2:25">
      <c r="B43" s="236" t="s">
        <v>4</v>
      </c>
      <c r="C43" s="237" t="s">
        <v>524</v>
      </c>
      <c r="D43" s="237" t="s">
        <v>484</v>
      </c>
      <c r="E43" s="238">
        <v>500</v>
      </c>
      <c r="F43" s="238">
        <v>0</v>
      </c>
      <c r="G43" s="238">
        <v>0</v>
      </c>
      <c r="H43" s="238">
        <v>0</v>
      </c>
      <c r="I43" s="238">
        <v>0</v>
      </c>
      <c r="J43" s="238">
        <v>0</v>
      </c>
      <c r="K43" s="238">
        <v>0</v>
      </c>
      <c r="L43" s="238">
        <v>0</v>
      </c>
      <c r="M43" s="237" t="b">
        <v>1</v>
      </c>
      <c r="N43" s="237">
        <v>2</v>
      </c>
      <c r="O43" s="237">
        <v>5</v>
      </c>
      <c r="P43" s="237">
        <v>0</v>
      </c>
      <c r="Q43" s="237">
        <v>0</v>
      </c>
      <c r="R43" s="237">
        <v>0</v>
      </c>
      <c r="S43" s="237">
        <v>0</v>
      </c>
      <c r="T43" s="238" t="s">
        <v>525</v>
      </c>
      <c r="U43" s="239"/>
      <c r="V43" s="240"/>
      <c r="W43" s="238"/>
      <c r="X43" s="238"/>
      <c r="Y43" s="238"/>
    </row>
    <row r="44" spans="2:25">
      <c r="B44" s="224" t="s">
        <v>586</v>
      </c>
      <c r="C44" s="213"/>
      <c r="D44" s="213"/>
      <c r="E44" s="214"/>
      <c r="F44" s="214"/>
      <c r="G44" s="214"/>
      <c r="H44" s="214"/>
      <c r="I44" s="214"/>
      <c r="J44" s="214"/>
      <c r="K44" s="214"/>
      <c r="L44" s="214"/>
      <c r="M44" s="213"/>
      <c r="N44" s="214"/>
      <c r="O44" s="214"/>
      <c r="P44" s="214"/>
      <c r="Q44" s="213"/>
      <c r="R44" s="213"/>
      <c r="S44" s="213"/>
      <c r="T44" s="214"/>
      <c r="U44" s="226"/>
      <c r="V44" s="229"/>
      <c r="W44" s="214"/>
      <c r="X44" s="214"/>
      <c r="Y44" s="214"/>
    </row>
    <row r="45" spans="2:25">
      <c r="B45" s="242" t="s">
        <v>4</v>
      </c>
      <c r="C45" s="242" t="s">
        <v>826</v>
      </c>
      <c r="D45" s="243" t="s">
        <v>486</v>
      </c>
      <c r="E45" s="243">
        <v>100</v>
      </c>
      <c r="F45" s="243">
        <v>100</v>
      </c>
      <c r="G45" s="243">
        <v>0</v>
      </c>
      <c r="H45" s="243">
        <v>0</v>
      </c>
      <c r="I45" s="243">
        <v>0</v>
      </c>
      <c r="J45" s="243">
        <v>0.3</v>
      </c>
      <c r="K45" s="243">
        <v>0</v>
      </c>
      <c r="L45" s="242">
        <v>0</v>
      </c>
      <c r="M45" s="242" t="b">
        <v>0</v>
      </c>
      <c r="N45" s="242"/>
      <c r="O45" s="242"/>
      <c r="P45" s="242">
        <v>0</v>
      </c>
      <c r="Q45" s="242">
        <v>0</v>
      </c>
      <c r="R45" s="242">
        <v>0</v>
      </c>
      <c r="S45" s="243">
        <v>0</v>
      </c>
      <c r="T45" s="244" t="s">
        <v>531</v>
      </c>
      <c r="U45" s="245"/>
      <c r="V45" s="243"/>
      <c r="W45" s="243"/>
      <c r="X45" s="243"/>
      <c r="Y45" s="212"/>
    </row>
    <row r="46" spans="2:25">
      <c r="B46" s="242" t="s">
        <v>4</v>
      </c>
      <c r="C46" s="242" t="s">
        <v>834</v>
      </c>
      <c r="D46" s="243" t="s">
        <v>486</v>
      </c>
      <c r="E46" s="243">
        <v>100</v>
      </c>
      <c r="F46" s="243">
        <v>100</v>
      </c>
      <c r="G46" s="243">
        <v>0</v>
      </c>
      <c r="H46" s="243">
        <v>0</v>
      </c>
      <c r="I46" s="243">
        <v>0</v>
      </c>
      <c r="J46" s="243">
        <v>0.3</v>
      </c>
      <c r="K46" s="243">
        <v>0</v>
      </c>
      <c r="L46" s="242">
        <v>0</v>
      </c>
      <c r="M46" s="242" t="b">
        <v>0</v>
      </c>
      <c r="N46" s="242"/>
      <c r="O46" s="242"/>
      <c r="P46" s="242">
        <v>0</v>
      </c>
      <c r="Q46" s="242">
        <v>0</v>
      </c>
      <c r="R46" s="242">
        <v>0</v>
      </c>
      <c r="S46" s="243">
        <v>0</v>
      </c>
      <c r="T46" s="244" t="s">
        <v>836</v>
      </c>
      <c r="U46" s="245"/>
      <c r="V46" s="243"/>
      <c r="W46" s="243"/>
      <c r="X46" s="243"/>
      <c r="Y46" s="212"/>
    </row>
    <row r="47" spans="2:25">
      <c r="B47" s="242" t="s">
        <v>4</v>
      </c>
      <c r="C47" s="242" t="s">
        <v>835</v>
      </c>
      <c r="D47" s="243" t="s">
        <v>486</v>
      </c>
      <c r="E47" s="243">
        <v>100</v>
      </c>
      <c r="F47" s="243">
        <v>100</v>
      </c>
      <c r="G47" s="243">
        <v>0</v>
      </c>
      <c r="H47" s="243">
        <v>0</v>
      </c>
      <c r="I47" s="243">
        <v>0</v>
      </c>
      <c r="J47" s="243">
        <v>0.3</v>
      </c>
      <c r="K47" s="243">
        <v>0</v>
      </c>
      <c r="L47" s="242">
        <v>0</v>
      </c>
      <c r="M47" s="242" t="b">
        <v>0</v>
      </c>
      <c r="N47" s="242"/>
      <c r="O47" s="242"/>
      <c r="P47" s="242">
        <v>0</v>
      </c>
      <c r="Q47" s="242">
        <v>0</v>
      </c>
      <c r="R47" s="242">
        <v>0</v>
      </c>
      <c r="S47" s="243">
        <v>0</v>
      </c>
      <c r="T47" s="244" t="s">
        <v>836</v>
      </c>
      <c r="U47" s="245"/>
      <c r="V47" s="243"/>
      <c r="W47" s="243"/>
      <c r="X47" s="243"/>
      <c r="Y47" s="212"/>
    </row>
    <row r="48" spans="2:25">
      <c r="B48" s="236" t="s">
        <v>4</v>
      </c>
      <c r="C48" s="237" t="s">
        <v>532</v>
      </c>
      <c r="D48" s="237" t="s">
        <v>486</v>
      </c>
      <c r="E48" s="238">
        <v>300</v>
      </c>
      <c r="F48" s="238">
        <v>150</v>
      </c>
      <c r="G48" s="238">
        <v>0</v>
      </c>
      <c r="H48" s="238">
        <v>0</v>
      </c>
      <c r="I48" s="238">
        <v>0</v>
      </c>
      <c r="J48" s="238">
        <v>0.5</v>
      </c>
      <c r="K48" s="238">
        <v>0</v>
      </c>
      <c r="L48" s="238">
        <v>0</v>
      </c>
      <c r="M48" s="237" t="b">
        <v>0</v>
      </c>
      <c r="N48" s="237"/>
      <c r="O48" s="237"/>
      <c r="P48" s="237">
        <v>0</v>
      </c>
      <c r="Q48" s="237">
        <v>0</v>
      </c>
      <c r="R48" s="237">
        <v>0</v>
      </c>
      <c r="S48" s="237">
        <v>0</v>
      </c>
      <c r="T48" s="238" t="s">
        <v>530</v>
      </c>
      <c r="U48" s="239"/>
      <c r="V48" s="240"/>
      <c r="W48" s="238"/>
      <c r="X48" s="238"/>
      <c r="Y48" s="238"/>
    </row>
    <row r="49" spans="2:25">
      <c r="B49" s="221" t="s">
        <v>4</v>
      </c>
      <c r="C49" s="208" t="s">
        <v>533</v>
      </c>
      <c r="D49" s="208" t="s">
        <v>486</v>
      </c>
      <c r="E49" s="222">
        <v>100</v>
      </c>
      <c r="F49" s="222">
        <v>50</v>
      </c>
      <c r="G49" s="222">
        <v>0</v>
      </c>
      <c r="H49" s="222">
        <v>0</v>
      </c>
      <c r="I49" s="222">
        <v>0</v>
      </c>
      <c r="J49" s="222">
        <v>0.2</v>
      </c>
      <c r="K49" s="222">
        <v>0</v>
      </c>
      <c r="L49" s="222">
        <v>0</v>
      </c>
      <c r="M49" s="209" t="b">
        <v>0</v>
      </c>
      <c r="N49" s="209"/>
      <c r="O49" s="209"/>
      <c r="P49" s="223">
        <v>0</v>
      </c>
      <c r="Q49" s="223">
        <v>0</v>
      </c>
      <c r="R49" s="223">
        <v>0</v>
      </c>
      <c r="S49" s="223">
        <v>0</v>
      </c>
      <c r="T49" s="212" t="s">
        <v>536</v>
      </c>
      <c r="U49" s="225"/>
      <c r="V49" s="228"/>
      <c r="W49" s="212"/>
      <c r="X49" s="212"/>
      <c r="Y49" s="212"/>
    </row>
    <row r="50" spans="2:25">
      <c r="B50" s="221" t="s">
        <v>4</v>
      </c>
      <c r="C50" s="208" t="s">
        <v>534</v>
      </c>
      <c r="D50" s="208" t="s">
        <v>486</v>
      </c>
      <c r="E50" s="222">
        <v>100</v>
      </c>
      <c r="F50" s="222">
        <v>50</v>
      </c>
      <c r="G50" s="222">
        <v>0</v>
      </c>
      <c r="H50" s="222">
        <v>0</v>
      </c>
      <c r="I50" s="222">
        <v>0</v>
      </c>
      <c r="J50" s="222">
        <v>0.2</v>
      </c>
      <c r="K50" s="222">
        <v>0</v>
      </c>
      <c r="L50" s="222">
        <v>0</v>
      </c>
      <c r="M50" s="209" t="b">
        <v>0</v>
      </c>
      <c r="N50" s="209"/>
      <c r="O50" s="209"/>
      <c r="P50" s="223">
        <v>0</v>
      </c>
      <c r="Q50" s="223">
        <v>0</v>
      </c>
      <c r="R50" s="223">
        <v>0</v>
      </c>
      <c r="S50" s="223">
        <v>0</v>
      </c>
      <c r="T50" s="212" t="s">
        <v>537</v>
      </c>
      <c r="U50" s="225"/>
      <c r="V50" s="228"/>
      <c r="W50" s="212"/>
      <c r="X50" s="212"/>
      <c r="Y50" s="212"/>
    </row>
    <row r="51" spans="2:25">
      <c r="B51" s="221" t="s">
        <v>4</v>
      </c>
      <c r="C51" s="208" t="s">
        <v>535</v>
      </c>
      <c r="D51" s="208" t="s">
        <v>486</v>
      </c>
      <c r="E51" s="222">
        <v>50</v>
      </c>
      <c r="F51" s="222">
        <v>25</v>
      </c>
      <c r="G51" s="222">
        <v>0</v>
      </c>
      <c r="H51" s="222">
        <v>0</v>
      </c>
      <c r="I51" s="222">
        <v>0</v>
      </c>
      <c r="J51" s="222">
        <v>0.1</v>
      </c>
      <c r="K51" s="222">
        <v>0</v>
      </c>
      <c r="L51" s="222">
        <v>0</v>
      </c>
      <c r="M51" s="209" t="b">
        <v>0</v>
      </c>
      <c r="N51" s="209"/>
      <c r="O51" s="209"/>
      <c r="P51" s="223">
        <v>0</v>
      </c>
      <c r="Q51" s="223">
        <v>0</v>
      </c>
      <c r="R51" s="223">
        <v>0</v>
      </c>
      <c r="S51" s="223">
        <v>0</v>
      </c>
      <c r="T51" s="212" t="s">
        <v>538</v>
      </c>
      <c r="U51" s="225"/>
      <c r="V51" s="228"/>
      <c r="W51" s="212"/>
      <c r="X51" s="212"/>
      <c r="Y51" s="212"/>
    </row>
    <row r="52" spans="2:25">
      <c r="B52" s="224" t="s">
        <v>585</v>
      </c>
      <c r="C52" s="213"/>
      <c r="D52" s="213"/>
      <c r="E52" s="214"/>
      <c r="F52" s="214"/>
      <c r="G52" s="214"/>
      <c r="H52" s="214"/>
      <c r="I52" s="214"/>
      <c r="J52" s="214"/>
      <c r="K52" s="214"/>
      <c r="L52" s="214"/>
      <c r="M52" s="213"/>
      <c r="N52" s="214"/>
      <c r="O52" s="214"/>
      <c r="P52" s="214"/>
      <c r="Q52" s="213"/>
      <c r="R52" s="213"/>
      <c r="S52" s="213"/>
      <c r="T52" s="214"/>
      <c r="U52" s="226"/>
      <c r="V52" s="229"/>
      <c r="W52" s="214"/>
      <c r="X52" s="214"/>
      <c r="Y52" s="214"/>
    </row>
    <row r="53" spans="2:25">
      <c r="B53" s="221" t="s">
        <v>4</v>
      </c>
      <c r="C53" s="208" t="s">
        <v>539</v>
      </c>
      <c r="D53" s="208" t="s">
        <v>487</v>
      </c>
      <c r="E53" s="222">
        <v>15</v>
      </c>
      <c r="F53" s="222">
        <v>50</v>
      </c>
      <c r="G53" s="222">
        <v>0</v>
      </c>
      <c r="H53" s="222">
        <v>0</v>
      </c>
      <c r="I53" s="222">
        <v>0</v>
      </c>
      <c r="J53" s="222">
        <v>0.1</v>
      </c>
      <c r="K53" s="222">
        <v>0</v>
      </c>
      <c r="L53" s="222">
        <v>0</v>
      </c>
      <c r="M53" s="209" t="b">
        <v>0</v>
      </c>
      <c r="N53" s="209"/>
      <c r="O53" s="209"/>
      <c r="P53" s="223">
        <v>0</v>
      </c>
      <c r="Q53" s="223">
        <v>0</v>
      </c>
      <c r="R53" s="223">
        <v>0</v>
      </c>
      <c r="S53" s="223">
        <v>0</v>
      </c>
      <c r="T53" s="212" t="s">
        <v>541</v>
      </c>
      <c r="U53" s="225"/>
      <c r="V53" s="228"/>
      <c r="W53" s="212"/>
      <c r="X53" s="212"/>
      <c r="Y53" s="212"/>
    </row>
    <row r="54" spans="2:25">
      <c r="B54" s="221" t="s">
        <v>4</v>
      </c>
      <c r="C54" s="208" t="s">
        <v>540</v>
      </c>
      <c r="D54" s="208" t="s">
        <v>487</v>
      </c>
      <c r="E54" s="222">
        <v>15</v>
      </c>
      <c r="F54" s="222">
        <v>50</v>
      </c>
      <c r="G54" s="222">
        <v>0</v>
      </c>
      <c r="H54" s="222">
        <v>0</v>
      </c>
      <c r="I54" s="222">
        <v>0</v>
      </c>
      <c r="J54" s="222">
        <v>0.1</v>
      </c>
      <c r="K54" s="222">
        <v>0</v>
      </c>
      <c r="L54" s="222">
        <v>0</v>
      </c>
      <c r="M54" s="209" t="b">
        <v>0</v>
      </c>
      <c r="N54" s="209"/>
      <c r="O54" s="209"/>
      <c r="P54" s="223">
        <v>0</v>
      </c>
      <c r="Q54" s="223">
        <v>0</v>
      </c>
      <c r="R54" s="223">
        <v>0</v>
      </c>
      <c r="S54" s="223">
        <v>0</v>
      </c>
      <c r="T54" s="212" t="s">
        <v>542</v>
      </c>
      <c r="U54" s="225"/>
      <c r="V54" s="228"/>
      <c r="W54" s="212"/>
      <c r="X54" s="212"/>
      <c r="Y54" s="212"/>
    </row>
    <row r="55" spans="2:25">
      <c r="B55" s="221" t="s">
        <v>4</v>
      </c>
      <c r="C55" s="208" t="s">
        <v>543</v>
      </c>
      <c r="D55" s="208" t="s">
        <v>487</v>
      </c>
      <c r="E55" s="222">
        <v>1</v>
      </c>
      <c r="F55" s="222">
        <v>5</v>
      </c>
      <c r="G55" s="222">
        <v>0</v>
      </c>
      <c r="H55" s="222">
        <v>0</v>
      </c>
      <c r="I55" s="222">
        <v>0</v>
      </c>
      <c r="J55" s="222">
        <v>0</v>
      </c>
      <c r="K55" s="222">
        <v>0</v>
      </c>
      <c r="L55" s="222">
        <v>0</v>
      </c>
      <c r="M55" s="209" t="b">
        <v>0</v>
      </c>
      <c r="N55" s="209"/>
      <c r="O55" s="209"/>
      <c r="P55" s="223">
        <v>0</v>
      </c>
      <c r="Q55" s="223">
        <v>0</v>
      </c>
      <c r="R55" s="223">
        <v>0</v>
      </c>
      <c r="S55" s="223">
        <v>0</v>
      </c>
      <c r="T55" s="212" t="s">
        <v>549</v>
      </c>
      <c r="U55" s="225"/>
      <c r="V55" s="228"/>
      <c r="W55" s="212"/>
      <c r="X55" s="212"/>
      <c r="Y55" s="212"/>
    </row>
    <row r="56" spans="2:25">
      <c r="B56" s="221" t="s">
        <v>4</v>
      </c>
      <c r="C56" s="208" t="s">
        <v>544</v>
      </c>
      <c r="D56" s="208" t="s">
        <v>487</v>
      </c>
      <c r="E56" s="222">
        <v>1</v>
      </c>
      <c r="F56" s="222">
        <v>5</v>
      </c>
      <c r="G56" s="222">
        <v>0</v>
      </c>
      <c r="H56" s="222">
        <v>0</v>
      </c>
      <c r="I56" s="222">
        <v>0</v>
      </c>
      <c r="J56" s="222">
        <v>0</v>
      </c>
      <c r="K56" s="222">
        <v>0</v>
      </c>
      <c r="L56" s="222">
        <v>0</v>
      </c>
      <c r="M56" s="209" t="b">
        <v>0</v>
      </c>
      <c r="N56" s="209"/>
      <c r="O56" s="209"/>
      <c r="P56" s="223">
        <v>0</v>
      </c>
      <c r="Q56" s="223">
        <v>0</v>
      </c>
      <c r="R56" s="223">
        <v>0</v>
      </c>
      <c r="S56" s="223">
        <v>0</v>
      </c>
      <c r="T56" s="212" t="s">
        <v>549</v>
      </c>
      <c r="U56" s="225"/>
      <c r="V56" s="228"/>
      <c r="W56" s="212"/>
      <c r="X56" s="212"/>
      <c r="Y56" s="212"/>
    </row>
    <row r="57" spans="2:25">
      <c r="B57" s="221" t="s">
        <v>4</v>
      </c>
      <c r="C57" s="208" t="s">
        <v>545</v>
      </c>
      <c r="D57" s="208" t="s">
        <v>487</v>
      </c>
      <c r="E57" s="222">
        <v>1</v>
      </c>
      <c r="F57" s="222">
        <v>5</v>
      </c>
      <c r="G57" s="222">
        <v>0</v>
      </c>
      <c r="H57" s="222">
        <v>0</v>
      </c>
      <c r="I57" s="222">
        <v>0</v>
      </c>
      <c r="J57" s="222">
        <v>0</v>
      </c>
      <c r="K57" s="222">
        <v>0</v>
      </c>
      <c r="L57" s="222">
        <v>0</v>
      </c>
      <c r="M57" s="209" t="b">
        <v>0</v>
      </c>
      <c r="N57" s="209"/>
      <c r="O57" s="209"/>
      <c r="P57" s="223">
        <v>0</v>
      </c>
      <c r="Q57" s="223">
        <v>0</v>
      </c>
      <c r="R57" s="223">
        <v>0</v>
      </c>
      <c r="S57" s="223">
        <v>0</v>
      </c>
      <c r="T57" s="212" t="s">
        <v>549</v>
      </c>
      <c r="U57" s="225"/>
      <c r="V57" s="228"/>
      <c r="W57" s="212"/>
      <c r="X57" s="212"/>
      <c r="Y57" s="212"/>
    </row>
    <row r="58" spans="2:25">
      <c r="B58" s="221" t="s">
        <v>4</v>
      </c>
      <c r="C58" s="208" t="s">
        <v>546</v>
      </c>
      <c r="D58" s="208" t="s">
        <v>487</v>
      </c>
      <c r="E58" s="222">
        <v>1</v>
      </c>
      <c r="F58" s="222">
        <v>5</v>
      </c>
      <c r="G58" s="222">
        <v>0</v>
      </c>
      <c r="H58" s="222">
        <v>0</v>
      </c>
      <c r="I58" s="222">
        <v>0</v>
      </c>
      <c r="J58" s="222">
        <v>0</v>
      </c>
      <c r="K58" s="222">
        <v>0</v>
      </c>
      <c r="L58" s="222">
        <v>0</v>
      </c>
      <c r="M58" s="209" t="b">
        <v>0</v>
      </c>
      <c r="N58" s="209"/>
      <c r="O58" s="209"/>
      <c r="P58" s="223">
        <v>0</v>
      </c>
      <c r="Q58" s="223">
        <v>0</v>
      </c>
      <c r="R58" s="223">
        <v>0</v>
      </c>
      <c r="S58" s="223">
        <v>0</v>
      </c>
      <c r="T58" s="212" t="s">
        <v>549</v>
      </c>
      <c r="U58" s="225"/>
      <c r="V58" s="228"/>
      <c r="W58" s="212"/>
      <c r="X58" s="212"/>
      <c r="Y58" s="212"/>
    </row>
    <row r="59" spans="2:25">
      <c r="B59" s="221" t="s">
        <v>4</v>
      </c>
      <c r="C59" s="208" t="s">
        <v>547</v>
      </c>
      <c r="D59" s="208" t="s">
        <v>487</v>
      </c>
      <c r="E59" s="222">
        <v>1</v>
      </c>
      <c r="F59" s="222">
        <v>5</v>
      </c>
      <c r="G59" s="222">
        <v>0</v>
      </c>
      <c r="H59" s="222">
        <v>0</v>
      </c>
      <c r="I59" s="222">
        <v>0</v>
      </c>
      <c r="J59" s="222">
        <v>0</v>
      </c>
      <c r="K59" s="222">
        <v>0</v>
      </c>
      <c r="L59" s="222">
        <v>0</v>
      </c>
      <c r="M59" s="209" t="b">
        <v>0</v>
      </c>
      <c r="N59" s="209"/>
      <c r="O59" s="209"/>
      <c r="P59" s="223">
        <v>0</v>
      </c>
      <c r="Q59" s="223">
        <v>0</v>
      </c>
      <c r="R59" s="223">
        <v>0</v>
      </c>
      <c r="S59" s="223">
        <v>0</v>
      </c>
      <c r="T59" s="212" t="s">
        <v>549</v>
      </c>
      <c r="U59" s="225"/>
      <c r="V59" s="228"/>
      <c r="W59" s="212"/>
      <c r="X59" s="212"/>
      <c r="Y59" s="212"/>
    </row>
    <row r="60" spans="2:25">
      <c r="B60" s="221" t="s">
        <v>4</v>
      </c>
      <c r="C60" s="208" t="s">
        <v>548</v>
      </c>
      <c r="D60" s="208" t="s">
        <v>487</v>
      </c>
      <c r="E60" s="222">
        <v>1</v>
      </c>
      <c r="F60" s="222">
        <v>5</v>
      </c>
      <c r="G60" s="222">
        <v>0</v>
      </c>
      <c r="H60" s="222">
        <v>0</v>
      </c>
      <c r="I60" s="222">
        <v>0</v>
      </c>
      <c r="J60" s="222">
        <v>0</v>
      </c>
      <c r="K60" s="222">
        <v>0</v>
      </c>
      <c r="L60" s="222">
        <v>0</v>
      </c>
      <c r="M60" s="209" t="b">
        <v>0</v>
      </c>
      <c r="N60" s="209"/>
      <c r="O60" s="209"/>
      <c r="P60" s="223">
        <v>0</v>
      </c>
      <c r="Q60" s="223">
        <v>0</v>
      </c>
      <c r="R60" s="223">
        <v>0</v>
      </c>
      <c r="S60" s="223">
        <v>0</v>
      </c>
      <c r="T60" s="212" t="s">
        <v>549</v>
      </c>
      <c r="U60" s="225"/>
      <c r="V60" s="228"/>
      <c r="W60" s="212"/>
      <c r="X60" s="212"/>
      <c r="Y60" s="212"/>
    </row>
    <row r="61" spans="2:25">
      <c r="B61" s="221" t="s">
        <v>4</v>
      </c>
      <c r="C61" s="208" t="s">
        <v>550</v>
      </c>
      <c r="D61" s="208" t="s">
        <v>487</v>
      </c>
      <c r="E61" s="222">
        <v>1</v>
      </c>
      <c r="F61" s="222">
        <v>5</v>
      </c>
      <c r="G61" s="222">
        <v>0</v>
      </c>
      <c r="H61" s="222">
        <v>0</v>
      </c>
      <c r="I61" s="222">
        <v>0</v>
      </c>
      <c r="J61" s="222">
        <v>0</v>
      </c>
      <c r="K61" s="222">
        <v>0</v>
      </c>
      <c r="L61" s="222">
        <v>0</v>
      </c>
      <c r="M61" s="209" t="b">
        <v>0</v>
      </c>
      <c r="N61" s="209"/>
      <c r="O61" s="209"/>
      <c r="P61" s="223">
        <v>0</v>
      </c>
      <c r="Q61" s="223">
        <v>0</v>
      </c>
      <c r="R61" s="223">
        <v>0</v>
      </c>
      <c r="S61" s="223">
        <v>0</v>
      </c>
      <c r="T61" s="212" t="s">
        <v>552</v>
      </c>
      <c r="U61" s="225"/>
      <c r="V61" s="228"/>
      <c r="W61" s="212"/>
      <c r="X61" s="212"/>
      <c r="Y61" s="212"/>
    </row>
    <row r="62" spans="2:25">
      <c r="B62" s="221" t="s">
        <v>4</v>
      </c>
      <c r="C62" s="208" t="s">
        <v>551</v>
      </c>
      <c r="D62" s="208" t="s">
        <v>487</v>
      </c>
      <c r="E62" s="222">
        <v>1</v>
      </c>
      <c r="F62" s="222">
        <v>5</v>
      </c>
      <c r="G62" s="222">
        <v>0</v>
      </c>
      <c r="H62" s="222">
        <v>0</v>
      </c>
      <c r="I62" s="222">
        <v>0</v>
      </c>
      <c r="J62" s="222">
        <v>0</v>
      </c>
      <c r="K62" s="222">
        <v>0</v>
      </c>
      <c r="L62" s="222">
        <v>0</v>
      </c>
      <c r="M62" s="209" t="b">
        <v>0</v>
      </c>
      <c r="N62" s="209"/>
      <c r="O62" s="209"/>
      <c r="P62" s="223">
        <v>0</v>
      </c>
      <c r="Q62" s="223">
        <v>0</v>
      </c>
      <c r="R62" s="223">
        <v>0</v>
      </c>
      <c r="S62" s="223">
        <v>0</v>
      </c>
      <c r="T62" s="212" t="s">
        <v>552</v>
      </c>
      <c r="U62" s="225"/>
      <c r="V62" s="228"/>
      <c r="W62" s="212"/>
      <c r="X62" s="212"/>
      <c r="Y62" s="212"/>
    </row>
    <row r="63" spans="2:25">
      <c r="B63" s="221" t="s">
        <v>4</v>
      </c>
      <c r="C63" s="208" t="s">
        <v>553</v>
      </c>
      <c r="D63" s="208" t="s">
        <v>487</v>
      </c>
      <c r="E63" s="222">
        <v>1</v>
      </c>
      <c r="F63" s="222">
        <v>5</v>
      </c>
      <c r="G63" s="222">
        <v>0</v>
      </c>
      <c r="H63" s="222">
        <v>0</v>
      </c>
      <c r="I63" s="222">
        <v>0</v>
      </c>
      <c r="J63" s="222">
        <v>0</v>
      </c>
      <c r="K63" s="222">
        <v>0</v>
      </c>
      <c r="L63" s="222">
        <v>0</v>
      </c>
      <c r="M63" s="209" t="b">
        <v>0</v>
      </c>
      <c r="N63" s="209"/>
      <c r="O63" s="209"/>
      <c r="P63" s="223">
        <v>0</v>
      </c>
      <c r="Q63" s="223">
        <v>0</v>
      </c>
      <c r="R63" s="223">
        <v>0</v>
      </c>
      <c r="S63" s="223">
        <v>0</v>
      </c>
      <c r="T63" s="212" t="s">
        <v>552</v>
      </c>
      <c r="U63" s="225"/>
      <c r="V63" s="228"/>
      <c r="W63" s="212"/>
      <c r="X63" s="212"/>
      <c r="Y63" s="212"/>
    </row>
    <row r="64" spans="2:25">
      <c r="B64" s="221" t="s">
        <v>4</v>
      </c>
      <c r="C64" s="208" t="s">
        <v>554</v>
      </c>
      <c r="D64" s="208" t="s">
        <v>487</v>
      </c>
      <c r="E64" s="222">
        <v>1</v>
      </c>
      <c r="F64" s="222">
        <v>5</v>
      </c>
      <c r="G64" s="222">
        <v>0</v>
      </c>
      <c r="H64" s="222">
        <v>0</v>
      </c>
      <c r="I64" s="222">
        <v>0</v>
      </c>
      <c r="J64" s="222">
        <v>0</v>
      </c>
      <c r="K64" s="222">
        <v>0</v>
      </c>
      <c r="L64" s="222">
        <v>0</v>
      </c>
      <c r="M64" s="209" t="b">
        <v>0</v>
      </c>
      <c r="N64" s="209"/>
      <c r="O64" s="209"/>
      <c r="P64" s="223">
        <v>0</v>
      </c>
      <c r="Q64" s="223">
        <v>0</v>
      </c>
      <c r="R64" s="223">
        <v>0</v>
      </c>
      <c r="S64" s="223">
        <v>0</v>
      </c>
      <c r="T64" s="212" t="s">
        <v>552</v>
      </c>
      <c r="U64" s="225"/>
      <c r="V64" s="228"/>
      <c r="W64" s="212"/>
      <c r="X64" s="212"/>
      <c r="Y64" s="212"/>
    </row>
    <row r="65" spans="2:25">
      <c r="B65" s="221" t="s">
        <v>4</v>
      </c>
      <c r="C65" s="208" t="s">
        <v>555</v>
      </c>
      <c r="D65" s="208" t="s">
        <v>487</v>
      </c>
      <c r="E65" s="222">
        <v>1</v>
      </c>
      <c r="F65" s="222">
        <v>5</v>
      </c>
      <c r="G65" s="222">
        <v>0</v>
      </c>
      <c r="H65" s="222">
        <v>0</v>
      </c>
      <c r="I65" s="222">
        <v>0</v>
      </c>
      <c r="J65" s="222">
        <v>0</v>
      </c>
      <c r="K65" s="222">
        <v>0</v>
      </c>
      <c r="L65" s="222">
        <v>0</v>
      </c>
      <c r="M65" s="209" t="b">
        <v>0</v>
      </c>
      <c r="N65" s="209"/>
      <c r="O65" s="209"/>
      <c r="P65" s="223">
        <v>0</v>
      </c>
      <c r="Q65" s="223">
        <v>0</v>
      </c>
      <c r="R65" s="223">
        <v>0</v>
      </c>
      <c r="S65" s="223">
        <v>0</v>
      </c>
      <c r="T65" s="212" t="s">
        <v>556</v>
      </c>
      <c r="U65" s="225"/>
      <c r="V65" s="228"/>
      <c r="W65" s="212"/>
      <c r="X65" s="212"/>
      <c r="Y65" s="212"/>
    </row>
    <row r="66" spans="2:25">
      <c r="B66" s="221" t="s">
        <v>4</v>
      </c>
      <c r="C66" s="208" t="s">
        <v>557</v>
      </c>
      <c r="D66" s="208" t="s">
        <v>487</v>
      </c>
      <c r="E66" s="222">
        <v>15</v>
      </c>
      <c r="F66" s="222">
        <v>50</v>
      </c>
      <c r="G66" s="222">
        <v>0</v>
      </c>
      <c r="H66" s="222">
        <v>0</v>
      </c>
      <c r="I66" s="222">
        <v>0</v>
      </c>
      <c r="J66" s="222">
        <v>0.1</v>
      </c>
      <c r="K66" s="222">
        <v>0</v>
      </c>
      <c r="L66" s="222">
        <v>0</v>
      </c>
      <c r="M66" s="209" t="b">
        <v>0</v>
      </c>
      <c r="N66" s="209"/>
      <c r="O66" s="209"/>
      <c r="P66" s="223">
        <v>0</v>
      </c>
      <c r="Q66" s="223">
        <v>0</v>
      </c>
      <c r="R66" s="223">
        <v>0</v>
      </c>
      <c r="S66" s="223">
        <v>0</v>
      </c>
      <c r="T66" s="212" t="s">
        <v>560</v>
      </c>
      <c r="U66" s="225"/>
      <c r="V66" s="228"/>
      <c r="W66" s="212"/>
      <c r="X66" s="212"/>
      <c r="Y66" s="212"/>
    </row>
    <row r="67" spans="2:25">
      <c r="B67" s="221" t="s">
        <v>4</v>
      </c>
      <c r="C67" s="208" t="s">
        <v>558</v>
      </c>
      <c r="D67" s="208" t="s">
        <v>487</v>
      </c>
      <c r="E67" s="222">
        <v>15</v>
      </c>
      <c r="F67" s="222">
        <v>50</v>
      </c>
      <c r="G67" s="222">
        <v>0</v>
      </c>
      <c r="H67" s="222">
        <v>0</v>
      </c>
      <c r="I67" s="222">
        <v>0</v>
      </c>
      <c r="J67" s="222">
        <v>0.1</v>
      </c>
      <c r="K67" s="222">
        <v>0</v>
      </c>
      <c r="L67" s="222">
        <v>0</v>
      </c>
      <c r="M67" s="209" t="b">
        <v>0</v>
      </c>
      <c r="N67" s="209"/>
      <c r="O67" s="209"/>
      <c r="P67" s="223">
        <v>0</v>
      </c>
      <c r="Q67" s="223">
        <v>0</v>
      </c>
      <c r="R67" s="223">
        <v>0</v>
      </c>
      <c r="S67" s="223">
        <v>0</v>
      </c>
      <c r="T67" s="212" t="s">
        <v>561</v>
      </c>
      <c r="U67" s="225"/>
      <c r="V67" s="228"/>
      <c r="W67" s="212"/>
      <c r="X67" s="212"/>
      <c r="Y67" s="212"/>
    </row>
    <row r="68" spans="2:25">
      <c r="B68" s="221" t="s">
        <v>4</v>
      </c>
      <c r="C68" s="208" t="s">
        <v>559</v>
      </c>
      <c r="D68" s="208" t="s">
        <v>487</v>
      </c>
      <c r="E68" s="222">
        <v>15</v>
      </c>
      <c r="F68" s="222">
        <v>50</v>
      </c>
      <c r="G68" s="222">
        <v>0</v>
      </c>
      <c r="H68" s="222">
        <v>0</v>
      </c>
      <c r="I68" s="222">
        <v>0</v>
      </c>
      <c r="J68" s="222">
        <v>0.1</v>
      </c>
      <c r="K68" s="222">
        <v>0</v>
      </c>
      <c r="L68" s="222">
        <v>0</v>
      </c>
      <c r="M68" s="209" t="b">
        <v>0</v>
      </c>
      <c r="N68" s="209"/>
      <c r="O68" s="209"/>
      <c r="P68" s="223">
        <v>0</v>
      </c>
      <c r="Q68" s="223">
        <v>0</v>
      </c>
      <c r="R68" s="223">
        <v>0</v>
      </c>
      <c r="S68" s="223">
        <v>0</v>
      </c>
      <c r="T68" s="212" t="s">
        <v>562</v>
      </c>
      <c r="U68" s="225"/>
      <c r="V68" s="228"/>
      <c r="W68" s="212"/>
      <c r="X68" s="212"/>
      <c r="Y68" s="212"/>
    </row>
    <row r="69" spans="2:25">
      <c r="B69" s="221" t="s">
        <v>4</v>
      </c>
      <c r="C69" s="208" t="s">
        <v>563</v>
      </c>
      <c r="D69" s="208" t="s">
        <v>487</v>
      </c>
      <c r="E69" s="222">
        <v>1</v>
      </c>
      <c r="F69" s="222">
        <v>5</v>
      </c>
      <c r="G69" s="222">
        <v>0</v>
      </c>
      <c r="H69" s="222">
        <v>0</v>
      </c>
      <c r="I69" s="222">
        <v>0</v>
      </c>
      <c r="J69" s="222">
        <v>0</v>
      </c>
      <c r="K69" s="222">
        <v>0</v>
      </c>
      <c r="L69" s="222">
        <v>0</v>
      </c>
      <c r="M69" s="209" t="b">
        <v>0</v>
      </c>
      <c r="N69" s="209"/>
      <c r="O69" s="209"/>
      <c r="P69" s="223">
        <v>0</v>
      </c>
      <c r="Q69" s="223">
        <v>0</v>
      </c>
      <c r="R69" s="223">
        <v>0</v>
      </c>
      <c r="S69" s="223">
        <v>0</v>
      </c>
      <c r="T69" s="212" t="s">
        <v>565</v>
      </c>
      <c r="U69" s="225"/>
      <c r="V69" s="228"/>
      <c r="W69" s="212"/>
      <c r="X69" s="212"/>
      <c r="Y69" s="212"/>
    </row>
    <row r="70" spans="2:25">
      <c r="B70" s="221" t="s">
        <v>4</v>
      </c>
      <c r="C70" s="208" t="s">
        <v>564</v>
      </c>
      <c r="D70" s="208" t="s">
        <v>487</v>
      </c>
      <c r="E70" s="222">
        <v>1</v>
      </c>
      <c r="F70" s="222">
        <v>5</v>
      </c>
      <c r="G70" s="222">
        <v>0</v>
      </c>
      <c r="H70" s="222">
        <v>0</v>
      </c>
      <c r="I70" s="222">
        <v>0</v>
      </c>
      <c r="J70" s="222">
        <v>0</v>
      </c>
      <c r="K70" s="222">
        <v>0</v>
      </c>
      <c r="L70" s="222">
        <v>0</v>
      </c>
      <c r="M70" s="209" t="b">
        <v>0</v>
      </c>
      <c r="N70" s="209"/>
      <c r="O70" s="209"/>
      <c r="P70" s="223">
        <v>0</v>
      </c>
      <c r="Q70" s="223">
        <v>0</v>
      </c>
      <c r="R70" s="223">
        <v>0</v>
      </c>
      <c r="S70" s="223">
        <v>0</v>
      </c>
      <c r="T70" s="212" t="s">
        <v>565</v>
      </c>
      <c r="U70" s="225"/>
      <c r="V70" s="228"/>
      <c r="W70" s="212"/>
      <c r="X70" s="212"/>
      <c r="Y70" s="212"/>
    </row>
    <row r="71" spans="2:25">
      <c r="B71" s="224" t="s">
        <v>584</v>
      </c>
      <c r="C71" s="213"/>
      <c r="D71" s="213"/>
      <c r="E71" s="214"/>
      <c r="F71" s="214"/>
      <c r="G71" s="214"/>
      <c r="H71" s="214"/>
      <c r="I71" s="214"/>
      <c r="J71" s="214"/>
      <c r="K71" s="214"/>
      <c r="L71" s="214"/>
      <c r="M71" s="213"/>
      <c r="N71" s="214"/>
      <c r="O71" s="214"/>
      <c r="P71" s="214"/>
      <c r="Q71" s="213"/>
      <c r="R71" s="213"/>
      <c r="S71" s="213"/>
      <c r="T71" s="214"/>
      <c r="U71" s="226"/>
      <c r="V71" s="229"/>
      <c r="W71" s="214"/>
      <c r="X71" s="214"/>
      <c r="Y71" s="214"/>
    </row>
    <row r="72" spans="2:25">
      <c r="B72" s="241" t="s">
        <v>4</v>
      </c>
      <c r="C72" s="242" t="s">
        <v>576</v>
      </c>
      <c r="D72" s="242" t="s">
        <v>481</v>
      </c>
      <c r="E72" s="243">
        <v>1</v>
      </c>
      <c r="F72" s="243">
        <v>5</v>
      </c>
      <c r="G72" s="243">
        <v>0</v>
      </c>
      <c r="H72" s="243">
        <v>0</v>
      </c>
      <c r="I72" s="243">
        <v>0</v>
      </c>
      <c r="J72" s="243">
        <v>0</v>
      </c>
      <c r="K72" s="243">
        <v>0</v>
      </c>
      <c r="L72" s="243">
        <v>0</v>
      </c>
      <c r="M72" s="242" t="b">
        <v>0</v>
      </c>
      <c r="N72" s="242"/>
      <c r="O72" s="242"/>
      <c r="P72" s="242">
        <v>0</v>
      </c>
      <c r="Q72" s="242">
        <v>0</v>
      </c>
      <c r="R72" s="242">
        <v>0</v>
      </c>
      <c r="S72" s="242">
        <v>0</v>
      </c>
      <c r="T72" s="243" t="s">
        <v>582</v>
      </c>
      <c r="U72" s="244"/>
      <c r="V72" s="245"/>
      <c r="W72" s="243"/>
      <c r="X72" s="243"/>
      <c r="Y72" s="243"/>
    </row>
    <row r="73" spans="2:25">
      <c r="B73" s="241" t="s">
        <v>4</v>
      </c>
      <c r="C73" s="242" t="s">
        <v>817</v>
      </c>
      <c r="D73" s="242" t="s">
        <v>481</v>
      </c>
      <c r="E73" s="243">
        <v>1</v>
      </c>
      <c r="F73" s="243">
        <v>5</v>
      </c>
      <c r="G73" s="243">
        <v>0</v>
      </c>
      <c r="H73" s="243">
        <v>0</v>
      </c>
      <c r="I73" s="243">
        <v>0</v>
      </c>
      <c r="J73" s="243">
        <v>0</v>
      </c>
      <c r="K73" s="243">
        <v>0</v>
      </c>
      <c r="L73" s="243">
        <v>0</v>
      </c>
      <c r="M73" s="242" t="b">
        <v>0</v>
      </c>
      <c r="N73" s="242"/>
      <c r="O73" s="242"/>
      <c r="P73" s="242">
        <v>0</v>
      </c>
      <c r="Q73" s="242">
        <v>0</v>
      </c>
      <c r="R73" s="242">
        <v>0</v>
      </c>
      <c r="S73" s="242">
        <v>0</v>
      </c>
      <c r="T73" s="243" t="s">
        <v>823</v>
      </c>
      <c r="U73" s="244"/>
      <c r="V73" s="245"/>
      <c r="W73" s="243"/>
      <c r="X73" s="243"/>
      <c r="Y73" s="243"/>
    </row>
    <row r="74" spans="2:25">
      <c r="B74" s="241" t="s">
        <v>4</v>
      </c>
      <c r="C74" s="242" t="s">
        <v>819</v>
      </c>
      <c r="D74" s="242" t="s">
        <v>481</v>
      </c>
      <c r="E74" s="243">
        <v>1</v>
      </c>
      <c r="F74" s="243">
        <v>5</v>
      </c>
      <c r="G74" s="243">
        <v>0</v>
      </c>
      <c r="H74" s="243">
        <v>0</v>
      </c>
      <c r="I74" s="243">
        <v>0</v>
      </c>
      <c r="J74" s="243">
        <v>0</v>
      </c>
      <c r="K74" s="243">
        <v>0</v>
      </c>
      <c r="L74" s="243">
        <v>0</v>
      </c>
      <c r="M74" s="242" t="b">
        <v>0</v>
      </c>
      <c r="N74" s="242"/>
      <c r="O74" s="242"/>
      <c r="P74" s="242">
        <v>0</v>
      </c>
      <c r="Q74" s="242">
        <v>0</v>
      </c>
      <c r="R74" s="242">
        <v>0</v>
      </c>
      <c r="S74" s="242">
        <v>0</v>
      </c>
      <c r="T74" s="243" t="s">
        <v>579</v>
      </c>
      <c r="U74" s="244"/>
      <c r="V74" s="245"/>
      <c r="W74" s="243"/>
      <c r="X74" s="243"/>
      <c r="Y74" s="243"/>
    </row>
    <row r="75" spans="2:25">
      <c r="B75" s="241" t="s">
        <v>4</v>
      </c>
      <c r="C75" s="242" t="s">
        <v>821</v>
      </c>
      <c r="D75" s="242" t="s">
        <v>481</v>
      </c>
      <c r="E75" s="243">
        <v>1</v>
      </c>
      <c r="F75" s="243">
        <v>5</v>
      </c>
      <c r="G75" s="243">
        <v>0</v>
      </c>
      <c r="H75" s="243">
        <v>0</v>
      </c>
      <c r="I75" s="243">
        <v>0</v>
      </c>
      <c r="J75" s="243">
        <v>0</v>
      </c>
      <c r="K75" s="243">
        <v>0</v>
      </c>
      <c r="L75" s="243">
        <v>0</v>
      </c>
      <c r="M75" s="242" t="b">
        <v>0</v>
      </c>
      <c r="N75" s="242"/>
      <c r="O75" s="242"/>
      <c r="P75" s="242">
        <v>0</v>
      </c>
      <c r="Q75" s="242">
        <v>0</v>
      </c>
      <c r="R75" s="242">
        <v>0</v>
      </c>
      <c r="S75" s="242">
        <v>0</v>
      </c>
      <c r="T75" s="243" t="s">
        <v>824</v>
      </c>
      <c r="U75" s="244"/>
      <c r="V75" s="245"/>
      <c r="W75" s="243"/>
      <c r="X75" s="243"/>
      <c r="Y75" s="243"/>
    </row>
    <row r="76" spans="2:25">
      <c r="B76" s="241" t="s">
        <v>4</v>
      </c>
      <c r="C76" s="242" t="s">
        <v>827</v>
      </c>
      <c r="D76" s="242" t="s">
        <v>481</v>
      </c>
      <c r="E76" s="243">
        <v>1</v>
      </c>
      <c r="F76" s="243">
        <v>5</v>
      </c>
      <c r="G76" s="243">
        <v>0</v>
      </c>
      <c r="H76" s="243">
        <v>0</v>
      </c>
      <c r="I76" s="243">
        <v>0</v>
      </c>
      <c r="J76" s="243">
        <v>0</v>
      </c>
      <c r="K76" s="243">
        <v>0</v>
      </c>
      <c r="L76" s="243">
        <v>0</v>
      </c>
      <c r="M76" s="242" t="b">
        <v>0</v>
      </c>
      <c r="N76" s="242"/>
      <c r="O76" s="242"/>
      <c r="P76" s="242">
        <v>0</v>
      </c>
      <c r="Q76" s="242">
        <v>0</v>
      </c>
      <c r="R76" s="242">
        <v>0</v>
      </c>
      <c r="S76" s="242">
        <v>0</v>
      </c>
      <c r="T76" s="243" t="s">
        <v>828</v>
      </c>
      <c r="U76" s="244"/>
      <c r="V76" s="245"/>
      <c r="W76" s="243"/>
      <c r="X76" s="243"/>
      <c r="Y76" s="243"/>
    </row>
    <row r="77" spans="2:25">
      <c r="B77" s="241" t="s">
        <v>4</v>
      </c>
      <c r="C77" s="242" t="s">
        <v>830</v>
      </c>
      <c r="D77" s="242" t="s">
        <v>481</v>
      </c>
      <c r="E77" s="243">
        <v>1</v>
      </c>
      <c r="F77" s="243">
        <v>5</v>
      </c>
      <c r="G77" s="243">
        <v>0</v>
      </c>
      <c r="H77" s="243">
        <v>0</v>
      </c>
      <c r="I77" s="243">
        <v>0</v>
      </c>
      <c r="J77" s="243">
        <v>0</v>
      </c>
      <c r="K77" s="243">
        <v>0</v>
      </c>
      <c r="L77" s="243">
        <v>0</v>
      </c>
      <c r="M77" s="242" t="b">
        <v>0</v>
      </c>
      <c r="N77" s="242"/>
      <c r="O77" s="242"/>
      <c r="P77" s="242">
        <v>0</v>
      </c>
      <c r="Q77" s="242">
        <v>0</v>
      </c>
      <c r="R77" s="242">
        <v>0</v>
      </c>
      <c r="S77" s="242">
        <v>0</v>
      </c>
      <c r="T77" s="243" t="s">
        <v>831</v>
      </c>
      <c r="U77" s="244"/>
      <c r="V77" s="245"/>
      <c r="W77" s="243"/>
      <c r="X77" s="243"/>
      <c r="Y77" s="243"/>
    </row>
    <row r="78" spans="2:25">
      <c r="B78" s="221" t="s">
        <v>4</v>
      </c>
      <c r="C78" s="208" t="s">
        <v>513</v>
      </c>
      <c r="D78" s="208" t="s">
        <v>481</v>
      </c>
      <c r="E78" s="222">
        <v>15</v>
      </c>
      <c r="F78" s="222">
        <v>50</v>
      </c>
      <c r="G78" s="222">
        <v>0</v>
      </c>
      <c r="H78" s="222">
        <v>0</v>
      </c>
      <c r="I78" s="222">
        <v>0</v>
      </c>
      <c r="J78" s="222">
        <v>0.1</v>
      </c>
      <c r="K78" s="222">
        <v>0</v>
      </c>
      <c r="L78" s="222">
        <v>0</v>
      </c>
      <c r="M78" s="209" t="b">
        <v>0</v>
      </c>
      <c r="N78" s="209"/>
      <c r="O78" s="209"/>
      <c r="P78" s="223">
        <v>0</v>
      </c>
      <c r="Q78" s="223">
        <v>0</v>
      </c>
      <c r="R78" s="223">
        <v>0</v>
      </c>
      <c r="S78" s="223">
        <v>0</v>
      </c>
      <c r="T78" s="212" t="s">
        <v>514</v>
      </c>
      <c r="U78" s="225"/>
      <c r="V78" s="228"/>
      <c r="W78" s="212"/>
      <c r="X78" s="212"/>
      <c r="Y78" s="212"/>
    </row>
    <row r="79" spans="2:25">
      <c r="B79" s="221" t="s">
        <v>4</v>
      </c>
      <c r="C79" s="208" t="s">
        <v>515</v>
      </c>
      <c r="D79" s="208" t="s">
        <v>481</v>
      </c>
      <c r="E79" s="222">
        <v>15</v>
      </c>
      <c r="F79" s="222">
        <v>50</v>
      </c>
      <c r="G79" s="222">
        <v>0</v>
      </c>
      <c r="H79" s="222">
        <v>0</v>
      </c>
      <c r="I79" s="222">
        <v>0</v>
      </c>
      <c r="J79" s="222">
        <v>0.1</v>
      </c>
      <c r="K79" s="222">
        <v>0</v>
      </c>
      <c r="L79" s="222">
        <v>0</v>
      </c>
      <c r="M79" s="209" t="b">
        <v>0</v>
      </c>
      <c r="N79" s="209"/>
      <c r="O79" s="209"/>
      <c r="P79" s="223">
        <v>0</v>
      </c>
      <c r="Q79" s="223">
        <v>0</v>
      </c>
      <c r="R79" s="223">
        <v>0</v>
      </c>
      <c r="S79" s="223">
        <v>0</v>
      </c>
      <c r="T79" s="212" t="s">
        <v>514</v>
      </c>
      <c r="U79" s="225"/>
      <c r="V79" s="228"/>
      <c r="W79" s="212"/>
      <c r="X79" s="212"/>
      <c r="Y79" s="212"/>
    </row>
    <row r="80" spans="2:25">
      <c r="B80" s="221" t="s">
        <v>4</v>
      </c>
      <c r="C80" s="208" t="s">
        <v>526</v>
      </c>
      <c r="D80" s="208" t="s">
        <v>481</v>
      </c>
      <c r="E80" s="222">
        <v>100</v>
      </c>
      <c r="F80" s="222">
        <v>0</v>
      </c>
      <c r="G80" s="222">
        <v>0</v>
      </c>
      <c r="H80" s="222">
        <v>0</v>
      </c>
      <c r="I80" s="222">
        <v>0</v>
      </c>
      <c r="J80" s="222">
        <v>0</v>
      </c>
      <c r="K80" s="222">
        <v>0</v>
      </c>
      <c r="L80" s="222">
        <v>0</v>
      </c>
      <c r="M80" s="209" t="b">
        <v>0</v>
      </c>
      <c r="N80" s="209"/>
      <c r="O80" s="209"/>
      <c r="P80" s="223">
        <v>0</v>
      </c>
      <c r="Q80" s="223">
        <v>0</v>
      </c>
      <c r="R80" s="223">
        <v>0</v>
      </c>
      <c r="S80" s="223">
        <v>0</v>
      </c>
      <c r="T80" s="212" t="s">
        <v>527</v>
      </c>
      <c r="U80" s="225"/>
      <c r="V80" s="228"/>
      <c r="W80" s="212"/>
      <c r="X80" s="212"/>
      <c r="Y80" s="212"/>
    </row>
    <row r="81" spans="2:25">
      <c r="B81" s="221" t="s">
        <v>4</v>
      </c>
      <c r="C81" s="208" t="s">
        <v>528</v>
      </c>
      <c r="D81" s="208" t="s">
        <v>481</v>
      </c>
      <c r="E81" s="222">
        <v>100</v>
      </c>
      <c r="F81" s="222">
        <v>0</v>
      </c>
      <c r="G81" s="222">
        <v>0</v>
      </c>
      <c r="H81" s="222">
        <v>0</v>
      </c>
      <c r="I81" s="222">
        <v>0</v>
      </c>
      <c r="J81" s="222">
        <v>0</v>
      </c>
      <c r="K81" s="222">
        <v>0</v>
      </c>
      <c r="L81" s="222">
        <v>0</v>
      </c>
      <c r="M81" s="209" t="b">
        <v>0</v>
      </c>
      <c r="N81" s="209"/>
      <c r="O81" s="209"/>
      <c r="P81" s="223">
        <v>0</v>
      </c>
      <c r="Q81" s="223">
        <v>0</v>
      </c>
      <c r="R81" s="223">
        <v>0</v>
      </c>
      <c r="S81" s="223">
        <v>0</v>
      </c>
      <c r="T81" s="212" t="s">
        <v>529</v>
      </c>
      <c r="U81" s="225"/>
      <c r="V81" s="228"/>
      <c r="W81" s="212"/>
      <c r="X81" s="212"/>
      <c r="Y81" s="212"/>
    </row>
    <row r="82" spans="2:25">
      <c r="B82" s="221" t="s">
        <v>4</v>
      </c>
      <c r="C82" s="208" t="s">
        <v>568</v>
      </c>
      <c r="D82" s="208" t="s">
        <v>481</v>
      </c>
      <c r="E82" s="222">
        <v>0</v>
      </c>
      <c r="F82" s="222">
        <v>0</v>
      </c>
      <c r="G82" s="222">
        <v>0</v>
      </c>
      <c r="H82" s="222">
        <v>0</v>
      </c>
      <c r="I82" s="222">
        <v>0</v>
      </c>
      <c r="J82" s="222">
        <v>0</v>
      </c>
      <c r="K82" s="222">
        <v>0</v>
      </c>
      <c r="L82" s="222">
        <v>0</v>
      </c>
      <c r="M82" s="209" t="b">
        <v>1</v>
      </c>
      <c r="N82" s="209">
        <v>0</v>
      </c>
      <c r="O82" s="209">
        <v>1</v>
      </c>
      <c r="P82" s="223">
        <v>0</v>
      </c>
      <c r="Q82" s="223">
        <v>0</v>
      </c>
      <c r="R82" s="223">
        <v>0</v>
      </c>
      <c r="S82" s="223">
        <v>0</v>
      </c>
      <c r="T82" s="212" t="s">
        <v>572</v>
      </c>
      <c r="U82" s="225"/>
      <c r="V82" s="228"/>
      <c r="W82" s="212"/>
      <c r="X82" s="212"/>
      <c r="Y82" s="212"/>
    </row>
    <row r="83" spans="2:25">
      <c r="B83" s="221" t="s">
        <v>4</v>
      </c>
      <c r="C83" s="208" t="s">
        <v>569</v>
      </c>
      <c r="D83" s="208" t="s">
        <v>481</v>
      </c>
      <c r="E83" s="222">
        <v>0</v>
      </c>
      <c r="F83" s="222">
        <v>0</v>
      </c>
      <c r="G83" s="222">
        <v>0</v>
      </c>
      <c r="H83" s="222">
        <v>0</v>
      </c>
      <c r="I83" s="222">
        <v>0</v>
      </c>
      <c r="J83" s="222">
        <v>0</v>
      </c>
      <c r="K83" s="222">
        <v>0</v>
      </c>
      <c r="L83" s="222">
        <v>0</v>
      </c>
      <c r="M83" s="209" t="b">
        <v>1</v>
      </c>
      <c r="N83" s="209">
        <v>0</v>
      </c>
      <c r="O83" s="209">
        <v>1</v>
      </c>
      <c r="P83" s="223">
        <v>0</v>
      </c>
      <c r="Q83" s="223">
        <v>0</v>
      </c>
      <c r="R83" s="223">
        <v>0</v>
      </c>
      <c r="S83" s="223">
        <v>0</v>
      </c>
      <c r="T83" s="212" t="s">
        <v>572</v>
      </c>
      <c r="U83" s="225"/>
      <c r="V83" s="228"/>
      <c r="W83" s="212"/>
      <c r="X83" s="212"/>
      <c r="Y83" s="212"/>
    </row>
    <row r="84" spans="2:25">
      <c r="B84" s="221" t="s">
        <v>4</v>
      </c>
      <c r="C84" s="208" t="s">
        <v>566</v>
      </c>
      <c r="D84" s="208" t="s">
        <v>481</v>
      </c>
      <c r="E84" s="222">
        <v>20</v>
      </c>
      <c r="F84" s="222">
        <v>20</v>
      </c>
      <c r="G84" s="222">
        <v>0</v>
      </c>
      <c r="H84" s="222">
        <v>0</v>
      </c>
      <c r="I84" s="222">
        <v>0</v>
      </c>
      <c r="J84" s="222">
        <v>0.15</v>
      </c>
      <c r="K84" s="222">
        <v>0</v>
      </c>
      <c r="L84" s="222">
        <v>0</v>
      </c>
      <c r="M84" s="209" t="b">
        <v>0</v>
      </c>
      <c r="N84" s="209"/>
      <c r="O84" s="209"/>
      <c r="P84" s="223">
        <v>0</v>
      </c>
      <c r="Q84" s="223">
        <v>0</v>
      </c>
      <c r="R84" s="223">
        <v>0</v>
      </c>
      <c r="S84" s="223">
        <v>0</v>
      </c>
      <c r="T84" s="212" t="s">
        <v>572</v>
      </c>
      <c r="U84" s="225"/>
      <c r="V84" s="228"/>
      <c r="W84" s="212"/>
      <c r="X84" s="212"/>
      <c r="Y84" s="212"/>
    </row>
    <row r="85" spans="2:25">
      <c r="B85" s="221" t="s">
        <v>4</v>
      </c>
      <c r="C85" s="208" t="s">
        <v>567</v>
      </c>
      <c r="D85" s="208" t="s">
        <v>481</v>
      </c>
      <c r="E85" s="222">
        <v>20</v>
      </c>
      <c r="F85" s="222">
        <v>20</v>
      </c>
      <c r="G85" s="222">
        <v>0</v>
      </c>
      <c r="H85" s="222">
        <v>0</v>
      </c>
      <c r="I85" s="222">
        <v>0</v>
      </c>
      <c r="J85" s="222">
        <v>0.15</v>
      </c>
      <c r="K85" s="222">
        <v>0</v>
      </c>
      <c r="L85" s="222">
        <v>0</v>
      </c>
      <c r="M85" s="209" t="b">
        <v>0</v>
      </c>
      <c r="N85" s="209"/>
      <c r="O85" s="209"/>
      <c r="P85" s="223">
        <v>0</v>
      </c>
      <c r="Q85" s="223">
        <v>0</v>
      </c>
      <c r="R85" s="223">
        <v>0</v>
      </c>
      <c r="S85" s="223">
        <v>0</v>
      </c>
      <c r="T85" s="212" t="s">
        <v>572</v>
      </c>
      <c r="U85" s="225"/>
      <c r="V85" s="228"/>
      <c r="W85" s="212"/>
      <c r="X85" s="212"/>
      <c r="Y85" s="212"/>
    </row>
    <row r="86" spans="2:25">
      <c r="B86" s="221" t="s">
        <v>4</v>
      </c>
      <c r="C86" s="208" t="s">
        <v>570</v>
      </c>
      <c r="D86" s="208" t="s">
        <v>481</v>
      </c>
      <c r="E86" s="222">
        <v>20</v>
      </c>
      <c r="F86" s="222">
        <v>20</v>
      </c>
      <c r="G86" s="222">
        <v>0</v>
      </c>
      <c r="H86" s="222">
        <v>0</v>
      </c>
      <c r="I86" s="222">
        <v>0</v>
      </c>
      <c r="J86" s="222">
        <v>0.15</v>
      </c>
      <c r="K86" s="222">
        <v>0</v>
      </c>
      <c r="L86" s="222">
        <v>0</v>
      </c>
      <c r="M86" s="209" t="b">
        <v>0</v>
      </c>
      <c r="N86" s="209"/>
      <c r="O86" s="209"/>
      <c r="P86" s="223">
        <v>0</v>
      </c>
      <c r="Q86" s="223">
        <v>0</v>
      </c>
      <c r="R86" s="223">
        <v>0</v>
      </c>
      <c r="S86" s="223">
        <v>0</v>
      </c>
      <c r="T86" s="212" t="s">
        <v>572</v>
      </c>
      <c r="U86" s="225"/>
      <c r="V86" s="228"/>
      <c r="W86" s="212"/>
      <c r="X86" s="212"/>
      <c r="Y86" s="212"/>
    </row>
    <row r="87" spans="2:25">
      <c r="B87" s="221" t="s">
        <v>4</v>
      </c>
      <c r="C87" s="208" t="s">
        <v>571</v>
      </c>
      <c r="D87" s="208" t="s">
        <v>481</v>
      </c>
      <c r="E87" s="222">
        <v>20</v>
      </c>
      <c r="F87" s="222">
        <v>20</v>
      </c>
      <c r="G87" s="222">
        <v>0</v>
      </c>
      <c r="H87" s="222">
        <v>0</v>
      </c>
      <c r="I87" s="222">
        <v>0</v>
      </c>
      <c r="J87" s="222">
        <v>0.15</v>
      </c>
      <c r="K87" s="222">
        <v>0</v>
      </c>
      <c r="L87" s="222">
        <v>0</v>
      </c>
      <c r="M87" s="209" t="b">
        <v>0</v>
      </c>
      <c r="N87" s="209"/>
      <c r="O87" s="209"/>
      <c r="P87" s="223">
        <v>0</v>
      </c>
      <c r="Q87" s="223">
        <v>0</v>
      </c>
      <c r="R87" s="223">
        <v>0</v>
      </c>
      <c r="S87" s="223">
        <v>0</v>
      </c>
      <c r="T87" s="212" t="s">
        <v>572</v>
      </c>
      <c r="U87" s="225"/>
      <c r="V87" s="228"/>
      <c r="W87" s="212"/>
      <c r="X87" s="212"/>
      <c r="Y87" s="212"/>
    </row>
    <row r="88" spans="2:25">
      <c r="B88" s="221" t="s">
        <v>4</v>
      </c>
      <c r="C88" s="208" t="s">
        <v>573</v>
      </c>
      <c r="D88" s="208" t="s">
        <v>481</v>
      </c>
      <c r="E88" s="222">
        <v>1</v>
      </c>
      <c r="F88" s="222">
        <v>5</v>
      </c>
      <c r="G88" s="222">
        <v>0</v>
      </c>
      <c r="H88" s="222">
        <v>0</v>
      </c>
      <c r="I88" s="222">
        <v>0</v>
      </c>
      <c r="J88" s="222">
        <v>0</v>
      </c>
      <c r="K88" s="222">
        <v>0</v>
      </c>
      <c r="L88" s="222">
        <v>0</v>
      </c>
      <c r="M88" s="209" t="b">
        <v>0</v>
      </c>
      <c r="N88" s="209"/>
      <c r="O88" s="209"/>
      <c r="P88" s="223">
        <v>0</v>
      </c>
      <c r="Q88" s="223">
        <v>0</v>
      </c>
      <c r="R88" s="223">
        <v>0</v>
      </c>
      <c r="S88" s="223">
        <v>0</v>
      </c>
      <c r="T88" s="212" t="s">
        <v>578</v>
      </c>
      <c r="U88" s="225"/>
      <c r="V88" s="228"/>
      <c r="W88" s="212"/>
      <c r="X88" s="212"/>
      <c r="Y88" s="212"/>
    </row>
    <row r="89" spans="2:25">
      <c r="B89" s="221" t="s">
        <v>4</v>
      </c>
      <c r="C89" s="208" t="s">
        <v>574</v>
      </c>
      <c r="D89" s="208" t="s">
        <v>481</v>
      </c>
      <c r="E89" s="222">
        <v>1</v>
      </c>
      <c r="F89" s="222">
        <v>5</v>
      </c>
      <c r="G89" s="222">
        <v>0</v>
      </c>
      <c r="H89" s="222">
        <v>0</v>
      </c>
      <c r="I89" s="222">
        <v>0</v>
      </c>
      <c r="J89" s="222">
        <v>0</v>
      </c>
      <c r="K89" s="222">
        <v>0</v>
      </c>
      <c r="L89" s="222">
        <v>0</v>
      </c>
      <c r="M89" s="209" t="b">
        <v>0</v>
      </c>
      <c r="N89" s="209"/>
      <c r="O89" s="209"/>
      <c r="P89" s="223">
        <v>0</v>
      </c>
      <c r="Q89" s="223">
        <v>0</v>
      </c>
      <c r="R89" s="223">
        <v>0</v>
      </c>
      <c r="S89" s="223">
        <v>0</v>
      </c>
      <c r="T89" s="212" t="s">
        <v>580</v>
      </c>
      <c r="U89" s="225"/>
      <c r="V89" s="228"/>
      <c r="W89" s="212"/>
      <c r="X89" s="212"/>
      <c r="Y89" s="212"/>
    </row>
    <row r="90" spans="2:25">
      <c r="B90" s="221" t="s">
        <v>4</v>
      </c>
      <c r="C90" s="208" t="s">
        <v>575</v>
      </c>
      <c r="D90" s="208" t="s">
        <v>481</v>
      </c>
      <c r="E90" s="222">
        <v>1</v>
      </c>
      <c r="F90" s="222">
        <v>5</v>
      </c>
      <c r="G90" s="222">
        <v>0</v>
      </c>
      <c r="H90" s="222">
        <v>0</v>
      </c>
      <c r="I90" s="222">
        <v>0</v>
      </c>
      <c r="J90" s="222">
        <v>0</v>
      </c>
      <c r="K90" s="222">
        <v>0</v>
      </c>
      <c r="L90" s="222">
        <v>0</v>
      </c>
      <c r="M90" s="209" t="b">
        <v>0</v>
      </c>
      <c r="N90" s="209"/>
      <c r="O90" s="209"/>
      <c r="P90" s="223">
        <v>0</v>
      </c>
      <c r="Q90" s="223">
        <v>0</v>
      </c>
      <c r="R90" s="223">
        <v>0</v>
      </c>
      <c r="S90" s="223">
        <v>0</v>
      </c>
      <c r="T90" s="212" t="s">
        <v>581</v>
      </c>
      <c r="U90" s="225"/>
      <c r="V90" s="228"/>
      <c r="W90" s="212"/>
      <c r="X90" s="212"/>
      <c r="Y90" s="212"/>
    </row>
    <row r="91" spans="2:25">
      <c r="B91" s="221" t="s">
        <v>4</v>
      </c>
      <c r="C91" s="208" t="s">
        <v>577</v>
      </c>
      <c r="D91" s="208" t="s">
        <v>481</v>
      </c>
      <c r="E91" s="222">
        <v>1</v>
      </c>
      <c r="F91" s="222">
        <v>5</v>
      </c>
      <c r="G91" s="222">
        <v>0</v>
      </c>
      <c r="H91" s="222">
        <v>0</v>
      </c>
      <c r="I91" s="222">
        <v>0</v>
      </c>
      <c r="J91" s="222">
        <v>0</v>
      </c>
      <c r="K91" s="222">
        <v>0</v>
      </c>
      <c r="L91" s="222">
        <v>0</v>
      </c>
      <c r="M91" s="209" t="b">
        <v>0</v>
      </c>
      <c r="N91" s="209"/>
      <c r="O91" s="209"/>
      <c r="P91" s="223">
        <v>0</v>
      </c>
      <c r="Q91" s="223">
        <v>0</v>
      </c>
      <c r="R91" s="223">
        <v>0</v>
      </c>
      <c r="S91" s="223">
        <v>0</v>
      </c>
      <c r="T91" s="212" t="s">
        <v>583</v>
      </c>
      <c r="U91" s="225"/>
      <c r="V91" s="228"/>
      <c r="W91" s="212"/>
      <c r="X91" s="212"/>
      <c r="Y91" s="212"/>
    </row>
    <row r="92" spans="2:25">
      <c r="B92" s="224" t="s">
        <v>595</v>
      </c>
      <c r="C92" s="213"/>
      <c r="D92" s="213"/>
      <c r="E92" s="214"/>
      <c r="F92" s="214"/>
      <c r="G92" s="214"/>
      <c r="H92" s="214"/>
      <c r="I92" s="214"/>
      <c r="J92" s="214"/>
      <c r="K92" s="214"/>
      <c r="L92" s="214"/>
      <c r="M92" s="213"/>
      <c r="N92" s="214"/>
      <c r="O92" s="214"/>
      <c r="P92" s="214"/>
      <c r="Q92" s="213"/>
      <c r="R92" s="213"/>
      <c r="S92" s="213"/>
      <c r="T92" s="214"/>
      <c r="U92" s="226"/>
      <c r="V92" s="229"/>
      <c r="W92" s="214"/>
      <c r="X92" s="214"/>
      <c r="Y92" s="214"/>
    </row>
    <row r="93" spans="2:25">
      <c r="B93" s="221" t="s">
        <v>4</v>
      </c>
      <c r="C93" s="208" t="s">
        <v>387</v>
      </c>
      <c r="D93" s="208" t="s">
        <v>217</v>
      </c>
      <c r="E93" s="222">
        <v>200</v>
      </c>
      <c r="F93" s="222">
        <v>130</v>
      </c>
      <c r="G93" s="222">
        <v>1</v>
      </c>
      <c r="H93" s="222">
        <v>25</v>
      </c>
      <c r="I93" s="222">
        <v>0</v>
      </c>
      <c r="J93" s="222">
        <v>2</v>
      </c>
      <c r="K93" s="222">
        <v>0</v>
      </c>
      <c r="L93" s="222">
        <v>0</v>
      </c>
      <c r="M93" s="209" t="b">
        <v>1</v>
      </c>
      <c r="N93" s="209">
        <v>1</v>
      </c>
      <c r="O93" s="209">
        <v>6</v>
      </c>
      <c r="P93" s="223">
        <v>0.25</v>
      </c>
      <c r="Q93" s="223">
        <v>0.25</v>
      </c>
      <c r="R93" s="223">
        <v>1</v>
      </c>
      <c r="S93" s="223">
        <v>0</v>
      </c>
      <c r="T93" s="212" t="s">
        <v>596</v>
      </c>
      <c r="U93" s="225"/>
      <c r="V93" s="228" t="s">
        <v>737</v>
      </c>
      <c r="W93" s="212" t="s">
        <v>738</v>
      </c>
      <c r="X93" s="212" t="s">
        <v>739</v>
      </c>
      <c r="Y93" s="212"/>
    </row>
    <row r="96" spans="2:25" ht="15.75" thickBot="1"/>
    <row r="97" spans="2:20" ht="23.25">
      <c r="B97" s="12" t="s">
        <v>788</v>
      </c>
      <c r="C97" s="12"/>
      <c r="D97" s="12"/>
      <c r="E97" s="12"/>
    </row>
    <row r="98" spans="2:20">
      <c r="B98" s="234"/>
      <c r="C98" s="234"/>
      <c r="D98" s="234"/>
      <c r="E98" s="234"/>
    </row>
    <row r="99" spans="2:20" ht="147">
      <c r="B99" s="143" t="s">
        <v>789</v>
      </c>
      <c r="C99" s="144" t="s">
        <v>5</v>
      </c>
      <c r="D99" s="144" t="s">
        <v>190</v>
      </c>
      <c r="E99" s="147" t="s">
        <v>818</v>
      </c>
      <c r="F99" s="147" t="s">
        <v>820</v>
      </c>
      <c r="G99" s="147" t="s">
        <v>822</v>
      </c>
      <c r="H99" s="147" t="s">
        <v>829</v>
      </c>
      <c r="I99" s="147" t="s">
        <v>832</v>
      </c>
      <c r="J99" s="147" t="s">
        <v>833</v>
      </c>
      <c r="K99" s="147" t="s">
        <v>837</v>
      </c>
      <c r="L99" s="147" t="s">
        <v>838</v>
      </c>
      <c r="M99" s="147" t="s">
        <v>825</v>
      </c>
    </row>
    <row r="100" spans="2:20">
      <c r="B100" s="221" t="s">
        <v>4</v>
      </c>
      <c r="C100" s="208" t="s">
        <v>840</v>
      </c>
      <c r="D100" s="208" t="s">
        <v>187</v>
      </c>
      <c r="E100" s="235" t="b">
        <v>1</v>
      </c>
      <c r="F100" s="235" t="b">
        <v>1</v>
      </c>
      <c r="G100" s="235" t="b">
        <v>1</v>
      </c>
      <c r="H100" s="235" t="b">
        <v>1</v>
      </c>
      <c r="I100" s="235" t="b">
        <v>1</v>
      </c>
      <c r="J100" s="235" t="b">
        <v>1</v>
      </c>
      <c r="K100" s="235" t="b">
        <v>1</v>
      </c>
      <c r="L100" s="235" t="b">
        <v>1</v>
      </c>
      <c r="M100" s="235" t="b">
        <v>1</v>
      </c>
    </row>
    <row r="101" spans="2:20">
      <c r="B101" s="221" t="s">
        <v>4</v>
      </c>
      <c r="C101" s="208" t="s">
        <v>841</v>
      </c>
      <c r="D101" s="208" t="s">
        <v>188</v>
      </c>
      <c r="E101" s="235" t="b">
        <v>1</v>
      </c>
      <c r="F101" s="235" t="b">
        <v>1</v>
      </c>
      <c r="G101" s="235" t="b">
        <v>1</v>
      </c>
      <c r="H101" s="235" t="b">
        <v>1</v>
      </c>
      <c r="I101" s="235" t="b">
        <v>1</v>
      </c>
      <c r="J101" s="235" t="b">
        <v>1</v>
      </c>
      <c r="K101" s="235" t="s">
        <v>794</v>
      </c>
      <c r="L101" s="235" t="s">
        <v>794</v>
      </c>
      <c r="M101" s="235" t="s">
        <v>794</v>
      </c>
    </row>
    <row r="108" spans="2:20" ht="15.75" thickBot="1"/>
    <row r="109" spans="2:20" ht="23.25">
      <c r="B109" s="12" t="s">
        <v>792</v>
      </c>
      <c r="C109" s="12"/>
      <c r="D109" s="12"/>
      <c r="E109" s="12"/>
    </row>
    <row r="111" spans="2:20" ht="162">
      <c r="B111" s="143" t="s">
        <v>793</v>
      </c>
      <c r="C111" s="144" t="s">
        <v>5</v>
      </c>
      <c r="D111" s="144" t="s">
        <v>190</v>
      </c>
      <c r="E111" s="147" t="s">
        <v>803</v>
      </c>
      <c r="F111" s="147" t="s">
        <v>804</v>
      </c>
      <c r="G111" s="147" t="s">
        <v>805</v>
      </c>
      <c r="H111" s="147" t="s">
        <v>806</v>
      </c>
      <c r="I111" s="147" t="s">
        <v>807</v>
      </c>
      <c r="J111" s="147" t="s">
        <v>808</v>
      </c>
      <c r="K111" s="147" t="s">
        <v>809</v>
      </c>
      <c r="L111" s="147" t="s">
        <v>790</v>
      </c>
      <c r="M111" s="147" t="s">
        <v>791</v>
      </c>
      <c r="N111" s="147" t="s">
        <v>810</v>
      </c>
      <c r="O111" s="147" t="s">
        <v>811</v>
      </c>
      <c r="P111" s="147" t="s">
        <v>812</v>
      </c>
      <c r="Q111" s="147" t="s">
        <v>813</v>
      </c>
      <c r="R111" s="147" t="s">
        <v>814</v>
      </c>
      <c r="S111" s="147" t="s">
        <v>815</v>
      </c>
      <c r="T111" s="147" t="s">
        <v>816</v>
      </c>
    </row>
    <row r="112" spans="2:20">
      <c r="B112" s="221" t="s">
        <v>4</v>
      </c>
      <c r="C112" s="208" t="s">
        <v>842</v>
      </c>
      <c r="D112" s="208" t="s">
        <v>187</v>
      </c>
      <c r="E112" s="235" t="b">
        <v>0</v>
      </c>
      <c r="F112" s="235" t="b">
        <v>1</v>
      </c>
      <c r="G112" s="235" t="b">
        <v>1</v>
      </c>
      <c r="H112" s="235" t="b">
        <v>1</v>
      </c>
      <c r="I112" s="235" t="b">
        <v>1</v>
      </c>
      <c r="J112" s="235" t="b">
        <v>1</v>
      </c>
      <c r="K112" s="235" t="b">
        <v>1</v>
      </c>
      <c r="L112" s="235" t="b">
        <v>1</v>
      </c>
      <c r="M112" s="235" t="b">
        <v>1</v>
      </c>
      <c r="N112" s="235" t="b">
        <v>1</v>
      </c>
      <c r="O112" s="235" t="b">
        <v>1</v>
      </c>
      <c r="P112" s="235" t="b">
        <v>1</v>
      </c>
      <c r="Q112" s="235" t="b">
        <v>1</v>
      </c>
      <c r="R112" s="235" t="b">
        <v>1</v>
      </c>
      <c r="S112" s="235" t="b">
        <v>1</v>
      </c>
      <c r="T112" s="235" t="b">
        <v>1</v>
      </c>
    </row>
    <row r="113" spans="2:20">
      <c r="B113" s="221" t="s">
        <v>4</v>
      </c>
      <c r="C113" s="208" t="s">
        <v>843</v>
      </c>
      <c r="D113" s="208" t="s">
        <v>188</v>
      </c>
      <c r="E113" s="235" t="b">
        <v>1</v>
      </c>
      <c r="F113" s="235" t="b">
        <v>1</v>
      </c>
      <c r="G113" s="235" t="b">
        <v>1</v>
      </c>
      <c r="H113" s="235" t="b">
        <v>1</v>
      </c>
      <c r="I113" s="235" t="b">
        <v>1</v>
      </c>
      <c r="J113" s="235" t="b">
        <v>1</v>
      </c>
      <c r="K113" s="235" t="b">
        <v>1</v>
      </c>
      <c r="L113" s="235" t="b">
        <v>1</v>
      </c>
      <c r="M113" s="235" t="b">
        <v>1</v>
      </c>
      <c r="N113" s="235" t="b">
        <v>1</v>
      </c>
      <c r="O113" s="235" t="b">
        <v>1</v>
      </c>
      <c r="P113" s="235" t="b">
        <v>1</v>
      </c>
      <c r="Q113" s="235" t="b">
        <v>1</v>
      </c>
      <c r="R113" s="235" t="b">
        <v>1</v>
      </c>
      <c r="S113" s="235" t="b">
        <v>1</v>
      </c>
      <c r="T113" s="235" t="b">
        <v>1</v>
      </c>
    </row>
  </sheetData>
  <mergeCells count="2">
    <mergeCell ref="F17:G17"/>
    <mergeCell ref="F3:G3"/>
  </mergeCells>
  <dataValidations count="9">
    <dataValidation type="list" sqref="M19:M93">
      <formula1>"true,false"</formula1>
    </dataValidation>
    <dataValidation allowBlank="1" showErrorMessage="1" prompt="percentage [0..1]" sqref="T19:Y93"/>
    <dataValidation type="list" allowBlank="1" showInputMessage="1" showErrorMessage="1" sqref="D19:D93">
      <formula1>INDIRECT("entityCategoryDefinitions['[sku']]")</formula1>
    </dataValidation>
    <dataValidation type="whole" operator="greaterThanOrEqual" showInputMessage="1" showErrorMessage="1" sqref="E19:G93">
      <formula1>0</formula1>
    </dataValidation>
    <dataValidation type="decimal" showInputMessage="1" showErrorMessage="1" prompt="probability [0..1]" sqref="K19:L93">
      <formula1>0</formula1>
      <formula2>1</formula2>
    </dataValidation>
    <dataValidation type="decimal" allowBlank="1" sqref="O19:O93">
      <formula1>1</formula1>
      <formula2>10</formula2>
    </dataValidation>
    <dataValidation type="list" sqref="N19:N93">
      <formula1>INDIRECT("dragonTierDefinitions['[order']]")</formula1>
    </dataValidation>
    <dataValidation type="decimal" allowBlank="1" showInputMessage="1" prompt="probability [0..1]" sqref="P19:S93">
      <formula1>0</formula1>
      <formula2>1</formula2>
    </dataValidation>
    <dataValidation type="decimal" operator="greaterThanOrEqual" showInputMessage="1" showErrorMessage="1" sqref="H19:J93">
      <formula1>0</formula1>
    </dataValidation>
  </dataValidations>
  <pageMargins left="0.7" right="0.7" top="0.75" bottom="0.75" header="0.3" footer="0.3"/>
  <pageSetup paperSize="9" orientation="portrait" r:id="rId1"/>
  <ignoredErrors>
    <ignoredError sqref="O20" listDataValidation="1"/>
  </ignoredErrors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B1:J7"/>
  <sheetViews>
    <sheetView workbookViewId="0">
      <selection activeCell="D4" sqref="D4:D7"/>
    </sheetView>
  </sheetViews>
  <sheetFormatPr defaultColWidth="11.42578125" defaultRowHeight="15"/>
  <cols>
    <col min="1" max="1" width="3.7109375" customWidth="1"/>
    <col min="6" max="10" width="24" customWidth="1"/>
  </cols>
  <sheetData>
    <row r="1" spans="2:10" ht="15.95" thickBot="1"/>
    <row r="2" spans="2:10" ht="24">
      <c r="B2" s="12" t="s">
        <v>271</v>
      </c>
      <c r="C2" s="12"/>
      <c r="D2" s="12"/>
      <c r="E2" s="12"/>
      <c r="F2" s="12"/>
      <c r="G2" s="12"/>
      <c r="H2" s="12"/>
      <c r="I2" s="12"/>
      <c r="J2" s="12"/>
    </row>
    <row r="3" spans="2:10">
      <c r="B3" s="182" t="s">
        <v>282</v>
      </c>
      <c r="C3" s="10"/>
      <c r="D3" s="10"/>
      <c r="E3" s="10"/>
      <c r="F3" s="10"/>
      <c r="G3" s="10"/>
      <c r="H3" s="67"/>
      <c r="I3" s="67"/>
      <c r="J3" s="67"/>
    </row>
    <row r="4" spans="2:10" ht="95.1">
      <c r="B4" s="143" t="s">
        <v>270</v>
      </c>
      <c r="C4" s="143" t="s">
        <v>5</v>
      </c>
      <c r="D4" s="145" t="s">
        <v>186</v>
      </c>
      <c r="E4" s="146" t="s">
        <v>275</v>
      </c>
      <c r="F4" s="148" t="s">
        <v>279</v>
      </c>
      <c r="G4" s="148" t="s">
        <v>280</v>
      </c>
      <c r="H4" s="148" t="s">
        <v>281</v>
      </c>
      <c r="I4" s="149" t="s">
        <v>38</v>
      </c>
      <c r="J4" s="150" t="s">
        <v>177</v>
      </c>
    </row>
    <row r="5" spans="2:10">
      <c r="B5" s="134" t="s">
        <v>4</v>
      </c>
      <c r="C5" s="160" t="s">
        <v>272</v>
      </c>
      <c r="D5" s="132">
        <v>0</v>
      </c>
      <c r="E5" s="14">
        <v>0</v>
      </c>
      <c r="F5" s="15" t="s">
        <v>768</v>
      </c>
      <c r="G5" s="15" t="s">
        <v>769</v>
      </c>
      <c r="H5" s="15" t="s">
        <v>770</v>
      </c>
      <c r="I5" s="21" t="s">
        <v>771</v>
      </c>
      <c r="J5" s="135" t="s">
        <v>276</v>
      </c>
    </row>
    <row r="6" spans="2:10">
      <c r="B6" s="134" t="s">
        <v>4</v>
      </c>
      <c r="C6" s="160" t="s">
        <v>273</v>
      </c>
      <c r="D6" s="132">
        <v>1</v>
      </c>
      <c r="E6" s="14">
        <v>0</v>
      </c>
      <c r="F6" s="15" t="s">
        <v>340</v>
      </c>
      <c r="G6" s="15" t="s">
        <v>341</v>
      </c>
      <c r="H6" s="15" t="s">
        <v>342</v>
      </c>
      <c r="I6" s="21" t="s">
        <v>277</v>
      </c>
      <c r="J6" s="135" t="s">
        <v>278</v>
      </c>
    </row>
    <row r="7" spans="2:10">
      <c r="B7" s="136" t="s">
        <v>4</v>
      </c>
      <c r="C7" s="161" t="s">
        <v>274</v>
      </c>
      <c r="D7" s="138">
        <v>2</v>
      </c>
      <c r="E7" s="139">
        <v>0</v>
      </c>
      <c r="F7" s="15" t="s">
        <v>603</v>
      </c>
      <c r="G7" s="15" t="s">
        <v>604</v>
      </c>
      <c r="H7" s="15" t="s">
        <v>605</v>
      </c>
      <c r="I7" s="21" t="s">
        <v>671</v>
      </c>
      <c r="J7" s="135" t="s">
        <v>276</v>
      </c>
    </row>
  </sheetData>
  <conditionalFormatting sqref="C5:C7">
    <cfRule type="duplicateValues" dxfId="95" priority="1"/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B1:P43"/>
  <sheetViews>
    <sheetView workbookViewId="0">
      <selection activeCell="L14" sqref="L14"/>
    </sheetView>
  </sheetViews>
  <sheetFormatPr defaultColWidth="10.85546875" defaultRowHeight="15"/>
  <cols>
    <col min="1" max="1" width="3.7109375" style="67" customWidth="1"/>
    <col min="2" max="3" width="12" style="67" customWidth="1"/>
    <col min="4" max="7" width="24" style="67" customWidth="1"/>
    <col min="8" max="8" width="20.42578125" style="67" customWidth="1"/>
    <col min="9" max="9" width="24" style="67" customWidth="1"/>
    <col min="10" max="10" width="28.140625" style="67" bestFit="1" customWidth="1"/>
    <col min="11" max="11" width="31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95" thickBot="1"/>
    <row r="2" spans="2:16" ht="24">
      <c r="B2" s="12" t="s">
        <v>343</v>
      </c>
      <c r="C2" s="12"/>
      <c r="D2" s="12"/>
      <c r="E2" s="12"/>
      <c r="F2" s="12"/>
      <c r="G2" s="12"/>
      <c r="H2" s="12"/>
      <c r="I2" s="12"/>
      <c r="J2" s="12"/>
    </row>
    <row r="3" spans="2:16" ht="90">
      <c r="B3" s="182"/>
      <c r="C3" s="10"/>
      <c r="D3" s="10" t="s">
        <v>349</v>
      </c>
      <c r="E3" s="10" t="s">
        <v>418</v>
      </c>
      <c r="G3" s="10" t="s">
        <v>417</v>
      </c>
      <c r="I3" s="253" t="s">
        <v>416</v>
      </c>
      <c r="J3" s="253"/>
      <c r="M3" s="253"/>
      <c r="N3" s="253"/>
      <c r="O3" s="253"/>
      <c r="P3" s="253"/>
    </row>
    <row r="4" spans="2:16" ht="99.95">
      <c r="B4" s="143" t="s">
        <v>344</v>
      </c>
      <c r="C4" s="143" t="s">
        <v>5</v>
      </c>
      <c r="D4" s="146" t="s">
        <v>345</v>
      </c>
      <c r="E4" s="146" t="s">
        <v>412</v>
      </c>
      <c r="F4" s="154" t="s">
        <v>346</v>
      </c>
      <c r="G4" s="154" t="s">
        <v>347</v>
      </c>
      <c r="H4" s="154" t="s">
        <v>348</v>
      </c>
      <c r="I4" s="149" t="s">
        <v>38</v>
      </c>
      <c r="J4" s="150" t="s">
        <v>177</v>
      </c>
      <c r="K4" s="150" t="s">
        <v>23</v>
      </c>
    </row>
    <row r="5" spans="2:16">
      <c r="B5" s="134" t="s">
        <v>4</v>
      </c>
      <c r="C5" s="160" t="s">
        <v>353</v>
      </c>
      <c r="D5" s="14">
        <v>1</v>
      </c>
      <c r="E5" s="14" t="s">
        <v>351</v>
      </c>
      <c r="F5" s="20">
        <v>180</v>
      </c>
      <c r="G5" s="20"/>
      <c r="H5" s="20" t="b">
        <v>1</v>
      </c>
      <c r="I5" s="21" t="s">
        <v>389</v>
      </c>
      <c r="J5" s="135"/>
      <c r="K5" s="135" t="s">
        <v>844</v>
      </c>
    </row>
    <row r="6" spans="2:16">
      <c r="B6" s="134" t="s">
        <v>4</v>
      </c>
      <c r="C6" s="160" t="s">
        <v>354</v>
      </c>
      <c r="D6" s="14">
        <v>2</v>
      </c>
      <c r="E6" s="14" t="s">
        <v>350</v>
      </c>
      <c r="F6" s="20">
        <v>2800</v>
      </c>
      <c r="G6" s="20"/>
      <c r="H6" s="20" t="b">
        <v>1</v>
      </c>
      <c r="I6" s="21" t="s">
        <v>390</v>
      </c>
      <c r="J6" s="135"/>
      <c r="K6" s="135" t="s">
        <v>907</v>
      </c>
    </row>
    <row r="7" spans="2:16">
      <c r="B7" s="136" t="s">
        <v>4</v>
      </c>
      <c r="C7" s="160" t="s">
        <v>355</v>
      </c>
      <c r="D7" s="14">
        <v>1</v>
      </c>
      <c r="E7" s="14" t="s">
        <v>350</v>
      </c>
      <c r="F7" s="20">
        <v>120</v>
      </c>
      <c r="G7" s="20"/>
      <c r="H7" s="20" t="b">
        <v>1</v>
      </c>
      <c r="I7" s="21" t="s">
        <v>391</v>
      </c>
      <c r="J7" s="135"/>
      <c r="K7" s="135" t="s">
        <v>907</v>
      </c>
    </row>
    <row r="8" spans="2:16">
      <c r="B8" s="136" t="s">
        <v>4</v>
      </c>
      <c r="C8" s="160" t="s">
        <v>356</v>
      </c>
      <c r="D8" s="14">
        <v>1</v>
      </c>
      <c r="E8" s="14" t="s">
        <v>350</v>
      </c>
      <c r="F8" s="192">
        <v>180</v>
      </c>
      <c r="G8" s="20"/>
      <c r="H8" s="20" t="b">
        <v>1</v>
      </c>
      <c r="I8" s="21" t="s">
        <v>392</v>
      </c>
      <c r="J8" s="135"/>
      <c r="K8" s="135" t="s">
        <v>907</v>
      </c>
    </row>
    <row r="9" spans="2:16">
      <c r="B9" s="136" t="s">
        <v>4</v>
      </c>
      <c r="C9" s="160" t="s">
        <v>357</v>
      </c>
      <c r="D9" s="14">
        <v>2</v>
      </c>
      <c r="E9" s="14" t="s">
        <v>352</v>
      </c>
      <c r="F9" s="192">
        <v>13</v>
      </c>
      <c r="G9" s="20" t="s">
        <v>383</v>
      </c>
      <c r="H9" s="20" t="b">
        <v>1</v>
      </c>
      <c r="I9" s="21" t="s">
        <v>393</v>
      </c>
      <c r="J9" s="135"/>
      <c r="K9" s="135" t="s">
        <v>845</v>
      </c>
    </row>
    <row r="10" spans="2:16">
      <c r="B10" s="136" t="s">
        <v>4</v>
      </c>
      <c r="C10" s="160" t="s">
        <v>358</v>
      </c>
      <c r="D10" s="14">
        <v>1</v>
      </c>
      <c r="E10" s="14" t="s">
        <v>352</v>
      </c>
      <c r="F10" s="192">
        <v>14</v>
      </c>
      <c r="G10" s="20" t="s">
        <v>384</v>
      </c>
      <c r="H10" s="20" t="b">
        <v>0</v>
      </c>
      <c r="I10" s="21" t="s">
        <v>394</v>
      </c>
      <c r="J10" s="135"/>
      <c r="K10" s="135" t="s">
        <v>845</v>
      </c>
    </row>
    <row r="11" spans="2:16">
      <c r="B11" s="136" t="s">
        <v>4</v>
      </c>
      <c r="C11" s="160" t="s">
        <v>359</v>
      </c>
      <c r="D11" s="14">
        <v>1</v>
      </c>
      <c r="E11" s="14" t="s">
        <v>350</v>
      </c>
      <c r="F11" s="192">
        <v>2400</v>
      </c>
      <c r="G11" s="20"/>
      <c r="H11" s="20" t="b">
        <v>0</v>
      </c>
      <c r="I11" s="21" t="s">
        <v>395</v>
      </c>
      <c r="J11" s="135"/>
      <c r="K11" s="135" t="s">
        <v>907</v>
      </c>
    </row>
    <row r="12" spans="2:16">
      <c r="B12" s="136" t="s">
        <v>4</v>
      </c>
      <c r="C12" s="160" t="s">
        <v>360</v>
      </c>
      <c r="D12" s="14">
        <v>1</v>
      </c>
      <c r="E12" s="14" t="s">
        <v>350</v>
      </c>
      <c r="F12" s="192">
        <v>180</v>
      </c>
      <c r="G12" s="20"/>
      <c r="H12" s="20" t="b">
        <v>1</v>
      </c>
      <c r="I12" s="21" t="s">
        <v>396</v>
      </c>
      <c r="J12" s="135"/>
      <c r="K12" s="135" t="s">
        <v>907</v>
      </c>
    </row>
    <row r="13" spans="2:16">
      <c r="B13" s="136" t="s">
        <v>4</v>
      </c>
      <c r="C13" s="160" t="s">
        <v>361</v>
      </c>
      <c r="D13" s="14">
        <v>0</v>
      </c>
      <c r="E13" s="14" t="s">
        <v>350</v>
      </c>
      <c r="F13" s="192">
        <v>180</v>
      </c>
      <c r="G13" s="20"/>
      <c r="H13" s="20" t="b">
        <v>1</v>
      </c>
      <c r="I13" s="21" t="s">
        <v>397</v>
      </c>
      <c r="J13" s="135"/>
      <c r="K13" s="135" t="s">
        <v>907</v>
      </c>
    </row>
    <row r="14" spans="2:16">
      <c r="B14" s="136" t="s">
        <v>4</v>
      </c>
      <c r="C14" s="160" t="s">
        <v>362</v>
      </c>
      <c r="D14" s="14">
        <v>1</v>
      </c>
      <c r="E14" s="14" t="s">
        <v>350</v>
      </c>
      <c r="F14" s="192">
        <v>2400</v>
      </c>
      <c r="G14" s="20"/>
      <c r="H14" s="20" t="b">
        <v>1</v>
      </c>
      <c r="I14" s="21" t="s">
        <v>398</v>
      </c>
      <c r="J14" s="135"/>
      <c r="K14" s="135" t="s">
        <v>907</v>
      </c>
    </row>
    <row r="15" spans="2:16">
      <c r="B15" s="136" t="s">
        <v>4</v>
      </c>
      <c r="C15" s="160" t="s">
        <v>363</v>
      </c>
      <c r="D15" s="139">
        <v>0</v>
      </c>
      <c r="E15" s="14" t="s">
        <v>350</v>
      </c>
      <c r="F15" s="193">
        <v>60</v>
      </c>
      <c r="G15" s="155"/>
      <c r="H15" s="20" t="b">
        <v>1</v>
      </c>
      <c r="I15" s="21" t="s">
        <v>399</v>
      </c>
      <c r="J15" s="142"/>
      <c r="K15" s="135" t="s">
        <v>907</v>
      </c>
    </row>
    <row r="16" spans="2:16">
      <c r="B16" s="136" t="s">
        <v>4</v>
      </c>
      <c r="C16" s="160" t="s">
        <v>364</v>
      </c>
      <c r="D16" s="14">
        <v>0</v>
      </c>
      <c r="E16" s="14" t="s">
        <v>350</v>
      </c>
      <c r="F16" s="192">
        <v>2000</v>
      </c>
      <c r="G16" s="20"/>
      <c r="H16" s="20" t="b">
        <v>1</v>
      </c>
      <c r="I16" s="21" t="s">
        <v>400</v>
      </c>
      <c r="J16" s="135"/>
      <c r="K16" s="135" t="s">
        <v>907</v>
      </c>
    </row>
    <row r="17" spans="2:11">
      <c r="B17" s="136" t="s">
        <v>4</v>
      </c>
      <c r="C17" s="160" t="s">
        <v>365</v>
      </c>
      <c r="D17" s="14">
        <v>1</v>
      </c>
      <c r="E17" s="14" t="s">
        <v>352</v>
      </c>
      <c r="F17" s="192">
        <v>9</v>
      </c>
      <c r="G17" s="20" t="s">
        <v>388</v>
      </c>
      <c r="H17" s="20" t="b">
        <v>1</v>
      </c>
      <c r="I17" s="21" t="s">
        <v>401</v>
      </c>
      <c r="J17" s="135"/>
      <c r="K17" s="135" t="s">
        <v>845</v>
      </c>
    </row>
    <row r="18" spans="2:11">
      <c r="B18" s="136" t="s">
        <v>4</v>
      </c>
      <c r="C18" s="160" t="s">
        <v>366</v>
      </c>
      <c r="D18" s="14">
        <v>0</v>
      </c>
      <c r="E18" s="14" t="s">
        <v>352</v>
      </c>
      <c r="F18" s="192">
        <v>5</v>
      </c>
      <c r="G18" s="20" t="s">
        <v>385</v>
      </c>
      <c r="H18" s="20" t="b">
        <v>0</v>
      </c>
      <c r="I18" s="21" t="s">
        <v>402</v>
      </c>
      <c r="J18" s="135"/>
      <c r="K18" s="135" t="s">
        <v>845</v>
      </c>
    </row>
    <row r="19" spans="2:11">
      <c r="B19" s="136" t="s">
        <v>4</v>
      </c>
      <c r="C19" s="160" t="s">
        <v>367</v>
      </c>
      <c r="D19" s="14">
        <v>0</v>
      </c>
      <c r="E19" s="14" t="s">
        <v>351</v>
      </c>
      <c r="F19" s="192">
        <v>180</v>
      </c>
      <c r="G19" s="20"/>
      <c r="H19" s="20" t="b">
        <v>1</v>
      </c>
      <c r="I19" s="21" t="s">
        <v>403</v>
      </c>
      <c r="J19" s="135"/>
      <c r="K19" s="135" t="s">
        <v>844</v>
      </c>
    </row>
    <row r="20" spans="2:11">
      <c r="B20" s="136" t="s">
        <v>4</v>
      </c>
      <c r="C20" s="160" t="s">
        <v>368</v>
      </c>
      <c r="D20" s="14">
        <v>2</v>
      </c>
      <c r="E20" s="14" t="s">
        <v>352</v>
      </c>
      <c r="F20" s="192">
        <v>8</v>
      </c>
      <c r="G20" s="20" t="s">
        <v>386</v>
      </c>
      <c r="H20" s="20" t="b">
        <v>1</v>
      </c>
      <c r="I20" s="21" t="s">
        <v>404</v>
      </c>
      <c r="J20" s="135"/>
      <c r="K20" s="135" t="s">
        <v>845</v>
      </c>
    </row>
    <row r="21" spans="2:11">
      <c r="B21" s="136" t="s">
        <v>4</v>
      </c>
      <c r="C21" s="160" t="s">
        <v>369</v>
      </c>
      <c r="D21" s="14">
        <v>2</v>
      </c>
      <c r="E21" s="14" t="s">
        <v>352</v>
      </c>
      <c r="F21" s="192">
        <v>6</v>
      </c>
      <c r="G21" s="20" t="s">
        <v>382</v>
      </c>
      <c r="H21" s="20" t="b">
        <v>1</v>
      </c>
      <c r="I21" s="21" t="s">
        <v>405</v>
      </c>
      <c r="J21" s="135"/>
      <c r="K21" s="135" t="s">
        <v>845</v>
      </c>
    </row>
    <row r="22" spans="2:11">
      <c r="B22" s="136" t="s">
        <v>4</v>
      </c>
      <c r="C22" s="160" t="s">
        <v>370</v>
      </c>
      <c r="D22" s="14">
        <v>2</v>
      </c>
      <c r="E22" s="14" t="s">
        <v>352</v>
      </c>
      <c r="F22" s="192">
        <v>4</v>
      </c>
      <c r="G22" s="20" t="s">
        <v>387</v>
      </c>
      <c r="H22" s="20" t="b">
        <v>0</v>
      </c>
      <c r="I22" s="21" t="s">
        <v>406</v>
      </c>
      <c r="J22" s="135"/>
      <c r="K22" s="135" t="s">
        <v>845</v>
      </c>
    </row>
    <row r="23" spans="2:11">
      <c r="B23" s="136" t="s">
        <v>4</v>
      </c>
      <c r="C23" s="160" t="s">
        <v>371</v>
      </c>
      <c r="D23" s="14">
        <v>0</v>
      </c>
      <c r="E23" s="14" t="s">
        <v>352</v>
      </c>
      <c r="F23" s="192">
        <v>1</v>
      </c>
      <c r="G23" s="20" t="s">
        <v>387</v>
      </c>
      <c r="H23" s="20" t="b">
        <v>1</v>
      </c>
      <c r="I23" s="21" t="s">
        <v>407</v>
      </c>
      <c r="J23" s="135"/>
      <c r="K23" s="135" t="s">
        <v>845</v>
      </c>
    </row>
    <row r="24" spans="2:11">
      <c r="B24" s="136" t="s">
        <v>4</v>
      </c>
      <c r="C24" s="160" t="s">
        <v>372</v>
      </c>
      <c r="D24" s="14">
        <v>1</v>
      </c>
      <c r="E24" s="14" t="s">
        <v>350</v>
      </c>
      <c r="F24" s="192">
        <v>7200</v>
      </c>
      <c r="G24" s="20"/>
      <c r="H24" s="20" t="b">
        <v>0</v>
      </c>
      <c r="I24" s="21" t="s">
        <v>408</v>
      </c>
      <c r="J24" s="135"/>
      <c r="K24" s="135" t="s">
        <v>907</v>
      </c>
    </row>
    <row r="25" spans="2:11">
      <c r="B25"/>
    </row>
    <row r="26" spans="2:11">
      <c r="B26" s="188"/>
    </row>
    <row r="28" spans="2:11" ht="15.95" thickBot="1">
      <c r="B28"/>
    </row>
    <row r="29" spans="2:11" ht="23.25">
      <c r="B29" s="12" t="s">
        <v>410</v>
      </c>
      <c r="C29" s="12"/>
      <c r="D29" s="12"/>
      <c r="E29" s="12"/>
      <c r="F29" s="12"/>
      <c r="G29" s="12"/>
      <c r="H29" s="12"/>
      <c r="I29" s="12"/>
      <c r="J29" s="12"/>
    </row>
    <row r="30" spans="2:11">
      <c r="B30" s="182"/>
      <c r="C30" s="182"/>
      <c r="D30" s="182"/>
      <c r="E30" s="182"/>
      <c r="F30" s="254" t="s">
        <v>419</v>
      </c>
      <c r="G30" s="254"/>
      <c r="H30" s="254"/>
      <c r="I30" s="182"/>
      <c r="J30" s="182"/>
    </row>
    <row r="31" spans="2:11" ht="123.75">
      <c r="B31" s="195" t="s">
        <v>411</v>
      </c>
      <c r="C31" s="195" t="s">
        <v>5</v>
      </c>
      <c r="D31" s="194" t="s">
        <v>38</v>
      </c>
      <c r="E31" s="194" t="s">
        <v>413</v>
      </c>
      <c r="F31" s="194" t="s">
        <v>423</v>
      </c>
      <c r="G31" s="196" t="s">
        <v>373</v>
      </c>
      <c r="H31" s="196" t="s">
        <v>377</v>
      </c>
      <c r="I31" s="197" t="s">
        <v>379</v>
      </c>
    </row>
    <row r="32" spans="2:11">
      <c r="B32" s="156" t="s">
        <v>4</v>
      </c>
      <c r="C32" s="191" t="s">
        <v>350</v>
      </c>
      <c r="D32" s="21" t="s">
        <v>420</v>
      </c>
      <c r="E32" s="21" t="s">
        <v>415</v>
      </c>
      <c r="F32" s="21" t="s">
        <v>424</v>
      </c>
      <c r="G32" s="198" t="s">
        <v>374</v>
      </c>
      <c r="H32" s="198" t="s">
        <v>378</v>
      </c>
      <c r="I32" s="198" t="s">
        <v>380</v>
      </c>
    </row>
    <row r="33" spans="2:11">
      <c r="B33" s="156" t="s">
        <v>4</v>
      </c>
      <c r="C33" s="191" t="s">
        <v>351</v>
      </c>
      <c r="D33" s="21" t="s">
        <v>421</v>
      </c>
      <c r="E33" s="21" t="s">
        <v>414</v>
      </c>
      <c r="F33" s="21" t="s">
        <v>426</v>
      </c>
      <c r="G33" s="198" t="s">
        <v>375</v>
      </c>
      <c r="H33" s="198" t="s">
        <v>378</v>
      </c>
      <c r="I33" s="198" t="s">
        <v>380</v>
      </c>
    </row>
    <row r="34" spans="2:11">
      <c r="B34" s="156" t="s">
        <v>4</v>
      </c>
      <c r="C34" s="191" t="s">
        <v>352</v>
      </c>
      <c r="D34" s="21" t="s">
        <v>422</v>
      </c>
      <c r="E34" s="21" t="s">
        <v>409</v>
      </c>
      <c r="F34" s="21" t="s">
        <v>425</v>
      </c>
      <c r="G34" s="198" t="s">
        <v>376</v>
      </c>
      <c r="H34" s="198" t="s">
        <v>381</v>
      </c>
      <c r="I34" s="198" t="s">
        <v>380</v>
      </c>
    </row>
    <row r="37" spans="2:11" ht="15.75" thickBot="1"/>
    <row r="38" spans="2:11" ht="23.25">
      <c r="B38" s="12" t="s">
        <v>427</v>
      </c>
      <c r="C38" s="12"/>
      <c r="D38" s="12"/>
      <c r="E38" s="12"/>
      <c r="F38" s="12"/>
      <c r="G38" s="12"/>
      <c r="H38" s="12"/>
      <c r="I38" s="12"/>
    </row>
    <row r="39" spans="2:11" ht="45">
      <c r="B39" s="182"/>
      <c r="C39" s="182"/>
      <c r="D39" s="182"/>
      <c r="E39" s="182"/>
      <c r="F39" s="200" t="s">
        <v>434</v>
      </c>
      <c r="G39" s="255" t="s">
        <v>432</v>
      </c>
      <c r="H39" s="255"/>
      <c r="I39" s="182"/>
    </row>
    <row r="40" spans="2:11" ht="142.5">
      <c r="B40" s="195" t="s">
        <v>428</v>
      </c>
      <c r="C40" s="195" t="s">
        <v>5</v>
      </c>
      <c r="D40" s="144" t="s">
        <v>438</v>
      </c>
      <c r="E40" s="154" t="s">
        <v>275</v>
      </c>
      <c r="F40" s="154" t="s">
        <v>437</v>
      </c>
      <c r="G40" s="154" t="s">
        <v>433</v>
      </c>
      <c r="H40" s="146" t="s">
        <v>435</v>
      </c>
      <c r="I40" s="146" t="s">
        <v>436</v>
      </c>
      <c r="J40" s="149" t="s">
        <v>38</v>
      </c>
      <c r="K40" s="145" t="s">
        <v>898</v>
      </c>
    </row>
    <row r="41" spans="2:11">
      <c r="B41" s="156" t="s">
        <v>4</v>
      </c>
      <c r="C41" s="191" t="s">
        <v>429</v>
      </c>
      <c r="D41" s="191">
        <v>0</v>
      </c>
      <c r="E41" s="20">
        <v>0</v>
      </c>
      <c r="F41" s="20">
        <v>15</v>
      </c>
      <c r="G41" s="20">
        <v>1000</v>
      </c>
      <c r="H41" s="14">
        <v>0.5</v>
      </c>
      <c r="I41" s="14">
        <v>1</v>
      </c>
      <c r="J41" s="135" t="s">
        <v>885</v>
      </c>
      <c r="K41" s="132" t="s">
        <v>899</v>
      </c>
    </row>
    <row r="42" spans="2:11">
      <c r="B42" s="156" t="s">
        <v>4</v>
      </c>
      <c r="C42" s="191" t="s">
        <v>430</v>
      </c>
      <c r="D42" s="191">
        <v>1</v>
      </c>
      <c r="E42" s="20">
        <v>2</v>
      </c>
      <c r="F42" s="20">
        <v>60</v>
      </c>
      <c r="G42" s="20">
        <v>2000</v>
      </c>
      <c r="H42" s="14">
        <v>0.5</v>
      </c>
      <c r="I42" s="14">
        <v>1</v>
      </c>
      <c r="J42" s="135" t="s">
        <v>886</v>
      </c>
      <c r="K42" s="132" t="s">
        <v>900</v>
      </c>
    </row>
    <row r="43" spans="2:11">
      <c r="B43" s="156" t="s">
        <v>4</v>
      </c>
      <c r="C43" s="191" t="s">
        <v>431</v>
      </c>
      <c r="D43" s="191">
        <v>2</v>
      </c>
      <c r="E43" s="20">
        <v>4</v>
      </c>
      <c r="F43" s="20">
        <v>240</v>
      </c>
      <c r="G43" s="20">
        <v>3000</v>
      </c>
      <c r="H43" s="14">
        <v>0.5</v>
      </c>
      <c r="I43" s="14">
        <v>1</v>
      </c>
      <c r="J43" s="135" t="s">
        <v>887</v>
      </c>
      <c r="K43" s="138" t="s">
        <v>901</v>
      </c>
    </row>
  </sheetData>
  <mergeCells count="4">
    <mergeCell ref="M3:P3"/>
    <mergeCell ref="I3:J3"/>
    <mergeCell ref="F30:H30"/>
    <mergeCell ref="G39:H39"/>
  </mergeCells>
  <conditionalFormatting sqref="D5:D24">
    <cfRule type="colorScale" priority="4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5:C24">
    <cfRule type="duplicateValues" dxfId="81" priority="3"/>
  </conditionalFormatting>
  <conditionalFormatting sqref="C32:C34">
    <cfRule type="duplicateValues" dxfId="80" priority="2"/>
  </conditionalFormatting>
  <conditionalFormatting sqref="C41:D43">
    <cfRule type="duplicateValues" dxfId="79" priority="1"/>
  </conditionalFormatting>
  <dataValidations count="4">
    <dataValidation type="list" allowBlank="1" showInputMessage="1" showErrorMessage="1" sqref="E5:E24">
      <formula1>INDIRECT("missionTypeDefinitions['[sku']]")</formula1>
    </dataValidation>
    <dataValidation type="list" allowBlank="1" showErrorMessage="1" prompt="0 - easy_x000a_1 - medium_x000a_2 - hard" sqref="D5:D24">
      <formula1>"0,1,2"</formula1>
    </dataValidation>
    <dataValidation type="list" allowBlank="1" showInputMessage="1" showErrorMessage="1" sqref="I32:I34">
      <formula1>"single run, multi run, both"</formula1>
    </dataValidation>
    <dataValidation type="list" showInputMessage="1" showErrorMessage="1" sqref="H5:H24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7"/>
  </sheetPr>
  <dimension ref="B1:Y24"/>
  <sheetViews>
    <sheetView workbookViewId="0">
      <selection activeCell="C14" sqref="C14"/>
    </sheetView>
  </sheetViews>
  <sheetFormatPr defaultColWidth="11.42578125" defaultRowHeight="15"/>
  <cols>
    <col min="1" max="1" width="3.140625" customWidth="1"/>
    <col min="2" max="2" width="15.85546875" customWidth="1"/>
    <col min="3" max="3" width="17.7109375" customWidth="1"/>
    <col min="4" max="4" width="14.140625" bestFit="1" customWidth="1"/>
    <col min="5" max="5" width="14.28515625" customWidth="1"/>
    <col min="6" max="6" width="10.85546875" customWidth="1"/>
    <col min="7" max="7" width="11.85546875" customWidth="1"/>
    <col min="8" max="8" width="34" bestFit="1" customWidth="1"/>
    <col min="9" max="9" width="26.85546875" bestFit="1" customWidth="1"/>
    <col min="10" max="10" width="45" bestFit="1" customWidth="1"/>
    <col min="11" max="11" width="26.28515625" customWidth="1"/>
  </cols>
  <sheetData>
    <row r="1" spans="2:25" ht="15.95" thickBot="1"/>
    <row r="2" spans="2:25" ht="24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1.1">
      <c r="B4" s="143" t="s">
        <v>182</v>
      </c>
      <c r="C4" s="143" t="s">
        <v>5</v>
      </c>
      <c r="D4" s="144" t="s">
        <v>184</v>
      </c>
      <c r="E4" s="145" t="s">
        <v>30</v>
      </c>
      <c r="F4" s="146" t="s">
        <v>174</v>
      </c>
      <c r="G4" s="147" t="s">
        <v>176</v>
      </c>
      <c r="H4" s="148" t="s">
        <v>219</v>
      </c>
      <c r="I4" s="149" t="s">
        <v>38</v>
      </c>
      <c r="J4" s="150" t="s">
        <v>177</v>
      </c>
    </row>
    <row r="5" spans="2:25">
      <c r="B5" s="134" t="s">
        <v>4</v>
      </c>
      <c r="C5" s="160" t="str">
        <f>CONCATENATE("egg_",eggDefinitions[[#This Row],['[dragonSku']]])</f>
        <v>egg_dragon_baby</v>
      </c>
      <c r="D5" s="13" t="s">
        <v>873</v>
      </c>
      <c r="E5" s="132">
        <v>0</v>
      </c>
      <c r="F5" s="14">
        <v>70</v>
      </c>
      <c r="G5" s="133">
        <v>240</v>
      </c>
      <c r="H5" s="15" t="s">
        <v>875</v>
      </c>
      <c r="I5" s="21" t="str">
        <f>CONCATENATE("TID_",UPPER(eggDefinitions[[#This Row],['[sku']]]),"_NAME")</f>
        <v>TID_EGG_DRAGON_BABY_NAME</v>
      </c>
      <c r="J5" s="135" t="str">
        <f>CONCATENATE("TID_",UPPER(eggDefinitions[[#This Row],['[sku']]]),"_DESC")</f>
        <v>TID_EGG_DRAGON_BABY_DESC</v>
      </c>
    </row>
    <row r="6" spans="2:25" s="67" customFormat="1">
      <c r="B6" s="134" t="s">
        <v>4</v>
      </c>
      <c r="C6" s="160" t="str">
        <f>CONCATENATE("egg_",eggDefinitions[[#This Row],['[dragonSku']]])</f>
        <v>egg_dragon_fat</v>
      </c>
      <c r="D6" s="13" t="s">
        <v>846</v>
      </c>
      <c r="E6" s="132">
        <v>1</v>
      </c>
      <c r="F6" s="14">
        <v>70</v>
      </c>
      <c r="G6" s="133">
        <v>240</v>
      </c>
      <c r="H6" s="15" t="s">
        <v>864</v>
      </c>
      <c r="I6" s="21" t="str">
        <f>CONCATENATE("TID_",UPPER(eggDefinitions[[#This Row],['[sku']]]),"_NAME")</f>
        <v>TID_EGG_DRAGON_FAT_NAME</v>
      </c>
      <c r="J6" s="135" t="str">
        <f>CONCATENATE("TID_",UPPER(eggDefinitions[[#This Row],['[sku']]]),"_DESC")</f>
        <v>TID_EGG_DRAGON_FAT_DESC</v>
      </c>
    </row>
    <row r="7" spans="2:25" s="67" customFormat="1">
      <c r="B7" s="136" t="s">
        <v>4</v>
      </c>
      <c r="C7" s="161" t="str">
        <f>CONCATENATE("egg_",eggDefinitions[[#This Row],['[dragonSku']]])</f>
        <v>egg_dragon_crocodile</v>
      </c>
      <c r="D7" s="137" t="s">
        <v>847</v>
      </c>
      <c r="E7" s="138">
        <v>2</v>
      </c>
      <c r="F7" s="139">
        <v>70</v>
      </c>
      <c r="G7" s="140">
        <v>240</v>
      </c>
      <c r="H7" s="15" t="s">
        <v>865</v>
      </c>
      <c r="I7" s="141" t="str">
        <f>CONCATENATE("TID_",UPPER(eggDefinitions[[#This Row],['[sku']]]),"_NAME")</f>
        <v>TID_EGG_DRAGON_CROCODILE_NAME</v>
      </c>
      <c r="J7" s="142" t="str">
        <f>CONCATENATE("TID_",UPPER(eggDefinitions[[#This Row],['[sku']]]),"_DESC")</f>
        <v>TID_EGG_DRAGON_CROCODILE_DESC</v>
      </c>
    </row>
    <row r="8" spans="2:25" s="67" customFormat="1">
      <c r="B8" s="136" t="s">
        <v>4</v>
      </c>
      <c r="C8" s="160" t="str">
        <f>CONCATENATE("egg_",eggDefinitions[[#This Row],['[dragonSku']]])</f>
        <v>egg_dragon_bug</v>
      </c>
      <c r="D8" s="137" t="s">
        <v>848</v>
      </c>
      <c r="E8" s="138">
        <v>3</v>
      </c>
      <c r="F8" s="139">
        <v>70</v>
      </c>
      <c r="G8" s="140">
        <v>240</v>
      </c>
      <c r="H8" s="15" t="s">
        <v>866</v>
      </c>
      <c r="I8" s="21" t="str">
        <f>CONCATENATE("TID_",UPPER(eggDefinitions[[#This Row],['[sku']]]),"_NAME")</f>
        <v>TID_EGG_DRAGON_BUG_NAME</v>
      </c>
      <c r="J8" s="135" t="str">
        <f>CONCATENATE("TID_",UPPER(eggDefinitions[[#This Row],['[sku']]]),"_DESC")</f>
        <v>TID_EGG_DRAGON_BUG_DESC</v>
      </c>
    </row>
    <row r="9" spans="2:25" s="67" customFormat="1">
      <c r="B9" s="136" t="s">
        <v>4</v>
      </c>
      <c r="C9" s="160" t="str">
        <f>CONCATENATE("egg_",eggDefinitions[[#This Row],['[dragonSku']]])</f>
        <v>egg_dragon_chinese</v>
      </c>
      <c r="D9" s="137" t="s">
        <v>849</v>
      </c>
      <c r="E9" s="138">
        <v>4</v>
      </c>
      <c r="F9" s="139">
        <v>70</v>
      </c>
      <c r="G9" s="140">
        <v>240</v>
      </c>
      <c r="H9" s="15" t="s">
        <v>867</v>
      </c>
      <c r="I9" s="21" t="str">
        <f>CONCATENATE("TID_",UPPER(eggDefinitions[[#This Row],['[sku']]]),"_NAME")</f>
        <v>TID_EGG_DRAGON_CHINESE_NAME</v>
      </c>
      <c r="J9" s="135" t="str">
        <f>CONCATENATE("TID_",UPPER(eggDefinitions[[#This Row],['[sku']]]),"_DESC")</f>
        <v>TID_EGG_DRAGON_CHINESE_DESC</v>
      </c>
    </row>
    <row r="10" spans="2:25" s="67" customFormat="1">
      <c r="B10" s="136" t="s">
        <v>4</v>
      </c>
      <c r="C10" s="160" t="str">
        <f>CONCATENATE("egg_",eggDefinitions[[#This Row],['[dragonSku']]])</f>
        <v>egg_dragon_reptile</v>
      </c>
      <c r="D10" s="137" t="s">
        <v>850</v>
      </c>
      <c r="E10" s="138">
        <v>5</v>
      </c>
      <c r="F10" s="139">
        <v>70</v>
      </c>
      <c r="G10" s="140">
        <v>240</v>
      </c>
      <c r="H10" s="15" t="s">
        <v>868</v>
      </c>
      <c r="I10" s="21" t="str">
        <f>CONCATENATE("TID_",UPPER(eggDefinitions[[#This Row],['[sku']]]),"_NAME")</f>
        <v>TID_EGG_DRAGON_REPTILE_NAME</v>
      </c>
      <c r="J10" s="135" t="str">
        <f>CONCATENATE("TID_",UPPER(eggDefinitions[[#This Row],['[sku']]]),"_DESC")</f>
        <v>TID_EGG_DRAGON_REPTILE_DESC</v>
      </c>
    </row>
    <row r="11" spans="2:25" s="67" customFormat="1">
      <c r="B11" s="136" t="s">
        <v>4</v>
      </c>
      <c r="C11" s="160" t="str">
        <f>CONCATENATE("egg_",eggDefinitions[[#This Row],['[dragonSku']]])</f>
        <v>egg_dragon_classic</v>
      </c>
      <c r="D11" s="137" t="s">
        <v>851</v>
      </c>
      <c r="E11" s="138">
        <v>6</v>
      </c>
      <c r="F11" s="139">
        <v>70</v>
      </c>
      <c r="G11" s="140">
        <v>240</v>
      </c>
      <c r="H11" s="15" t="s">
        <v>869</v>
      </c>
      <c r="I11" s="21" t="str">
        <f>CONCATENATE("TID_",UPPER(eggDefinitions[[#This Row],['[sku']]]),"_NAME")</f>
        <v>TID_EGG_DRAGON_CLASSIC_NAME</v>
      </c>
      <c r="J11" s="135" t="str">
        <f>CONCATENATE("TID_",UPPER(eggDefinitions[[#This Row],['[sku']]]),"_DESC")</f>
        <v>TID_EGG_DRAGON_CLASSIC_DESC</v>
      </c>
    </row>
    <row r="12" spans="2:25">
      <c r="B12" s="136" t="s">
        <v>4</v>
      </c>
      <c r="C12" s="160" t="str">
        <f>CONCATENATE("egg_",eggDefinitions[[#This Row],['[dragonSku']]])</f>
        <v>egg_dragon_devil</v>
      </c>
      <c r="D12" s="137" t="s">
        <v>852</v>
      </c>
      <c r="E12" s="138">
        <v>7</v>
      </c>
      <c r="F12" s="139">
        <v>70</v>
      </c>
      <c r="G12" s="140">
        <v>240</v>
      </c>
      <c r="H12" s="15" t="s">
        <v>870</v>
      </c>
      <c r="I12" s="21" t="str">
        <f>CONCATENATE("TID_",UPPER(eggDefinitions[[#This Row],['[sku']]]),"_NAME")</f>
        <v>TID_EGG_DRAGON_DEVIL_NAME</v>
      </c>
      <c r="J12" s="135" t="str">
        <f>CONCATENATE("TID_",UPPER(eggDefinitions[[#This Row],['[sku']]]),"_DESC")</f>
        <v>TID_EGG_DRAGON_DEVIL_DESC</v>
      </c>
    </row>
    <row r="13" spans="2:25">
      <c r="B13" s="136" t="s">
        <v>4</v>
      </c>
      <c r="C13" s="160" t="str">
        <f>CONCATENATE("egg_",eggDefinitions[[#This Row],['[dragonSku']]])</f>
        <v>egg_dragon_balrog</v>
      </c>
      <c r="D13" s="137" t="s">
        <v>853</v>
      </c>
      <c r="E13" s="138">
        <v>8</v>
      </c>
      <c r="F13" s="139">
        <v>70</v>
      </c>
      <c r="G13" s="140">
        <v>240</v>
      </c>
      <c r="H13" s="15" t="s">
        <v>871</v>
      </c>
      <c r="I13" s="21" t="str">
        <f>CONCATENATE("TID_",UPPER(eggDefinitions[[#This Row],['[sku']]]),"_NAME")</f>
        <v>TID_EGG_DRAGON_BALROG_NAME</v>
      </c>
      <c r="J13" s="135" t="str">
        <f>CONCATENATE("TID_",UPPER(eggDefinitions[[#This Row],['[sku']]]),"_DESC")</f>
        <v>TID_EGG_DRAGON_BALROG_DESC</v>
      </c>
    </row>
    <row r="14" spans="2:25">
      <c r="B14" s="136" t="s">
        <v>4</v>
      </c>
      <c r="C14" s="160" t="str">
        <f>CONCATENATE("egg_",eggDefinitions[[#This Row],['[dragonSku']]])</f>
        <v>egg_dragon_titan</v>
      </c>
      <c r="D14" s="137" t="s">
        <v>854</v>
      </c>
      <c r="E14" s="138">
        <v>9</v>
      </c>
      <c r="F14" s="139">
        <v>70</v>
      </c>
      <c r="G14" s="140">
        <v>240</v>
      </c>
      <c r="H14" s="15" t="s">
        <v>872</v>
      </c>
      <c r="I14" s="21" t="str">
        <f>CONCATENATE("TID_",UPPER(eggDefinitions[[#This Row],['[sku']]]),"_NAME")</f>
        <v>TID_EGG_DRAGON_TITAN_NAME</v>
      </c>
      <c r="J14" s="135" t="str">
        <f>CONCATENATE("TID_",UPPER(eggDefinitions[[#This Row],['[sku']]]),"_DESC")</f>
        <v>TID_EGG_DRAGON_TITAN_DESC</v>
      </c>
    </row>
    <row r="15" spans="2:25" ht="15.95" thickBot="1"/>
    <row r="16" spans="2:25" ht="24">
      <c r="B16" s="12" t="s">
        <v>204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2:10">
      <c r="B17" s="10"/>
      <c r="C17" s="10"/>
      <c r="E17" s="10" t="s">
        <v>206</v>
      </c>
      <c r="F17" s="10"/>
      <c r="G17" s="10"/>
      <c r="H17" s="67"/>
      <c r="I17" s="67"/>
      <c r="J17" s="67"/>
    </row>
    <row r="18" spans="2:10" ht="114.95">
      <c r="B18" s="143" t="s">
        <v>213</v>
      </c>
      <c r="C18" s="144" t="s">
        <v>5</v>
      </c>
      <c r="D18" s="144" t="s">
        <v>214</v>
      </c>
      <c r="E18" s="146" t="s">
        <v>205</v>
      </c>
    </row>
    <row r="19" spans="2:10">
      <c r="B19" s="134" t="s">
        <v>4</v>
      </c>
      <c r="C19" s="13" t="s">
        <v>207</v>
      </c>
      <c r="D19" s="13" t="s">
        <v>215</v>
      </c>
      <c r="E19" s="14">
        <v>0.81399999999999995</v>
      </c>
    </row>
    <row r="20" spans="2:10">
      <c r="B20" s="134" t="s">
        <v>4</v>
      </c>
      <c r="C20" s="13" t="s">
        <v>208</v>
      </c>
      <c r="D20" s="13" t="s">
        <v>215</v>
      </c>
      <c r="E20" s="14">
        <v>0.11700000000000001</v>
      </c>
    </row>
    <row r="21" spans="2:10">
      <c r="B21" s="134" t="s">
        <v>4</v>
      </c>
      <c r="C21" s="13" t="s">
        <v>209</v>
      </c>
      <c r="D21" s="13" t="s">
        <v>215</v>
      </c>
      <c r="E21" s="14">
        <v>3.7999999999999999E-2</v>
      </c>
    </row>
    <row r="22" spans="2:10">
      <c r="B22" s="134" t="s">
        <v>4</v>
      </c>
      <c r="C22" s="13" t="s">
        <v>210</v>
      </c>
      <c r="D22" s="13" t="s">
        <v>216</v>
      </c>
      <c r="E22" s="14">
        <v>1.7000000000000001E-2</v>
      </c>
    </row>
    <row r="23" spans="2:10">
      <c r="B23" s="134" t="s">
        <v>4</v>
      </c>
      <c r="C23" s="13" t="s">
        <v>211</v>
      </c>
      <c r="D23" s="13" t="s">
        <v>216</v>
      </c>
      <c r="E23" s="14">
        <v>8.9999999999999993E-3</v>
      </c>
    </row>
    <row r="24" spans="2:10">
      <c r="B24" s="134" t="s">
        <v>4</v>
      </c>
      <c r="C24" s="13" t="s">
        <v>212</v>
      </c>
      <c r="D24" s="13" t="s">
        <v>217</v>
      </c>
      <c r="E24" s="14">
        <v>5.0000000000000001E-3</v>
      </c>
    </row>
  </sheetData>
  <conditionalFormatting sqref="C5:C14">
    <cfRule type="duplicateValues" dxfId="45" priority="3"/>
  </conditionalFormatting>
  <conditionalFormatting sqref="C19:C24">
    <cfRule type="duplicateValues" dxfId="44" priority="2"/>
  </conditionalFormatting>
  <conditionalFormatting sqref="D5:D14">
    <cfRule type="duplicateValues" dxfId="43" priority="1"/>
  </conditionalFormatting>
  <dataValidations count="2">
    <dataValidation type="list" showInputMessage="1" showErrorMessage="1" sqref="D19:D24">
      <formula1>"suit, pet, dragon"</formula1>
    </dataValidation>
    <dataValidation type="decimal" showInputMessage="1" showErrorMessage="1" promptTitle="Probability" prompt="Probability [0..1] of each item to appear._x000a_The sum of all the items should be 1." sqref="E19:E24">
      <formula1>0</formula1>
      <formula2>1</formula2>
    </dataValidation>
  </dataValidations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M26"/>
  <sheetViews>
    <sheetView workbookViewId="0">
      <selection activeCell="B4" sqref="B4:C5"/>
    </sheetView>
  </sheetViews>
  <sheetFormatPr defaultColWidth="11.42578125" defaultRowHeight="15"/>
  <cols>
    <col min="1" max="1" width="3.7109375" customWidth="1"/>
    <col min="2" max="29" width="15" customWidth="1"/>
  </cols>
  <sheetData>
    <row r="1" spans="2:13" ht="15.95" thickBot="1"/>
    <row r="2" spans="2:13" ht="24">
      <c r="B2" s="12" t="s">
        <v>445</v>
      </c>
      <c r="C2" s="12"/>
      <c r="D2" s="12"/>
      <c r="E2" s="12"/>
      <c r="F2" s="12"/>
      <c r="G2" s="12"/>
      <c r="H2" s="12"/>
      <c r="I2" s="12"/>
      <c r="J2" s="12"/>
      <c r="K2" s="12"/>
    </row>
    <row r="3" spans="2:13" ht="75">
      <c r="B3" s="153"/>
      <c r="C3" s="201"/>
      <c r="D3" s="201" t="s">
        <v>452</v>
      </c>
      <c r="E3" s="201" t="s">
        <v>446</v>
      </c>
      <c r="F3" s="253" t="s">
        <v>451</v>
      </c>
      <c r="G3" s="253"/>
      <c r="H3" s="201"/>
      <c r="I3" s="181"/>
      <c r="J3" s="180"/>
      <c r="K3" s="180"/>
    </row>
    <row r="4" spans="2:13" ht="122.1">
      <c r="B4" s="143" t="s">
        <v>444</v>
      </c>
      <c r="C4" s="144" t="s">
        <v>5</v>
      </c>
      <c r="D4" s="144" t="s">
        <v>438</v>
      </c>
      <c r="E4" s="154" t="s">
        <v>441</v>
      </c>
      <c r="F4" s="146" t="s">
        <v>442</v>
      </c>
      <c r="G4" s="166" t="s">
        <v>443</v>
      </c>
      <c r="H4" s="67"/>
      <c r="I4" s="67"/>
      <c r="J4" s="67"/>
      <c r="K4" s="67"/>
      <c r="L4" s="67"/>
      <c r="M4" s="67"/>
    </row>
    <row r="5" spans="2:13">
      <c r="B5" s="136" t="s">
        <v>4</v>
      </c>
      <c r="C5" s="203" t="s">
        <v>447</v>
      </c>
      <c r="D5" s="203">
        <v>0</v>
      </c>
      <c r="E5" s="155">
        <v>0.6</v>
      </c>
      <c r="F5" s="140">
        <v>140</v>
      </c>
      <c r="G5" s="169">
        <v>1</v>
      </c>
      <c r="H5" s="67"/>
      <c r="I5" s="67"/>
      <c r="J5" s="67"/>
      <c r="K5" s="67"/>
      <c r="L5" s="67"/>
      <c r="M5" s="67"/>
    </row>
    <row r="6" spans="2:13">
      <c r="B6" s="136" t="s">
        <v>4</v>
      </c>
      <c r="C6" s="13" t="s">
        <v>448</v>
      </c>
      <c r="D6" s="13">
        <v>1</v>
      </c>
      <c r="E6" s="20">
        <v>0.28000000000000003</v>
      </c>
      <c r="F6" s="133">
        <v>50</v>
      </c>
      <c r="G6" s="168">
        <v>100</v>
      </c>
      <c r="K6" s="67"/>
    </row>
    <row r="7" spans="2:13">
      <c r="B7" s="136" t="s">
        <v>4</v>
      </c>
      <c r="C7" s="13" t="s">
        <v>449</v>
      </c>
      <c r="D7" s="13">
        <v>2</v>
      </c>
      <c r="E7" s="20">
        <v>0</v>
      </c>
      <c r="F7" s="133"/>
      <c r="G7" s="168"/>
      <c r="J7" s="67"/>
      <c r="K7" s="67"/>
    </row>
    <row r="8" spans="2:13">
      <c r="B8" s="136" t="s">
        <v>4</v>
      </c>
      <c r="C8" s="13" t="s">
        <v>450</v>
      </c>
      <c r="D8" s="13">
        <v>3</v>
      </c>
      <c r="E8" s="20">
        <v>0.12</v>
      </c>
      <c r="F8" s="133"/>
      <c r="G8" s="168"/>
      <c r="I8" s="67"/>
      <c r="J8" s="67"/>
      <c r="K8" s="67"/>
    </row>
    <row r="9" spans="2:13">
      <c r="E9" s="11">
        <f>SUM(chestSettings['[dropRate']])</f>
        <v>1</v>
      </c>
      <c r="I9" s="67"/>
      <c r="J9" s="67"/>
      <c r="K9" s="67"/>
    </row>
    <row r="10" spans="2:13">
      <c r="I10" s="67"/>
      <c r="J10" s="67"/>
      <c r="K10" s="67"/>
    </row>
    <row r="11" spans="2:13">
      <c r="I11" s="67"/>
      <c r="J11" s="67"/>
      <c r="K11" s="67"/>
    </row>
    <row r="12" spans="2:13">
      <c r="I12" s="67"/>
      <c r="J12" s="67"/>
      <c r="K12" s="67"/>
    </row>
    <row r="13" spans="2:13">
      <c r="I13" s="67"/>
      <c r="J13" s="67"/>
      <c r="K13" s="67"/>
    </row>
    <row r="14" spans="2:13">
      <c r="I14" s="67"/>
      <c r="J14" s="67"/>
      <c r="K14" s="67"/>
    </row>
    <row r="15" spans="2:13">
      <c r="I15" s="67"/>
      <c r="J15" s="67"/>
    </row>
    <row r="16" spans="2:13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  <row r="24" spans="10:10">
      <c r="J24" s="67"/>
    </row>
    <row r="25" spans="10:10">
      <c r="J25" s="67"/>
    </row>
    <row r="26" spans="10:10">
      <c r="J26" s="67"/>
    </row>
  </sheetData>
  <mergeCells count="1">
    <mergeCell ref="F3:G3"/>
  </mergeCells>
  <conditionalFormatting sqref="E9">
    <cfRule type="cellIs" dxfId="22" priority="1" operator="equal">
      <formula>1</formula>
    </cfRule>
    <cfRule type="cellIs" dxfId="21" priority="2" operator="notEqual">
      <formula>1</formula>
    </cfRule>
  </conditionalFormatting>
  <dataValidations count="3">
    <dataValidation type="decimal" allowBlank="1" showInputMessage="1" showErrorMessage="1" prompt="percentage [0..1]" sqref="E5:E8">
      <formula1>0</formula1>
      <formula2>1</formula2>
    </dataValidation>
    <dataValidation allowBlank="1" showErrorMessage="1" prompt="percentage [0..1]" sqref="F5:G8"/>
    <dataValidation type="decimal" operator="equal" showInputMessage="1" showErrorMessage="1" errorTitle="Error!" error="All probabilities should add up to 1" sqref="E9">
      <formula1>1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M64"/>
  <sheetViews>
    <sheetView topLeftCell="A4" workbookViewId="0">
      <selection activeCell="P26" activeCellId="1" sqref="D51 P26"/>
    </sheetView>
  </sheetViews>
  <sheetFormatPr defaultColWidth="11.42578125" defaultRowHeight="15"/>
  <cols>
    <col min="3" max="3" width="20.28515625" bestFit="1" customWidth="1"/>
    <col min="4" max="4" width="17.85546875" customWidth="1"/>
    <col min="5" max="5" width="17.85546875" style="67" customWidth="1"/>
    <col min="6" max="6" width="20.28515625" style="67" bestFit="1" customWidth="1"/>
    <col min="10" max="10" width="19.85546875" bestFit="1" customWidth="1"/>
    <col min="11" max="11" width="13.85546875" bestFit="1" customWidth="1"/>
    <col min="12" max="13" width="26.7109375" customWidth="1"/>
  </cols>
  <sheetData>
    <row r="1" spans="1:13" ht="15.95" thickBot="1">
      <c r="A1" s="67"/>
      <c r="B1" s="67"/>
    </row>
    <row r="2" spans="1:13" s="67" customFormat="1" ht="24">
      <c r="B2" s="12" t="s">
        <v>607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3" ht="105">
      <c r="B4" s="195" t="s">
        <v>608</v>
      </c>
      <c r="C4" s="195" t="s">
        <v>5</v>
      </c>
      <c r="D4" s="195" t="s">
        <v>184</v>
      </c>
      <c r="E4" s="195" t="s">
        <v>682</v>
      </c>
      <c r="F4" s="195" t="s">
        <v>683</v>
      </c>
      <c r="G4" s="195" t="s">
        <v>30</v>
      </c>
      <c r="H4" s="195" t="s">
        <v>609</v>
      </c>
      <c r="I4" s="195" t="s">
        <v>610</v>
      </c>
      <c r="J4" s="195" t="s">
        <v>38</v>
      </c>
      <c r="K4" s="195" t="s">
        <v>23</v>
      </c>
      <c r="L4" s="194" t="s">
        <v>38</v>
      </c>
      <c r="M4" s="194" t="s">
        <v>177</v>
      </c>
    </row>
    <row r="5" spans="1:13">
      <c r="B5" s="217" t="s">
        <v>4</v>
      </c>
      <c r="C5" s="216" t="s">
        <v>611</v>
      </c>
      <c r="D5" s="216" t="s">
        <v>873</v>
      </c>
      <c r="E5" s="216" t="s">
        <v>672</v>
      </c>
      <c r="F5" s="216" t="s">
        <v>681</v>
      </c>
      <c r="G5" s="216">
        <v>1</v>
      </c>
      <c r="H5" s="216" t="s">
        <v>629</v>
      </c>
      <c r="I5" s="216">
        <v>100</v>
      </c>
      <c r="J5" s="216" t="str">
        <f>CONCATENATE("TID_",UPPER(C5),"_NAME")</f>
        <v>TID_DISGUISE_0_NAME</v>
      </c>
      <c r="K5" s="216" t="s">
        <v>632</v>
      </c>
      <c r="L5" s="220" t="str">
        <f>UPPER(CONCATENATE("TID_",C5,"_NAME"))</f>
        <v>TID_DISGUISE_0_NAME</v>
      </c>
      <c r="M5" s="220" t="str">
        <f>UPPER(CONCATENATE("TID_",C5,"_DESC"))</f>
        <v>TID_DISGUISE_0_DESC</v>
      </c>
    </row>
    <row r="6" spans="1:13">
      <c r="B6" s="217" t="s">
        <v>4</v>
      </c>
      <c r="C6" s="216" t="s">
        <v>612</v>
      </c>
      <c r="D6" s="216" t="s">
        <v>873</v>
      </c>
      <c r="E6" s="216" t="s">
        <v>673</v>
      </c>
      <c r="F6" s="216" t="s">
        <v>681</v>
      </c>
      <c r="G6" s="216">
        <v>2</v>
      </c>
      <c r="H6" s="216" t="s">
        <v>629</v>
      </c>
      <c r="I6" s="216">
        <v>100</v>
      </c>
      <c r="J6" s="216" t="str">
        <f t="shared" ref="J6:J20" si="0">CONCATENATE("TID_",UPPER(C6),"_NAME")</f>
        <v>TID_DISGUISE_1_NAME</v>
      </c>
      <c r="K6" s="216" t="s">
        <v>633</v>
      </c>
      <c r="L6" s="220" t="str">
        <f t="shared" ref="L6:L44" si="1">UPPER(CONCATENATE("TID_",C6,"_NAME"))</f>
        <v>TID_DISGUISE_1_NAME</v>
      </c>
      <c r="M6" s="220" t="str">
        <f t="shared" ref="M6:M44" si="2">UPPER(CONCATENATE("TID_",C6,"_DESC"))</f>
        <v>TID_DISGUISE_1_DESC</v>
      </c>
    </row>
    <row r="7" spans="1:13">
      <c r="B7" s="217" t="s">
        <v>4</v>
      </c>
      <c r="C7" s="216" t="s">
        <v>613</v>
      </c>
      <c r="D7" s="216" t="s">
        <v>873</v>
      </c>
      <c r="E7" s="216" t="s">
        <v>674</v>
      </c>
      <c r="F7" s="216" t="s">
        <v>681</v>
      </c>
      <c r="G7" s="216">
        <v>3</v>
      </c>
      <c r="H7" s="216" t="s">
        <v>629</v>
      </c>
      <c r="I7" s="216">
        <v>100</v>
      </c>
      <c r="J7" s="216" t="str">
        <f t="shared" si="0"/>
        <v>TID_DISGUISE_2_NAME</v>
      </c>
      <c r="K7" s="216" t="s">
        <v>634</v>
      </c>
      <c r="L7" s="220" t="str">
        <f t="shared" si="1"/>
        <v>TID_DISGUISE_2_NAME</v>
      </c>
      <c r="M7" s="220" t="str">
        <f t="shared" si="2"/>
        <v>TID_DISGUISE_2_DESC</v>
      </c>
    </row>
    <row r="8" spans="1:13">
      <c r="B8" s="217" t="s">
        <v>4</v>
      </c>
      <c r="C8" s="216" t="s">
        <v>614</v>
      </c>
      <c r="D8" s="216" t="s">
        <v>873</v>
      </c>
      <c r="E8" s="216" t="s">
        <v>675</v>
      </c>
      <c r="F8" s="216" t="s">
        <v>681</v>
      </c>
      <c r="G8" s="216">
        <v>4</v>
      </c>
      <c r="H8" s="216" t="s">
        <v>629</v>
      </c>
      <c r="I8" s="216">
        <v>100</v>
      </c>
      <c r="J8" s="216" t="str">
        <f t="shared" si="0"/>
        <v>TID_DISGUISE_3_NAME</v>
      </c>
      <c r="K8" s="216" t="s">
        <v>635</v>
      </c>
      <c r="L8" s="220" t="str">
        <f t="shared" si="1"/>
        <v>TID_DISGUISE_3_NAME</v>
      </c>
      <c r="M8" s="220" t="str">
        <f t="shared" si="2"/>
        <v>TID_DISGUISE_3_DESC</v>
      </c>
    </row>
    <row r="9" spans="1:13">
      <c r="B9" s="217" t="s">
        <v>4</v>
      </c>
      <c r="C9" s="216" t="s">
        <v>615</v>
      </c>
      <c r="D9" s="216" t="s">
        <v>873</v>
      </c>
      <c r="E9" s="216" t="s">
        <v>676</v>
      </c>
      <c r="F9" s="216" t="s">
        <v>681</v>
      </c>
      <c r="G9" s="216">
        <v>5</v>
      </c>
      <c r="H9" s="216" t="s">
        <v>630</v>
      </c>
      <c r="I9" s="216">
        <v>200</v>
      </c>
      <c r="J9" s="216" t="str">
        <f t="shared" si="0"/>
        <v>TID_DISGUISE_4_NAME</v>
      </c>
      <c r="K9" s="216" t="s">
        <v>636</v>
      </c>
      <c r="L9" s="220" t="str">
        <f t="shared" si="1"/>
        <v>TID_DISGUISE_4_NAME</v>
      </c>
      <c r="M9" s="220" t="str">
        <f t="shared" si="2"/>
        <v>TID_DISGUISE_4_DESC</v>
      </c>
    </row>
    <row r="10" spans="1:13">
      <c r="B10" s="217" t="s">
        <v>4</v>
      </c>
      <c r="C10" s="216" t="s">
        <v>616</v>
      </c>
      <c r="D10" s="216" t="s">
        <v>873</v>
      </c>
      <c r="E10" s="216" t="s">
        <v>677</v>
      </c>
      <c r="F10" s="216" t="s">
        <v>681</v>
      </c>
      <c r="G10" s="216">
        <v>6</v>
      </c>
      <c r="H10" s="216" t="s">
        <v>630</v>
      </c>
      <c r="I10" s="216">
        <v>200</v>
      </c>
      <c r="J10" s="216" t="str">
        <f t="shared" si="0"/>
        <v>TID_DISGUISE_5_NAME</v>
      </c>
      <c r="K10" s="216" t="s">
        <v>637</v>
      </c>
      <c r="L10" s="220" t="str">
        <f t="shared" si="1"/>
        <v>TID_DISGUISE_5_NAME</v>
      </c>
      <c r="M10" s="220" t="str">
        <f t="shared" si="2"/>
        <v>TID_DISGUISE_5_DESC</v>
      </c>
    </row>
    <row r="11" spans="1:13">
      <c r="B11" s="217" t="s">
        <v>4</v>
      </c>
      <c r="C11" s="216" t="s">
        <v>617</v>
      </c>
      <c r="D11" s="216" t="s">
        <v>873</v>
      </c>
      <c r="E11" s="216" t="s">
        <v>678</v>
      </c>
      <c r="F11" s="216" t="s">
        <v>681</v>
      </c>
      <c r="G11" s="216">
        <v>7</v>
      </c>
      <c r="H11" s="216" t="s">
        <v>630</v>
      </c>
      <c r="I11" s="216">
        <v>200</v>
      </c>
      <c r="J11" s="216" t="str">
        <f t="shared" si="0"/>
        <v>TID_DISGUISE_6_NAME</v>
      </c>
      <c r="K11" s="216" t="s">
        <v>638</v>
      </c>
      <c r="L11" s="220" t="str">
        <f t="shared" si="1"/>
        <v>TID_DISGUISE_6_NAME</v>
      </c>
      <c r="M11" s="220" t="str">
        <f t="shared" si="2"/>
        <v>TID_DISGUISE_6_DESC</v>
      </c>
    </row>
    <row r="12" spans="1:13">
      <c r="B12" s="217" t="s">
        <v>4</v>
      </c>
      <c r="C12" s="216" t="s">
        <v>618</v>
      </c>
      <c r="D12" s="216" t="s">
        <v>873</v>
      </c>
      <c r="E12" s="216" t="s">
        <v>679</v>
      </c>
      <c r="F12" s="216" t="s">
        <v>681</v>
      </c>
      <c r="G12" s="216">
        <v>8</v>
      </c>
      <c r="H12" s="216" t="s">
        <v>631</v>
      </c>
      <c r="I12" s="216">
        <v>300</v>
      </c>
      <c r="J12" s="216" t="str">
        <f t="shared" si="0"/>
        <v>TID_DISGUISE_7_NAME</v>
      </c>
      <c r="K12" s="216" t="s">
        <v>639</v>
      </c>
      <c r="L12" s="220" t="str">
        <f t="shared" si="1"/>
        <v>TID_DISGUISE_7_NAME</v>
      </c>
      <c r="M12" s="220" t="str">
        <f t="shared" si="2"/>
        <v>TID_DISGUISE_7_DESC</v>
      </c>
    </row>
    <row r="13" spans="1:13">
      <c r="B13" s="217" t="s">
        <v>4</v>
      </c>
      <c r="C13" s="216" t="s">
        <v>619</v>
      </c>
      <c r="D13" s="216" t="s">
        <v>847</v>
      </c>
      <c r="E13" s="216" t="s">
        <v>672</v>
      </c>
      <c r="F13" s="216" t="s">
        <v>681</v>
      </c>
      <c r="G13" s="216">
        <v>1</v>
      </c>
      <c r="H13" s="216" t="s">
        <v>629</v>
      </c>
      <c r="I13" s="216">
        <v>100</v>
      </c>
      <c r="J13" s="216" t="str">
        <f t="shared" si="0"/>
        <v>TID_DISGUISE_8_NAME</v>
      </c>
      <c r="K13" s="216" t="s">
        <v>632</v>
      </c>
      <c r="L13" s="220" t="str">
        <f t="shared" si="1"/>
        <v>TID_DISGUISE_8_NAME</v>
      </c>
      <c r="M13" s="220" t="str">
        <f t="shared" si="2"/>
        <v>TID_DISGUISE_8_DESC</v>
      </c>
    </row>
    <row r="14" spans="1:13">
      <c r="B14" s="217" t="s">
        <v>4</v>
      </c>
      <c r="C14" s="216" t="s">
        <v>620</v>
      </c>
      <c r="D14" s="216" t="s">
        <v>847</v>
      </c>
      <c r="E14" s="216" t="s">
        <v>673</v>
      </c>
      <c r="F14" s="216" t="s">
        <v>681</v>
      </c>
      <c r="G14" s="216">
        <v>2</v>
      </c>
      <c r="H14" s="216" t="s">
        <v>629</v>
      </c>
      <c r="I14" s="216">
        <v>100</v>
      </c>
      <c r="J14" s="216" t="str">
        <f t="shared" si="0"/>
        <v>TID_DISGUISE_9_NAME</v>
      </c>
      <c r="K14" s="216" t="s">
        <v>633</v>
      </c>
      <c r="L14" s="220" t="str">
        <f t="shared" si="1"/>
        <v>TID_DISGUISE_9_NAME</v>
      </c>
      <c r="M14" s="220" t="str">
        <f t="shared" si="2"/>
        <v>TID_DISGUISE_9_DESC</v>
      </c>
    </row>
    <row r="15" spans="1:13">
      <c r="B15" s="217" t="s">
        <v>4</v>
      </c>
      <c r="C15" s="216" t="s">
        <v>621</v>
      </c>
      <c r="D15" s="216" t="s">
        <v>847</v>
      </c>
      <c r="E15" s="216" t="s">
        <v>674</v>
      </c>
      <c r="F15" s="216" t="s">
        <v>681</v>
      </c>
      <c r="G15" s="216">
        <v>3</v>
      </c>
      <c r="H15" s="216" t="s">
        <v>629</v>
      </c>
      <c r="I15" s="216">
        <v>100</v>
      </c>
      <c r="J15" s="216" t="str">
        <f t="shared" si="0"/>
        <v>TID_DISGUISE_10_NAME</v>
      </c>
      <c r="K15" s="216" t="s">
        <v>634</v>
      </c>
      <c r="L15" s="220" t="str">
        <f t="shared" si="1"/>
        <v>TID_DISGUISE_10_NAME</v>
      </c>
      <c r="M15" s="220" t="str">
        <f t="shared" si="2"/>
        <v>TID_DISGUISE_10_DESC</v>
      </c>
    </row>
    <row r="16" spans="1:13">
      <c r="B16" s="217" t="s">
        <v>4</v>
      </c>
      <c r="C16" s="216" t="s">
        <v>622</v>
      </c>
      <c r="D16" s="216" t="s">
        <v>847</v>
      </c>
      <c r="E16" s="216" t="s">
        <v>675</v>
      </c>
      <c r="F16" s="216" t="s">
        <v>681</v>
      </c>
      <c r="G16" s="216">
        <v>4</v>
      </c>
      <c r="H16" s="216" t="s">
        <v>629</v>
      </c>
      <c r="I16" s="216">
        <v>100</v>
      </c>
      <c r="J16" s="216" t="str">
        <f t="shared" si="0"/>
        <v>TID_DISGUISE_11_NAME</v>
      </c>
      <c r="K16" s="216" t="s">
        <v>635</v>
      </c>
      <c r="L16" s="220" t="str">
        <f t="shared" si="1"/>
        <v>TID_DISGUISE_11_NAME</v>
      </c>
      <c r="M16" s="220" t="str">
        <f t="shared" si="2"/>
        <v>TID_DISGUISE_11_DESC</v>
      </c>
    </row>
    <row r="17" spans="2:13">
      <c r="B17" s="217" t="s">
        <v>4</v>
      </c>
      <c r="C17" s="216" t="s">
        <v>623</v>
      </c>
      <c r="D17" s="216" t="s">
        <v>847</v>
      </c>
      <c r="E17" s="216" t="s">
        <v>676</v>
      </c>
      <c r="F17" s="216" t="s">
        <v>681</v>
      </c>
      <c r="G17" s="216">
        <v>5</v>
      </c>
      <c r="H17" s="216" t="s">
        <v>630</v>
      </c>
      <c r="I17" s="216">
        <v>200</v>
      </c>
      <c r="J17" s="216" t="str">
        <f t="shared" si="0"/>
        <v>TID_DISGUISE_12_NAME</v>
      </c>
      <c r="K17" s="216" t="s">
        <v>636</v>
      </c>
      <c r="L17" s="220" t="str">
        <f t="shared" si="1"/>
        <v>TID_DISGUISE_12_NAME</v>
      </c>
      <c r="M17" s="220" t="str">
        <f t="shared" si="2"/>
        <v>TID_DISGUISE_12_DESC</v>
      </c>
    </row>
    <row r="18" spans="2:13">
      <c r="B18" s="217" t="s">
        <v>4</v>
      </c>
      <c r="C18" s="216" t="s">
        <v>624</v>
      </c>
      <c r="D18" s="216" t="s">
        <v>847</v>
      </c>
      <c r="E18" s="216" t="s">
        <v>677</v>
      </c>
      <c r="F18" s="216" t="s">
        <v>681</v>
      </c>
      <c r="G18" s="216">
        <v>6</v>
      </c>
      <c r="H18" s="216" t="s">
        <v>630</v>
      </c>
      <c r="I18" s="216">
        <v>200</v>
      </c>
      <c r="J18" s="216" t="str">
        <f t="shared" si="0"/>
        <v>TID_DISGUISE_13_NAME</v>
      </c>
      <c r="K18" s="216" t="s">
        <v>637</v>
      </c>
      <c r="L18" s="220" t="str">
        <f t="shared" si="1"/>
        <v>TID_DISGUISE_13_NAME</v>
      </c>
      <c r="M18" s="220" t="str">
        <f t="shared" si="2"/>
        <v>TID_DISGUISE_13_DESC</v>
      </c>
    </row>
    <row r="19" spans="2:13">
      <c r="B19" s="217" t="s">
        <v>4</v>
      </c>
      <c r="C19" s="216" t="s">
        <v>625</v>
      </c>
      <c r="D19" s="216" t="s">
        <v>847</v>
      </c>
      <c r="E19" s="216" t="s">
        <v>678</v>
      </c>
      <c r="F19" s="216" t="s">
        <v>681</v>
      </c>
      <c r="G19" s="216">
        <v>7</v>
      </c>
      <c r="H19" s="216" t="s">
        <v>630</v>
      </c>
      <c r="I19" s="216">
        <v>200</v>
      </c>
      <c r="J19" s="216" t="str">
        <f t="shared" si="0"/>
        <v>TID_DISGUISE_14_NAME</v>
      </c>
      <c r="K19" s="216" t="s">
        <v>638</v>
      </c>
      <c r="L19" s="220" t="str">
        <f t="shared" si="1"/>
        <v>TID_DISGUISE_14_NAME</v>
      </c>
      <c r="M19" s="220" t="str">
        <f t="shared" si="2"/>
        <v>TID_DISGUISE_14_DESC</v>
      </c>
    </row>
    <row r="20" spans="2:13">
      <c r="B20" s="217" t="s">
        <v>4</v>
      </c>
      <c r="C20" s="216" t="s">
        <v>626</v>
      </c>
      <c r="D20" s="216" t="s">
        <v>847</v>
      </c>
      <c r="E20" s="216" t="s">
        <v>679</v>
      </c>
      <c r="F20" s="216" t="s">
        <v>681</v>
      </c>
      <c r="G20" s="216">
        <v>8</v>
      </c>
      <c r="H20" s="216" t="s">
        <v>631</v>
      </c>
      <c r="I20" s="216">
        <v>300</v>
      </c>
      <c r="J20" s="216" t="str">
        <f t="shared" si="0"/>
        <v>TID_DISGUISE_15_NAME</v>
      </c>
      <c r="K20" s="216" t="s">
        <v>639</v>
      </c>
      <c r="L20" s="220" t="str">
        <f t="shared" si="1"/>
        <v>TID_DISGUISE_15_NAME</v>
      </c>
      <c r="M20" s="220" t="str">
        <f t="shared" si="2"/>
        <v>TID_DISGUISE_15_DESC</v>
      </c>
    </row>
    <row r="21" spans="2:13" s="67" customFormat="1">
      <c r="B21" s="217" t="s">
        <v>4</v>
      </c>
      <c r="C21" s="216" t="s">
        <v>627</v>
      </c>
      <c r="D21" s="216" t="s">
        <v>849</v>
      </c>
      <c r="E21" s="216" t="s">
        <v>672</v>
      </c>
      <c r="F21" s="216" t="s">
        <v>681</v>
      </c>
      <c r="G21" s="216">
        <v>1</v>
      </c>
      <c r="H21" s="216" t="s">
        <v>629</v>
      </c>
      <c r="I21" s="216">
        <v>100</v>
      </c>
      <c r="J21" s="216" t="str">
        <f t="shared" ref="J21:J28" si="3">CONCATENATE("TID_",UPPER(C21),"_NAME")</f>
        <v>TID_DISGUISE_16_NAME</v>
      </c>
      <c r="K21" s="216" t="s">
        <v>632</v>
      </c>
      <c r="L21" s="220" t="str">
        <f t="shared" si="1"/>
        <v>TID_DISGUISE_16_NAME</v>
      </c>
      <c r="M21" s="220" t="str">
        <f t="shared" si="2"/>
        <v>TID_DISGUISE_16_DESC</v>
      </c>
    </row>
    <row r="22" spans="2:13" s="67" customFormat="1">
      <c r="B22" s="217" t="s">
        <v>4</v>
      </c>
      <c r="C22" s="216" t="s">
        <v>628</v>
      </c>
      <c r="D22" s="216" t="s">
        <v>849</v>
      </c>
      <c r="E22" s="216" t="s">
        <v>673</v>
      </c>
      <c r="F22" s="216" t="s">
        <v>681</v>
      </c>
      <c r="G22" s="216">
        <v>2</v>
      </c>
      <c r="H22" s="216" t="s">
        <v>629</v>
      </c>
      <c r="I22" s="216">
        <v>100</v>
      </c>
      <c r="J22" s="216" t="str">
        <f t="shared" si="3"/>
        <v>TID_DISGUISE_17_NAME</v>
      </c>
      <c r="K22" s="216" t="s">
        <v>633</v>
      </c>
      <c r="L22" s="220" t="str">
        <f t="shared" si="1"/>
        <v>TID_DISGUISE_17_NAME</v>
      </c>
      <c r="M22" s="220" t="str">
        <f t="shared" si="2"/>
        <v>TID_DISGUISE_17_DESC</v>
      </c>
    </row>
    <row r="23" spans="2:13" s="67" customFormat="1">
      <c r="B23" s="217" t="s">
        <v>4</v>
      </c>
      <c r="C23" s="216" t="s">
        <v>684</v>
      </c>
      <c r="D23" s="216" t="s">
        <v>849</v>
      </c>
      <c r="E23" s="216" t="s">
        <v>674</v>
      </c>
      <c r="F23" s="216" t="s">
        <v>681</v>
      </c>
      <c r="G23" s="216">
        <v>3</v>
      </c>
      <c r="H23" s="216" t="s">
        <v>629</v>
      </c>
      <c r="I23" s="216">
        <v>100</v>
      </c>
      <c r="J23" s="216" t="str">
        <f t="shared" si="3"/>
        <v>TID_DISGUISE_18_NAME</v>
      </c>
      <c r="K23" s="216" t="s">
        <v>634</v>
      </c>
      <c r="L23" s="220" t="str">
        <f t="shared" si="1"/>
        <v>TID_DISGUISE_18_NAME</v>
      </c>
      <c r="M23" s="220" t="str">
        <f t="shared" si="2"/>
        <v>TID_DISGUISE_18_DESC</v>
      </c>
    </row>
    <row r="24" spans="2:13" s="67" customFormat="1">
      <c r="B24" s="217" t="s">
        <v>4</v>
      </c>
      <c r="C24" s="216" t="s">
        <v>685</v>
      </c>
      <c r="D24" s="216" t="s">
        <v>849</v>
      </c>
      <c r="E24" s="216" t="s">
        <v>675</v>
      </c>
      <c r="F24" s="216" t="s">
        <v>681</v>
      </c>
      <c r="G24" s="216">
        <v>4</v>
      </c>
      <c r="H24" s="216" t="s">
        <v>629</v>
      </c>
      <c r="I24" s="216">
        <v>100</v>
      </c>
      <c r="J24" s="216" t="str">
        <f t="shared" si="3"/>
        <v>TID_DISGUISE_19_NAME</v>
      </c>
      <c r="K24" s="216" t="s">
        <v>635</v>
      </c>
      <c r="L24" s="220" t="str">
        <f t="shared" si="1"/>
        <v>TID_DISGUISE_19_NAME</v>
      </c>
      <c r="M24" s="220" t="str">
        <f t="shared" si="2"/>
        <v>TID_DISGUISE_19_DESC</v>
      </c>
    </row>
    <row r="25" spans="2:13" s="67" customFormat="1">
      <c r="B25" s="217" t="s">
        <v>4</v>
      </c>
      <c r="C25" s="216" t="s">
        <v>686</v>
      </c>
      <c r="D25" s="216" t="s">
        <v>849</v>
      </c>
      <c r="E25" s="216" t="s">
        <v>676</v>
      </c>
      <c r="F25" s="216" t="s">
        <v>681</v>
      </c>
      <c r="G25" s="216">
        <v>5</v>
      </c>
      <c r="H25" s="216" t="s">
        <v>630</v>
      </c>
      <c r="I25" s="216">
        <v>200</v>
      </c>
      <c r="J25" s="216" t="str">
        <f t="shared" si="3"/>
        <v>TID_DISGUISE_20_NAME</v>
      </c>
      <c r="K25" s="216" t="s">
        <v>636</v>
      </c>
      <c r="L25" s="220" t="str">
        <f t="shared" si="1"/>
        <v>TID_DISGUISE_20_NAME</v>
      </c>
      <c r="M25" s="220" t="str">
        <f t="shared" si="2"/>
        <v>TID_DISGUISE_20_DESC</v>
      </c>
    </row>
    <row r="26" spans="2:13" s="67" customFormat="1">
      <c r="B26" s="217" t="s">
        <v>4</v>
      </c>
      <c r="C26" s="216" t="s">
        <v>687</v>
      </c>
      <c r="D26" s="216" t="s">
        <v>849</v>
      </c>
      <c r="E26" s="216" t="s">
        <v>677</v>
      </c>
      <c r="F26" s="216" t="s">
        <v>681</v>
      </c>
      <c r="G26" s="216">
        <v>6</v>
      </c>
      <c r="H26" s="216" t="s">
        <v>630</v>
      </c>
      <c r="I26" s="216">
        <v>200</v>
      </c>
      <c r="J26" s="216" t="str">
        <f t="shared" si="3"/>
        <v>TID_DISGUISE_21_NAME</v>
      </c>
      <c r="K26" s="216" t="s">
        <v>637</v>
      </c>
      <c r="L26" s="220" t="str">
        <f t="shared" si="1"/>
        <v>TID_DISGUISE_21_NAME</v>
      </c>
      <c r="M26" s="220" t="str">
        <f t="shared" si="2"/>
        <v>TID_DISGUISE_21_DESC</v>
      </c>
    </row>
    <row r="27" spans="2:13" s="67" customFormat="1">
      <c r="B27" s="217" t="s">
        <v>4</v>
      </c>
      <c r="C27" s="216" t="s">
        <v>688</v>
      </c>
      <c r="D27" s="216" t="s">
        <v>849</v>
      </c>
      <c r="E27" s="216" t="s">
        <v>678</v>
      </c>
      <c r="F27" s="216" t="s">
        <v>681</v>
      </c>
      <c r="G27" s="216">
        <v>7</v>
      </c>
      <c r="H27" s="216" t="s">
        <v>630</v>
      </c>
      <c r="I27" s="216">
        <v>200</v>
      </c>
      <c r="J27" s="216" t="str">
        <f t="shared" si="3"/>
        <v>TID_DISGUISE_22_NAME</v>
      </c>
      <c r="K27" s="216" t="s">
        <v>638</v>
      </c>
      <c r="L27" s="220" t="str">
        <f t="shared" si="1"/>
        <v>TID_DISGUISE_22_NAME</v>
      </c>
      <c r="M27" s="220" t="str">
        <f t="shared" si="2"/>
        <v>TID_DISGUISE_22_DESC</v>
      </c>
    </row>
    <row r="28" spans="2:13" s="67" customFormat="1">
      <c r="B28" s="217" t="s">
        <v>4</v>
      </c>
      <c r="C28" s="216" t="s">
        <v>689</v>
      </c>
      <c r="D28" s="216" t="s">
        <v>849</v>
      </c>
      <c r="E28" s="216" t="s">
        <v>679</v>
      </c>
      <c r="F28" s="216" t="s">
        <v>681</v>
      </c>
      <c r="G28" s="216">
        <v>8</v>
      </c>
      <c r="H28" s="216" t="s">
        <v>631</v>
      </c>
      <c r="I28" s="216">
        <v>300</v>
      </c>
      <c r="J28" s="216" t="str">
        <f t="shared" si="3"/>
        <v>TID_DISGUISE_23_NAME</v>
      </c>
      <c r="K28" s="216" t="s">
        <v>639</v>
      </c>
      <c r="L28" s="220" t="str">
        <f t="shared" si="1"/>
        <v>TID_DISGUISE_23_NAME</v>
      </c>
      <c r="M28" s="220" t="str">
        <f t="shared" si="2"/>
        <v>TID_DISGUISE_23_DESC</v>
      </c>
    </row>
    <row r="29" spans="2:13" s="67" customFormat="1">
      <c r="B29" s="217" t="s">
        <v>4</v>
      </c>
      <c r="C29" s="216" t="s">
        <v>690</v>
      </c>
      <c r="D29" s="216" t="s">
        <v>851</v>
      </c>
      <c r="E29" s="216" t="s">
        <v>672</v>
      </c>
      <c r="F29" s="216" t="s">
        <v>681</v>
      </c>
      <c r="G29" s="216">
        <v>1</v>
      </c>
      <c r="H29" s="216" t="s">
        <v>629</v>
      </c>
      <c r="I29" s="216">
        <v>100</v>
      </c>
      <c r="J29" s="216" t="str">
        <f t="shared" ref="J29:J44" si="4">CONCATENATE("TID_",UPPER(C29),"_NAME")</f>
        <v>TID_DISGUISE_24_NAME</v>
      </c>
      <c r="K29" s="216" t="s">
        <v>632</v>
      </c>
      <c r="L29" s="220" t="str">
        <f t="shared" si="1"/>
        <v>TID_DISGUISE_24_NAME</v>
      </c>
      <c r="M29" s="220" t="str">
        <f t="shared" si="2"/>
        <v>TID_DISGUISE_24_DESC</v>
      </c>
    </row>
    <row r="30" spans="2:13" s="67" customFormat="1">
      <c r="B30" s="217" t="s">
        <v>4</v>
      </c>
      <c r="C30" s="216" t="s">
        <v>691</v>
      </c>
      <c r="D30" s="216" t="s">
        <v>851</v>
      </c>
      <c r="E30" s="216" t="s">
        <v>673</v>
      </c>
      <c r="F30" s="216" t="s">
        <v>681</v>
      </c>
      <c r="G30" s="216">
        <v>2</v>
      </c>
      <c r="H30" s="216" t="s">
        <v>629</v>
      </c>
      <c r="I30" s="216">
        <v>100</v>
      </c>
      <c r="J30" s="216" t="str">
        <f t="shared" si="4"/>
        <v>TID_DISGUISE_25_NAME</v>
      </c>
      <c r="K30" s="216" t="s">
        <v>633</v>
      </c>
      <c r="L30" s="220" t="str">
        <f t="shared" si="1"/>
        <v>TID_DISGUISE_25_NAME</v>
      </c>
      <c r="M30" s="220" t="str">
        <f t="shared" si="2"/>
        <v>TID_DISGUISE_25_DESC</v>
      </c>
    </row>
    <row r="31" spans="2:13" s="67" customFormat="1">
      <c r="B31" s="217" t="s">
        <v>4</v>
      </c>
      <c r="C31" s="216" t="s">
        <v>692</v>
      </c>
      <c r="D31" s="216" t="s">
        <v>851</v>
      </c>
      <c r="E31" s="216" t="s">
        <v>674</v>
      </c>
      <c r="F31" s="216" t="s">
        <v>681</v>
      </c>
      <c r="G31" s="216">
        <v>3</v>
      </c>
      <c r="H31" s="216" t="s">
        <v>629</v>
      </c>
      <c r="I31" s="216">
        <v>100</v>
      </c>
      <c r="J31" s="216" t="str">
        <f t="shared" si="4"/>
        <v>TID_DISGUISE_26_NAME</v>
      </c>
      <c r="K31" s="216" t="s">
        <v>634</v>
      </c>
      <c r="L31" s="220" t="str">
        <f t="shared" si="1"/>
        <v>TID_DISGUISE_26_NAME</v>
      </c>
      <c r="M31" s="220" t="str">
        <f t="shared" si="2"/>
        <v>TID_DISGUISE_26_DESC</v>
      </c>
    </row>
    <row r="32" spans="2:13" s="67" customFormat="1">
      <c r="B32" s="217" t="s">
        <v>4</v>
      </c>
      <c r="C32" s="216" t="s">
        <v>693</v>
      </c>
      <c r="D32" s="216" t="s">
        <v>851</v>
      </c>
      <c r="E32" s="216" t="s">
        <v>675</v>
      </c>
      <c r="F32" s="216" t="s">
        <v>681</v>
      </c>
      <c r="G32" s="216">
        <v>4</v>
      </c>
      <c r="H32" s="216" t="s">
        <v>629</v>
      </c>
      <c r="I32" s="216">
        <v>100</v>
      </c>
      <c r="J32" s="216" t="str">
        <f t="shared" si="4"/>
        <v>TID_DISGUISE_27_NAME</v>
      </c>
      <c r="K32" s="216" t="s">
        <v>635</v>
      </c>
      <c r="L32" s="220" t="str">
        <f t="shared" si="1"/>
        <v>TID_DISGUISE_27_NAME</v>
      </c>
      <c r="M32" s="220" t="str">
        <f t="shared" si="2"/>
        <v>TID_DISGUISE_27_DESC</v>
      </c>
    </row>
    <row r="33" spans="2:13" s="67" customFormat="1">
      <c r="B33" s="217" t="s">
        <v>4</v>
      </c>
      <c r="C33" s="216" t="s">
        <v>694</v>
      </c>
      <c r="D33" s="216" t="s">
        <v>851</v>
      </c>
      <c r="E33" s="216" t="s">
        <v>676</v>
      </c>
      <c r="F33" s="216" t="s">
        <v>681</v>
      </c>
      <c r="G33" s="216">
        <v>5</v>
      </c>
      <c r="H33" s="216" t="s">
        <v>630</v>
      </c>
      <c r="I33" s="216">
        <v>200</v>
      </c>
      <c r="J33" s="216" t="str">
        <f t="shared" si="4"/>
        <v>TID_DISGUISE_28_NAME</v>
      </c>
      <c r="K33" s="216" t="s">
        <v>636</v>
      </c>
      <c r="L33" s="220" t="str">
        <f t="shared" si="1"/>
        <v>TID_DISGUISE_28_NAME</v>
      </c>
      <c r="M33" s="220" t="str">
        <f t="shared" si="2"/>
        <v>TID_DISGUISE_28_DESC</v>
      </c>
    </row>
    <row r="34" spans="2:13" s="67" customFormat="1">
      <c r="B34" s="217" t="s">
        <v>4</v>
      </c>
      <c r="C34" s="216" t="s">
        <v>695</v>
      </c>
      <c r="D34" s="216" t="s">
        <v>851</v>
      </c>
      <c r="E34" s="216" t="s">
        <v>677</v>
      </c>
      <c r="F34" s="216" t="s">
        <v>681</v>
      </c>
      <c r="G34" s="216">
        <v>6</v>
      </c>
      <c r="H34" s="216" t="s">
        <v>630</v>
      </c>
      <c r="I34" s="216">
        <v>200</v>
      </c>
      <c r="J34" s="216" t="str">
        <f t="shared" si="4"/>
        <v>TID_DISGUISE_29_NAME</v>
      </c>
      <c r="K34" s="216" t="s">
        <v>637</v>
      </c>
      <c r="L34" s="220" t="str">
        <f t="shared" si="1"/>
        <v>TID_DISGUISE_29_NAME</v>
      </c>
      <c r="M34" s="220" t="str">
        <f t="shared" si="2"/>
        <v>TID_DISGUISE_29_DESC</v>
      </c>
    </row>
    <row r="35" spans="2:13" s="67" customFormat="1">
      <c r="B35" s="217" t="s">
        <v>4</v>
      </c>
      <c r="C35" s="216" t="s">
        <v>696</v>
      </c>
      <c r="D35" s="216" t="s">
        <v>851</v>
      </c>
      <c r="E35" s="216" t="s">
        <v>678</v>
      </c>
      <c r="F35" s="216" t="s">
        <v>681</v>
      </c>
      <c r="G35" s="216">
        <v>7</v>
      </c>
      <c r="H35" s="216" t="s">
        <v>630</v>
      </c>
      <c r="I35" s="216">
        <v>200</v>
      </c>
      <c r="J35" s="216" t="str">
        <f t="shared" si="4"/>
        <v>TID_DISGUISE_30_NAME</v>
      </c>
      <c r="K35" s="216" t="s">
        <v>638</v>
      </c>
      <c r="L35" s="220" t="str">
        <f t="shared" si="1"/>
        <v>TID_DISGUISE_30_NAME</v>
      </c>
      <c r="M35" s="220" t="str">
        <f t="shared" si="2"/>
        <v>TID_DISGUISE_30_DESC</v>
      </c>
    </row>
    <row r="36" spans="2:13" s="67" customFormat="1">
      <c r="B36" s="217" t="s">
        <v>4</v>
      </c>
      <c r="C36" s="216" t="s">
        <v>697</v>
      </c>
      <c r="D36" s="216" t="s">
        <v>851</v>
      </c>
      <c r="E36" s="216" t="s">
        <v>679</v>
      </c>
      <c r="F36" s="216" t="s">
        <v>681</v>
      </c>
      <c r="G36" s="216">
        <v>8</v>
      </c>
      <c r="H36" s="216" t="s">
        <v>631</v>
      </c>
      <c r="I36" s="216">
        <v>300</v>
      </c>
      <c r="J36" s="216" t="str">
        <f t="shared" si="4"/>
        <v>TID_DISGUISE_31_NAME</v>
      </c>
      <c r="K36" s="216" t="s">
        <v>639</v>
      </c>
      <c r="L36" s="220" t="str">
        <f t="shared" si="1"/>
        <v>TID_DISGUISE_31_NAME</v>
      </c>
      <c r="M36" s="220" t="str">
        <f t="shared" si="2"/>
        <v>TID_DISGUISE_31_DESC</v>
      </c>
    </row>
    <row r="37" spans="2:13" s="67" customFormat="1">
      <c r="B37" s="217" t="s">
        <v>4</v>
      </c>
      <c r="C37" s="216" t="s">
        <v>698</v>
      </c>
      <c r="D37" s="216" t="s">
        <v>853</v>
      </c>
      <c r="E37" s="216" t="s">
        <v>672</v>
      </c>
      <c r="F37" s="216" t="s">
        <v>681</v>
      </c>
      <c r="G37" s="216">
        <v>1</v>
      </c>
      <c r="H37" s="216" t="s">
        <v>629</v>
      </c>
      <c r="I37" s="216">
        <v>100</v>
      </c>
      <c r="J37" s="216" t="str">
        <f t="shared" si="4"/>
        <v>TID_DISGUISE_32_NAME</v>
      </c>
      <c r="K37" s="216" t="s">
        <v>632</v>
      </c>
      <c r="L37" s="220" t="str">
        <f t="shared" si="1"/>
        <v>TID_DISGUISE_32_NAME</v>
      </c>
      <c r="M37" s="220" t="str">
        <f t="shared" si="2"/>
        <v>TID_DISGUISE_32_DESC</v>
      </c>
    </row>
    <row r="38" spans="2:13" s="67" customFormat="1">
      <c r="B38" s="217" t="s">
        <v>4</v>
      </c>
      <c r="C38" s="216" t="s">
        <v>699</v>
      </c>
      <c r="D38" s="216" t="s">
        <v>853</v>
      </c>
      <c r="E38" s="216" t="s">
        <v>673</v>
      </c>
      <c r="F38" s="216" t="s">
        <v>681</v>
      </c>
      <c r="G38" s="216">
        <v>2</v>
      </c>
      <c r="H38" s="216" t="s">
        <v>629</v>
      </c>
      <c r="I38" s="216">
        <v>100</v>
      </c>
      <c r="J38" s="216" t="str">
        <f t="shared" si="4"/>
        <v>TID_DISGUISE_33_NAME</v>
      </c>
      <c r="K38" s="216" t="s">
        <v>633</v>
      </c>
      <c r="L38" s="220" t="str">
        <f t="shared" si="1"/>
        <v>TID_DISGUISE_33_NAME</v>
      </c>
      <c r="M38" s="220" t="str">
        <f t="shared" si="2"/>
        <v>TID_DISGUISE_33_DESC</v>
      </c>
    </row>
    <row r="39" spans="2:13" s="67" customFormat="1">
      <c r="B39" s="217" t="s">
        <v>4</v>
      </c>
      <c r="C39" s="216" t="s">
        <v>700</v>
      </c>
      <c r="D39" s="216" t="s">
        <v>853</v>
      </c>
      <c r="E39" s="216" t="s">
        <v>674</v>
      </c>
      <c r="F39" s="216" t="s">
        <v>681</v>
      </c>
      <c r="G39" s="216">
        <v>3</v>
      </c>
      <c r="H39" s="216" t="s">
        <v>629</v>
      </c>
      <c r="I39" s="216">
        <v>100</v>
      </c>
      <c r="J39" s="216" t="str">
        <f t="shared" si="4"/>
        <v>TID_DISGUISE_34_NAME</v>
      </c>
      <c r="K39" s="216" t="s">
        <v>634</v>
      </c>
      <c r="L39" s="220" t="str">
        <f t="shared" si="1"/>
        <v>TID_DISGUISE_34_NAME</v>
      </c>
      <c r="M39" s="220" t="str">
        <f t="shared" si="2"/>
        <v>TID_DISGUISE_34_DESC</v>
      </c>
    </row>
    <row r="40" spans="2:13" s="67" customFormat="1">
      <c r="B40" s="217" t="s">
        <v>4</v>
      </c>
      <c r="C40" s="216" t="s">
        <v>701</v>
      </c>
      <c r="D40" s="216" t="s">
        <v>853</v>
      </c>
      <c r="E40" s="216" t="s">
        <v>675</v>
      </c>
      <c r="F40" s="216" t="s">
        <v>681</v>
      </c>
      <c r="G40" s="216">
        <v>4</v>
      </c>
      <c r="H40" s="216" t="s">
        <v>629</v>
      </c>
      <c r="I40" s="216">
        <v>100</v>
      </c>
      <c r="J40" s="216" t="str">
        <f t="shared" si="4"/>
        <v>TID_DISGUISE_35_NAME</v>
      </c>
      <c r="K40" s="216" t="s">
        <v>635</v>
      </c>
      <c r="L40" s="220" t="str">
        <f t="shared" si="1"/>
        <v>TID_DISGUISE_35_NAME</v>
      </c>
      <c r="M40" s="220" t="str">
        <f t="shared" si="2"/>
        <v>TID_DISGUISE_35_DESC</v>
      </c>
    </row>
    <row r="41" spans="2:13" s="67" customFormat="1">
      <c r="B41" s="217" t="s">
        <v>4</v>
      </c>
      <c r="C41" s="216" t="s">
        <v>702</v>
      </c>
      <c r="D41" s="216" t="s">
        <v>853</v>
      </c>
      <c r="E41" s="216" t="s">
        <v>676</v>
      </c>
      <c r="F41" s="216" t="s">
        <v>681</v>
      </c>
      <c r="G41" s="216">
        <v>5</v>
      </c>
      <c r="H41" s="216" t="s">
        <v>630</v>
      </c>
      <c r="I41" s="216">
        <v>200</v>
      </c>
      <c r="J41" s="216" t="str">
        <f t="shared" si="4"/>
        <v>TID_DISGUISE_36_NAME</v>
      </c>
      <c r="K41" s="216" t="s">
        <v>636</v>
      </c>
      <c r="L41" s="220" t="str">
        <f t="shared" si="1"/>
        <v>TID_DISGUISE_36_NAME</v>
      </c>
      <c r="M41" s="220" t="str">
        <f t="shared" si="2"/>
        <v>TID_DISGUISE_36_DESC</v>
      </c>
    </row>
    <row r="42" spans="2:13" s="67" customFormat="1">
      <c r="B42" s="217" t="s">
        <v>4</v>
      </c>
      <c r="C42" s="216" t="s">
        <v>703</v>
      </c>
      <c r="D42" s="216" t="s">
        <v>853</v>
      </c>
      <c r="E42" s="216" t="s">
        <v>677</v>
      </c>
      <c r="F42" s="216" t="s">
        <v>681</v>
      </c>
      <c r="G42" s="216">
        <v>6</v>
      </c>
      <c r="H42" s="216" t="s">
        <v>630</v>
      </c>
      <c r="I42" s="216">
        <v>200</v>
      </c>
      <c r="J42" s="216" t="str">
        <f t="shared" si="4"/>
        <v>TID_DISGUISE_37_NAME</v>
      </c>
      <c r="K42" s="216" t="s">
        <v>637</v>
      </c>
      <c r="L42" s="220" t="str">
        <f t="shared" si="1"/>
        <v>TID_DISGUISE_37_NAME</v>
      </c>
      <c r="M42" s="220" t="str">
        <f t="shared" si="2"/>
        <v>TID_DISGUISE_37_DESC</v>
      </c>
    </row>
    <row r="43" spans="2:13" s="67" customFormat="1">
      <c r="B43" s="217" t="s">
        <v>4</v>
      </c>
      <c r="C43" s="216" t="s">
        <v>704</v>
      </c>
      <c r="D43" s="216" t="s">
        <v>853</v>
      </c>
      <c r="E43" s="216" t="s">
        <v>678</v>
      </c>
      <c r="F43" s="216" t="s">
        <v>681</v>
      </c>
      <c r="G43" s="216">
        <v>7</v>
      </c>
      <c r="H43" s="216" t="s">
        <v>630</v>
      </c>
      <c r="I43" s="216">
        <v>200</v>
      </c>
      <c r="J43" s="216" t="str">
        <f t="shared" si="4"/>
        <v>TID_DISGUISE_38_NAME</v>
      </c>
      <c r="K43" s="216" t="s">
        <v>638</v>
      </c>
      <c r="L43" s="220" t="str">
        <f t="shared" si="1"/>
        <v>TID_DISGUISE_38_NAME</v>
      </c>
      <c r="M43" s="220" t="str">
        <f t="shared" si="2"/>
        <v>TID_DISGUISE_38_DESC</v>
      </c>
    </row>
    <row r="44" spans="2:13" s="67" customFormat="1">
      <c r="B44" s="217" t="s">
        <v>4</v>
      </c>
      <c r="C44" s="216" t="s">
        <v>705</v>
      </c>
      <c r="D44" s="216" t="s">
        <v>853</v>
      </c>
      <c r="E44" s="216" t="s">
        <v>679</v>
      </c>
      <c r="F44" s="216" t="s">
        <v>681</v>
      </c>
      <c r="G44" s="216">
        <v>8</v>
      </c>
      <c r="H44" s="216" t="s">
        <v>631</v>
      </c>
      <c r="I44" s="216">
        <v>300</v>
      </c>
      <c r="J44" s="216" t="str">
        <f t="shared" si="4"/>
        <v>TID_DISGUISE_39_NAME</v>
      </c>
      <c r="K44" s="216" t="s">
        <v>639</v>
      </c>
      <c r="L44" s="220" t="str">
        <f t="shared" si="1"/>
        <v>TID_DISGUISE_39_NAME</v>
      </c>
      <c r="M44" s="220" t="str">
        <f t="shared" si="2"/>
        <v>TID_DISGUISE_39_DESC</v>
      </c>
    </row>
    <row r="45" spans="2:13">
      <c r="B45" s="215"/>
      <c r="C45" s="215"/>
      <c r="D45" s="215"/>
      <c r="E45" s="215"/>
      <c r="F45" s="215"/>
      <c r="G45" s="215"/>
      <c r="H45" s="215"/>
      <c r="I45" s="215"/>
      <c r="J45" s="215"/>
      <c r="K45" s="215"/>
    </row>
    <row r="47" spans="2:13" ht="15.75" thickBot="1"/>
    <row r="48" spans="2:13" ht="23.25">
      <c r="B48" s="12" t="s">
        <v>640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2:13">
      <c r="B49" s="67"/>
      <c r="C49" s="67"/>
    </row>
    <row r="50" spans="2:13" ht="129">
      <c r="B50" s="195" t="s">
        <v>665</v>
      </c>
      <c r="C50" s="195" t="s">
        <v>5</v>
      </c>
      <c r="D50" s="195" t="s">
        <v>641</v>
      </c>
      <c r="E50" s="195"/>
      <c r="F50" s="195"/>
      <c r="G50" s="195" t="s">
        <v>642</v>
      </c>
      <c r="H50" s="195" t="s">
        <v>643</v>
      </c>
    </row>
    <row r="51" spans="2:13">
      <c r="B51" s="217" t="s">
        <v>4</v>
      </c>
      <c r="C51" s="216" t="s">
        <v>672</v>
      </c>
      <c r="D51" s="216" t="s">
        <v>876</v>
      </c>
      <c r="E51" s="216"/>
      <c r="F51" s="216"/>
      <c r="G51" s="216"/>
      <c r="H51" s="216"/>
    </row>
    <row r="52" spans="2:13">
      <c r="B52" s="217" t="s">
        <v>4</v>
      </c>
      <c r="C52" s="216" t="s">
        <v>673</v>
      </c>
      <c r="D52" s="216" t="s">
        <v>877</v>
      </c>
      <c r="E52" s="216"/>
      <c r="F52" s="216"/>
      <c r="G52" s="216"/>
      <c r="H52" s="216"/>
    </row>
    <row r="53" spans="2:13">
      <c r="B53" s="217" t="s">
        <v>4</v>
      </c>
      <c r="C53" s="216" t="s">
        <v>674</v>
      </c>
      <c r="D53" s="216" t="s">
        <v>878</v>
      </c>
      <c r="E53" s="216"/>
      <c r="F53" s="216"/>
      <c r="G53" s="216"/>
      <c r="H53" s="216"/>
    </row>
    <row r="54" spans="2:13">
      <c r="B54" s="217" t="s">
        <v>4</v>
      </c>
      <c r="C54" s="216" t="s">
        <v>675</v>
      </c>
      <c r="D54" s="216" t="s">
        <v>879</v>
      </c>
      <c r="E54" s="216"/>
      <c r="F54" s="216"/>
      <c r="G54" s="216"/>
      <c r="H54" s="216"/>
    </row>
    <row r="55" spans="2:13">
      <c r="B55" s="217" t="s">
        <v>4</v>
      </c>
      <c r="C55" s="216" t="s">
        <v>676</v>
      </c>
      <c r="D55" s="216" t="s">
        <v>880</v>
      </c>
      <c r="E55" s="216"/>
      <c r="F55" s="216"/>
      <c r="G55" s="216"/>
      <c r="H55" s="216"/>
    </row>
    <row r="56" spans="2:13">
      <c r="B56" s="217" t="s">
        <v>4</v>
      </c>
      <c r="C56" s="216" t="s">
        <v>677</v>
      </c>
      <c r="D56" s="216" t="s">
        <v>881</v>
      </c>
      <c r="E56" s="216"/>
      <c r="F56" s="216"/>
      <c r="G56" s="216"/>
      <c r="H56" s="216"/>
    </row>
    <row r="57" spans="2:13">
      <c r="B57" s="217" t="s">
        <v>4</v>
      </c>
      <c r="C57" s="216" t="s">
        <v>678</v>
      </c>
      <c r="D57" s="216" t="s">
        <v>882</v>
      </c>
      <c r="E57" s="216"/>
      <c r="F57" s="216"/>
      <c r="G57" s="216"/>
      <c r="H57" s="216"/>
    </row>
    <row r="58" spans="2:13">
      <c r="B58" s="217" t="s">
        <v>4</v>
      </c>
      <c r="C58" s="216" t="s">
        <v>679</v>
      </c>
      <c r="D58" s="216" t="s">
        <v>883</v>
      </c>
      <c r="E58" s="216"/>
      <c r="F58" s="216"/>
      <c r="G58" s="216"/>
      <c r="H58" s="216"/>
    </row>
    <row r="59" spans="2:13">
      <c r="B59" s="217" t="s">
        <v>4</v>
      </c>
      <c r="C59" s="216" t="s">
        <v>680</v>
      </c>
      <c r="D59" s="216" t="s">
        <v>884</v>
      </c>
      <c r="E59" s="216"/>
      <c r="F59" s="216"/>
      <c r="G59" s="216"/>
      <c r="H59" s="216"/>
    </row>
    <row r="60" spans="2:13" ht="15.75" thickBot="1">
      <c r="B60" s="215"/>
      <c r="C60" s="215"/>
      <c r="D60" s="215"/>
      <c r="E60" s="215"/>
      <c r="F60" s="215"/>
      <c r="G60" s="215"/>
      <c r="H60" s="215"/>
    </row>
    <row r="61" spans="2:13" s="67" customFormat="1" ht="23.25">
      <c r="B61" s="12" t="s">
        <v>644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2:13" s="67" customFormat="1"/>
    <row r="63" spans="2:13" s="67" customFormat="1" ht="148.5">
      <c r="B63" s="195" t="s">
        <v>645</v>
      </c>
      <c r="C63" s="195" t="s">
        <v>5</v>
      </c>
      <c r="D63" s="195" t="s">
        <v>666</v>
      </c>
      <c r="E63" s="195"/>
      <c r="F63" s="195"/>
      <c r="G63" s="195" t="s">
        <v>667</v>
      </c>
      <c r="H63" s="195" t="s">
        <v>668</v>
      </c>
    </row>
    <row r="64" spans="2:13" s="67" customFormat="1">
      <c r="B64" s="217" t="s">
        <v>4</v>
      </c>
      <c r="C64" s="216" t="s">
        <v>681</v>
      </c>
      <c r="D64" s="216" t="s">
        <v>670</v>
      </c>
      <c r="E64" s="216"/>
      <c r="F64" s="216"/>
      <c r="G64" s="216" t="s">
        <v>647</v>
      </c>
      <c r="H64" s="216" t="s">
        <v>648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-0.249977111117893"/>
  </sheetPr>
  <dimension ref="B1:L12"/>
  <sheetViews>
    <sheetView workbookViewId="0">
      <selection activeCell="H10" sqref="H10"/>
    </sheetView>
  </sheetViews>
  <sheetFormatPr defaultColWidth="11.42578125" defaultRowHeight="15"/>
  <cols>
    <col min="3" max="3" width="22" customWidth="1"/>
    <col min="4" max="4" width="19.7109375" customWidth="1"/>
    <col min="7" max="7" width="19.42578125" style="67" customWidth="1"/>
    <col min="8" max="8" width="19.42578125" customWidth="1"/>
    <col min="9" max="9" width="33.28515625" customWidth="1"/>
  </cols>
  <sheetData>
    <row r="1" spans="2:12" s="67" customFormat="1" ht="24">
      <c r="B1" s="12" t="s">
        <v>649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 s="67" customFormat="1"/>
    <row r="3" spans="2:12" s="67" customFormat="1" ht="110.1">
      <c r="B3" s="195" t="s">
        <v>650</v>
      </c>
      <c r="C3" s="195" t="s">
        <v>5</v>
      </c>
      <c r="D3" s="195" t="s">
        <v>214</v>
      </c>
      <c r="E3" s="195" t="s">
        <v>651</v>
      </c>
      <c r="F3" s="195" t="s">
        <v>652</v>
      </c>
      <c r="G3" s="230" t="s">
        <v>23</v>
      </c>
      <c r="H3" s="194" t="s">
        <v>38</v>
      </c>
      <c r="I3" s="194" t="s">
        <v>177</v>
      </c>
    </row>
    <row r="4" spans="2:12" s="67" customFormat="1">
      <c r="B4" s="217" t="s">
        <v>4</v>
      </c>
      <c r="C4" s="216" t="s">
        <v>646</v>
      </c>
      <c r="D4" s="216" t="s">
        <v>646</v>
      </c>
      <c r="E4" s="216"/>
      <c r="F4" s="216"/>
      <c r="G4" s="219" t="s">
        <v>758</v>
      </c>
      <c r="H4" s="220" t="s">
        <v>740</v>
      </c>
      <c r="I4" s="220" t="s">
        <v>741</v>
      </c>
    </row>
    <row r="5" spans="2:12" s="67" customFormat="1">
      <c r="B5" s="217" t="s">
        <v>4</v>
      </c>
      <c r="C5" s="216" t="s">
        <v>647</v>
      </c>
      <c r="D5" s="216" t="s">
        <v>653</v>
      </c>
      <c r="E5" s="216">
        <v>10</v>
      </c>
      <c r="F5" s="216"/>
      <c r="G5" s="219" t="s">
        <v>759</v>
      </c>
      <c r="H5" s="220" t="s">
        <v>742</v>
      </c>
      <c r="I5" s="220" t="s">
        <v>743</v>
      </c>
    </row>
    <row r="6" spans="2:12" s="67" customFormat="1">
      <c r="B6" s="217" t="s">
        <v>4</v>
      </c>
      <c r="C6" s="216" t="s">
        <v>654</v>
      </c>
      <c r="D6" s="216" t="s">
        <v>655</v>
      </c>
      <c r="E6" s="216">
        <v>10</v>
      </c>
      <c r="F6" s="216"/>
      <c r="G6" s="219" t="s">
        <v>760</v>
      </c>
      <c r="H6" s="220" t="s">
        <v>744</v>
      </c>
      <c r="I6" s="220" t="s">
        <v>755</v>
      </c>
    </row>
    <row r="7" spans="2:12" s="67" customFormat="1">
      <c r="B7" s="217" t="s">
        <v>4</v>
      </c>
      <c r="C7" s="216" t="s">
        <v>656</v>
      </c>
      <c r="D7" s="216" t="s">
        <v>657</v>
      </c>
      <c r="E7" s="216">
        <v>10</v>
      </c>
      <c r="F7" s="216"/>
      <c r="G7" s="219" t="s">
        <v>761</v>
      </c>
      <c r="H7" s="220" t="s">
        <v>745</v>
      </c>
      <c r="I7" s="220" t="s">
        <v>746</v>
      </c>
    </row>
    <row r="8" spans="2:12" s="67" customFormat="1">
      <c r="B8" s="217" t="s">
        <v>4</v>
      </c>
      <c r="C8" s="216" t="s">
        <v>658</v>
      </c>
      <c r="D8" s="216" t="s">
        <v>659</v>
      </c>
      <c r="E8" s="216" t="s">
        <v>660</v>
      </c>
      <c r="F8" s="216">
        <v>2</v>
      </c>
      <c r="G8" s="219" t="s">
        <v>761</v>
      </c>
      <c r="H8" s="220" t="s">
        <v>747</v>
      </c>
      <c r="I8" s="220" t="s">
        <v>756</v>
      </c>
    </row>
    <row r="9" spans="2:12" s="67" customFormat="1">
      <c r="B9" s="217" t="s">
        <v>4</v>
      </c>
      <c r="C9" s="216" t="s">
        <v>661</v>
      </c>
      <c r="D9" s="216" t="s">
        <v>659</v>
      </c>
      <c r="E9" s="216" t="s">
        <v>662</v>
      </c>
      <c r="F9" s="216">
        <v>1</v>
      </c>
      <c r="G9" s="219" t="s">
        <v>761</v>
      </c>
      <c r="H9" s="220" t="s">
        <v>748</v>
      </c>
      <c r="I9" s="220" t="s">
        <v>749</v>
      </c>
    </row>
    <row r="10" spans="2:12" s="67" customFormat="1">
      <c r="B10" s="217" t="s">
        <v>4</v>
      </c>
      <c r="C10" s="216" t="s">
        <v>663</v>
      </c>
      <c r="D10" s="216" t="s">
        <v>664</v>
      </c>
      <c r="E10" s="216">
        <v>2</v>
      </c>
      <c r="F10" s="216"/>
      <c r="G10" s="219" t="s">
        <v>759</v>
      </c>
      <c r="H10" s="220" t="s">
        <v>753</v>
      </c>
      <c r="I10" s="220" t="s">
        <v>750</v>
      </c>
    </row>
    <row r="11" spans="2:12" s="67" customFormat="1">
      <c r="B11" s="217" t="s">
        <v>4</v>
      </c>
      <c r="C11" s="216" t="s">
        <v>648</v>
      </c>
      <c r="D11" s="216" t="s">
        <v>648</v>
      </c>
      <c r="E11" s="216">
        <v>1</v>
      </c>
      <c r="F11" s="216"/>
      <c r="G11" s="219" t="s">
        <v>760</v>
      </c>
      <c r="H11" s="220" t="s">
        <v>751</v>
      </c>
      <c r="I11" s="220" t="s">
        <v>757</v>
      </c>
    </row>
    <row r="12" spans="2:12" s="67" customFormat="1">
      <c r="B12" s="217" t="s">
        <v>4</v>
      </c>
      <c r="C12" s="216" t="s">
        <v>670</v>
      </c>
      <c r="D12" s="216" t="s">
        <v>669</v>
      </c>
      <c r="E12" s="216" t="s">
        <v>384</v>
      </c>
      <c r="F12" s="216">
        <v>100</v>
      </c>
      <c r="G12" s="219" t="s">
        <v>759</v>
      </c>
      <c r="H12" s="220" t="s">
        <v>752</v>
      </c>
      <c r="I12" s="220" t="s">
        <v>754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B1:L21"/>
  <sheetViews>
    <sheetView workbookViewId="0">
      <selection activeCell="F23" sqref="F23"/>
    </sheetView>
  </sheetViews>
  <sheetFormatPr defaultColWidth="11.42578125" defaultRowHeight="15"/>
  <cols>
    <col min="1" max="1" width="4" customWidth="1"/>
    <col min="2" max="2" width="19.85546875" customWidth="1"/>
    <col min="3" max="7" width="15" customWidth="1"/>
    <col min="8" max="8" width="29.85546875" customWidth="1"/>
    <col min="9" max="28" width="15" customWidth="1"/>
  </cols>
  <sheetData>
    <row r="1" spans="2:12" ht="15.95" thickBot="1"/>
    <row r="2" spans="2:12" ht="24">
      <c r="B2" s="12" t="s">
        <v>454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202"/>
      <c r="D3" s="202"/>
      <c r="E3" s="202"/>
      <c r="F3" s="253"/>
      <c r="G3" s="253"/>
      <c r="H3" s="202"/>
      <c r="I3" s="181"/>
      <c r="J3" s="180"/>
      <c r="K3" s="180"/>
    </row>
    <row r="4" spans="2:12" ht="131.1">
      <c r="B4" s="143" t="s">
        <v>453</v>
      </c>
      <c r="C4" s="144" t="s">
        <v>5</v>
      </c>
      <c r="D4" s="144" t="s">
        <v>186</v>
      </c>
      <c r="E4" s="154" t="s">
        <v>460</v>
      </c>
      <c r="F4" s="154" t="s">
        <v>461</v>
      </c>
      <c r="G4" s="154" t="s">
        <v>462</v>
      </c>
      <c r="H4" s="149" t="s">
        <v>463</v>
      </c>
      <c r="I4" s="67"/>
      <c r="J4" s="67"/>
      <c r="K4" s="67"/>
      <c r="L4" s="67"/>
    </row>
    <row r="5" spans="2:12">
      <c r="B5" s="207" t="s">
        <v>4</v>
      </c>
      <c r="C5" s="210" t="s">
        <v>455</v>
      </c>
      <c r="D5" s="210">
        <v>0</v>
      </c>
      <c r="E5" s="211">
        <v>1</v>
      </c>
      <c r="F5" s="211">
        <v>0</v>
      </c>
      <c r="G5" s="211">
        <v>-1</v>
      </c>
      <c r="H5" s="212"/>
      <c r="I5" s="67"/>
      <c r="J5" s="67"/>
      <c r="K5" s="67"/>
      <c r="L5" s="67"/>
    </row>
    <row r="6" spans="2:12">
      <c r="B6" s="207" t="s">
        <v>4</v>
      </c>
      <c r="C6" s="208" t="s">
        <v>456</v>
      </c>
      <c r="D6" s="208">
        <v>1</v>
      </c>
      <c r="E6" s="209">
        <v>2</v>
      </c>
      <c r="F6" s="209">
        <v>3</v>
      </c>
      <c r="G6" s="209">
        <v>10</v>
      </c>
      <c r="H6" s="212"/>
      <c r="I6" s="67"/>
      <c r="J6" s="67"/>
      <c r="K6" s="67"/>
      <c r="L6" s="67"/>
    </row>
    <row r="7" spans="2:12">
      <c r="B7" s="204" t="s">
        <v>464</v>
      </c>
      <c r="C7" s="13"/>
      <c r="D7" s="13"/>
      <c r="E7" s="20"/>
      <c r="F7" s="20"/>
      <c r="G7" s="20"/>
      <c r="H7" s="163" t="s">
        <v>465</v>
      </c>
      <c r="I7" s="67"/>
      <c r="J7" s="67"/>
      <c r="K7" s="67"/>
      <c r="L7" s="67"/>
    </row>
    <row r="8" spans="2:12">
      <c r="B8" s="204" t="s">
        <v>464</v>
      </c>
      <c r="C8" s="13"/>
      <c r="D8" s="13"/>
      <c r="E8" s="20"/>
      <c r="F8" s="20"/>
      <c r="G8" s="20"/>
      <c r="H8" s="163" t="s">
        <v>466</v>
      </c>
      <c r="I8" s="67"/>
      <c r="J8" s="67"/>
      <c r="K8" s="67"/>
      <c r="L8" s="67"/>
    </row>
    <row r="9" spans="2:12">
      <c r="B9" s="204" t="s">
        <v>464</v>
      </c>
      <c r="C9" s="13"/>
      <c r="D9" s="13"/>
      <c r="E9" s="20"/>
      <c r="F9" s="20"/>
      <c r="G9" s="20"/>
      <c r="H9" s="163" t="s">
        <v>467</v>
      </c>
    </row>
    <row r="10" spans="2:12">
      <c r="B10" s="207" t="s">
        <v>4</v>
      </c>
      <c r="C10" s="210" t="s">
        <v>457</v>
      </c>
      <c r="D10" s="210">
        <v>2</v>
      </c>
      <c r="E10" s="211">
        <v>4</v>
      </c>
      <c r="F10" s="211">
        <v>5</v>
      </c>
      <c r="G10" s="211">
        <v>10</v>
      </c>
      <c r="H10" s="212"/>
    </row>
    <row r="11" spans="2:12">
      <c r="B11" s="204" t="s">
        <v>464</v>
      </c>
      <c r="C11" s="13"/>
      <c r="D11" s="13"/>
      <c r="E11" s="20"/>
      <c r="F11" s="20"/>
      <c r="G11" s="20"/>
      <c r="H11" s="163" t="s">
        <v>468</v>
      </c>
    </row>
    <row r="12" spans="2:12">
      <c r="B12" s="204" t="s">
        <v>464</v>
      </c>
      <c r="C12" s="13"/>
      <c r="D12" s="13"/>
      <c r="E12" s="20"/>
      <c r="F12" s="20"/>
      <c r="G12" s="20"/>
      <c r="H12" s="163" t="s">
        <v>469</v>
      </c>
    </row>
    <row r="13" spans="2:12">
      <c r="B13" s="204" t="s">
        <v>464</v>
      </c>
      <c r="C13" s="13"/>
      <c r="D13" s="13"/>
      <c r="E13" s="20"/>
      <c r="F13" s="20"/>
      <c r="G13" s="20"/>
      <c r="H13" s="163" t="s">
        <v>470</v>
      </c>
    </row>
    <row r="14" spans="2:12">
      <c r="B14" s="207" t="s">
        <v>4</v>
      </c>
      <c r="C14" s="210" t="s">
        <v>458</v>
      </c>
      <c r="D14" s="210">
        <v>3</v>
      </c>
      <c r="E14" s="211">
        <v>8</v>
      </c>
      <c r="F14" s="211">
        <v>10</v>
      </c>
      <c r="G14" s="211">
        <v>10</v>
      </c>
      <c r="H14" s="212"/>
    </row>
    <row r="15" spans="2:12">
      <c r="B15" s="204" t="s">
        <v>464</v>
      </c>
      <c r="C15" s="13"/>
      <c r="D15" s="13"/>
      <c r="E15" s="20"/>
      <c r="F15" s="20"/>
      <c r="G15" s="20"/>
      <c r="H15" s="163" t="s">
        <v>471</v>
      </c>
    </row>
    <row r="16" spans="2:12">
      <c r="B16" s="204" t="s">
        <v>464</v>
      </c>
      <c r="C16" s="13"/>
      <c r="D16" s="13"/>
      <c r="E16" s="20"/>
      <c r="F16" s="20"/>
      <c r="G16" s="20"/>
      <c r="H16" s="163" t="s">
        <v>472</v>
      </c>
    </row>
    <row r="17" spans="2:8">
      <c r="B17" s="204" t="s">
        <v>464</v>
      </c>
      <c r="C17" s="13"/>
      <c r="D17" s="13"/>
      <c r="E17" s="20"/>
      <c r="F17" s="20"/>
      <c r="G17" s="20"/>
      <c r="H17" s="163" t="s">
        <v>473</v>
      </c>
    </row>
    <row r="18" spans="2:8">
      <c r="B18" s="207" t="s">
        <v>4</v>
      </c>
      <c r="C18" s="210" t="s">
        <v>459</v>
      </c>
      <c r="D18" s="210">
        <v>4</v>
      </c>
      <c r="E18" s="211">
        <v>16</v>
      </c>
      <c r="F18" s="211">
        <v>15</v>
      </c>
      <c r="G18" s="211">
        <v>10</v>
      </c>
      <c r="H18" s="212"/>
    </row>
    <row r="19" spans="2:8">
      <c r="B19" s="204" t="s">
        <v>464</v>
      </c>
      <c r="C19" s="13"/>
      <c r="D19" s="13"/>
      <c r="E19" s="20"/>
      <c r="F19" s="20"/>
      <c r="G19" s="20"/>
      <c r="H19" s="163" t="s">
        <v>474</v>
      </c>
    </row>
    <row r="20" spans="2:8">
      <c r="B20" s="204" t="s">
        <v>464</v>
      </c>
      <c r="C20" s="13"/>
      <c r="D20" s="13"/>
      <c r="E20" s="20"/>
      <c r="F20" s="20"/>
      <c r="G20" s="20"/>
      <c r="H20" s="163" t="s">
        <v>475</v>
      </c>
    </row>
    <row r="21" spans="2:8">
      <c r="B21" s="204" t="s">
        <v>464</v>
      </c>
      <c r="C21" s="13"/>
      <c r="D21" s="13"/>
      <c r="E21" s="20"/>
      <c r="F21" s="20"/>
      <c r="G21" s="20"/>
      <c r="H21" s="163" t="s">
        <v>476</v>
      </c>
    </row>
  </sheetData>
  <mergeCells count="1">
    <mergeCell ref="F3:G3"/>
  </mergeCells>
  <dataValidations count="2">
    <dataValidation allowBlank="1" showErrorMessage="1" prompt="percentage [0..1]" sqref="H5:H21"/>
    <dataValidation allowBlank="1" sqref="E5:G21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about</vt:lpstr>
      <vt:lpstr>sample_table_2</vt:lpstr>
      <vt:lpstr>global_settings</vt:lpstr>
      <vt:lpstr>tech</vt:lpstr>
      <vt:lpstr>dragons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2016-04-26T09:55:55Z</dcterms:modified>
</cp:coreProperties>
</file>