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tabRatio="77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entities!$B$81:$M$110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2" l="1"/>
  <c r="J13" i="44" l="1"/>
  <c r="J25" i="44"/>
  <c r="J23" i="44"/>
  <c r="K24" i="44" l="1"/>
  <c r="L24" i="44"/>
  <c r="M24" i="44" s="1"/>
  <c r="L30" i="44" l="1"/>
  <c r="I23" i="44" l="1"/>
  <c r="K23" i="44"/>
  <c r="L23" i="44"/>
  <c r="M23" i="44" s="1"/>
  <c r="K30" i="44"/>
  <c r="M30" i="44"/>
  <c r="Q52" i="42" l="1"/>
  <c r="Q47" i="42"/>
  <c r="Q46" i="42"/>
  <c r="K16" i="44" l="1"/>
  <c r="L16" i="44"/>
  <c r="M16" i="44" s="1"/>
  <c r="Q71" i="42" l="1"/>
  <c r="I13" i="44" l="1"/>
  <c r="K13" i="44"/>
  <c r="L13" i="44"/>
  <c r="M13" i="44" s="1"/>
  <c r="L12" i="45" l="1"/>
  <c r="L13" i="45"/>
  <c r="L14" i="45"/>
  <c r="L15" i="45"/>
  <c r="L16" i="45"/>
  <c r="L17" i="45"/>
  <c r="L18" i="45"/>
  <c r="L21" i="45"/>
  <c r="L5" i="45"/>
  <c r="L30" i="45"/>
  <c r="L31" i="45"/>
  <c r="L32" i="45"/>
  <c r="L33" i="45"/>
  <c r="L22" i="45"/>
  <c r="L19" i="45"/>
  <c r="L34" i="45"/>
  <c r="L35" i="45"/>
  <c r="L36" i="45"/>
  <c r="L37" i="45"/>
  <c r="L38" i="45"/>
  <c r="L23" i="45"/>
  <c r="L24" i="45"/>
  <c r="L25" i="45"/>
  <c r="L26" i="45"/>
  <c r="L20" i="45"/>
  <c r="L39" i="45"/>
  <c r="L40" i="45"/>
  <c r="L27" i="45"/>
  <c r="L6" i="45"/>
  <c r="L7" i="45"/>
  <c r="L8" i="45"/>
  <c r="L28" i="45"/>
  <c r="L41" i="45"/>
  <c r="L29" i="45"/>
  <c r="L9" i="45"/>
  <c r="L42" i="45"/>
  <c r="L10" i="45"/>
  <c r="L43" i="45"/>
  <c r="L44" i="45"/>
  <c r="L11" i="45"/>
  <c r="I25" i="44" l="1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4" i="42" l="1"/>
  <c r="G125" i="42"/>
  <c r="G126" i="42"/>
  <c r="G127" i="42"/>
  <c r="G128" i="42"/>
  <c r="S72" i="42"/>
  <c r="S55" i="42"/>
  <c r="Q55" i="42"/>
  <c r="Q7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8" i="42"/>
  <c r="S43" i="42"/>
  <c r="S63" i="42"/>
  <c r="S60" i="42"/>
  <c r="S58" i="42"/>
  <c r="S54" i="42"/>
  <c r="S49" i="42"/>
  <c r="S40" i="42"/>
  <c r="S33" i="42"/>
  <c r="S31" i="42"/>
  <c r="S30" i="42"/>
  <c r="S29" i="42"/>
  <c r="S28" i="42"/>
  <c r="S24" i="42"/>
  <c r="Q53" i="42"/>
  <c r="Q51" i="42"/>
  <c r="Q48" i="42"/>
  <c r="Q43" i="42"/>
  <c r="Q63" i="42"/>
  <c r="Q62" i="42"/>
  <c r="Q61" i="42"/>
  <c r="Q60" i="42"/>
  <c r="Q58" i="42"/>
  <c r="Q49" i="42"/>
  <c r="Q45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Q18" i="35"/>
  <c r="J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O14" i="33" s="1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S14" i="33" s="1"/>
  <c r="T12" i="33"/>
  <c r="T14" i="33" s="1"/>
  <c r="X12" i="33"/>
  <c r="Z12" i="33"/>
  <c r="AB12" i="33"/>
  <c r="AB14" i="33" s="1"/>
  <c r="AE12" i="33"/>
  <c r="AG12" i="33"/>
  <c r="AI12" i="33"/>
  <c r="AI14" i="33" s="1"/>
  <c r="AJ12" i="33"/>
  <c r="AM12" i="33"/>
  <c r="AN12" i="33"/>
  <c r="AN14" i="33" s="1"/>
  <c r="AO12" i="33"/>
  <c r="AP12" i="33"/>
  <c r="AP14" i="33" s="1"/>
  <c r="AQ12" i="33"/>
  <c r="AS12" i="33"/>
  <c r="AT12" i="33"/>
  <c r="AU12" i="33"/>
  <c r="AW12" i="33"/>
  <c r="AX12" i="33"/>
  <c r="AY12" i="33"/>
  <c r="AZ12" i="33"/>
  <c r="AZ14" i="33" s="1"/>
  <c r="BA12" i="33"/>
  <c r="BD12" i="33"/>
  <c r="BD14" i="33" s="1"/>
  <c r="BE12" i="33"/>
  <c r="BE14" i="33" s="1"/>
  <c r="BG12" i="33"/>
  <c r="BI12" i="33"/>
  <c r="BI14" i="33" s="1"/>
  <c r="BL12" i="33"/>
  <c r="BL14" i="33" s="1"/>
  <c r="BO12" i="33"/>
  <c r="BP12" i="33"/>
  <c r="BQ12" i="33"/>
  <c r="BT12" i="33"/>
  <c r="BW12" i="33"/>
  <c r="BX12" i="33"/>
  <c r="BX14" i="33" s="1"/>
  <c r="BY12" i="33"/>
  <c r="BY14" i="33" s="1"/>
  <c r="BZ12" i="33"/>
  <c r="BZ14" i="33" s="1"/>
  <c r="CA12" i="33"/>
  <c r="CA14" i="33" s="1"/>
  <c r="CC12" i="33"/>
  <c r="CD12" i="33"/>
  <c r="CE12" i="33"/>
  <c r="CE14" i="33" s="1"/>
  <c r="CI12" i="33"/>
  <c r="CJ12" i="33"/>
  <c r="CK12" i="33"/>
  <c r="CL12" i="33"/>
  <c r="CL14" i="33" s="1"/>
  <c r="CN12" i="33"/>
  <c r="CN14" i="33" s="1"/>
  <c r="CP12" i="33"/>
  <c r="CQ12" i="33"/>
  <c r="CQ14" i="33" s="1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W14" i="33"/>
  <c r="N14" i="33"/>
  <c r="AQ14" i="33"/>
  <c r="AG14" i="33"/>
  <c r="CH14" i="33"/>
  <c r="AU14" i="33"/>
  <c r="K14" i="33"/>
  <c r="BO14" i="33" l="1"/>
  <c r="E9" i="33"/>
  <c r="AS14" i="33"/>
  <c r="BW14" i="33"/>
  <c r="BG14" i="33"/>
  <c r="AX14" i="33"/>
  <c r="AT14" i="33"/>
  <c r="CV14" i="33"/>
  <c r="CI14" i="33"/>
  <c r="AE14" i="33"/>
  <c r="AY14" i="33"/>
  <c r="CT14" i="33"/>
  <c r="BT14" i="33"/>
  <c r="H14" i="33"/>
  <c r="AF14" i="33"/>
  <c r="CR14" i="33"/>
  <c r="BB14" i="33"/>
  <c r="AR14" i="33"/>
  <c r="AA14" i="33"/>
  <c r="BP14" i="33"/>
  <c r="AO14" i="33"/>
  <c r="CM14" i="33"/>
  <c r="BU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E22" i="33" s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G2" i="33"/>
  <c r="F9" i="33"/>
  <c r="CS14" i="33"/>
  <c r="CG14" i="33"/>
  <c r="BS14" i="33"/>
  <c r="C22" i="33"/>
  <c r="AV14" i="33"/>
  <c r="AL14" i="33"/>
  <c r="F21" i="33" l="1"/>
  <c r="F22" i="33" s="1"/>
  <c r="E17" i="33"/>
  <c r="F16" i="33"/>
  <c r="H2" i="33"/>
  <c r="G9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<sst xmlns="http://schemas.openxmlformats.org/spreadsheetml/2006/main" count="3059" uniqueCount="1224">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</sst>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4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55" headerRowBorderDxfId="354" tableBorderDxfId="353" totalsRowBorderDxfId="352">
  <autoFilter ref="B4:G5"/>
  <tableColumns count="6">
    <tableColumn id="1" name="{gameSettings}" dataDxfId="351"/>
    <tableColumn id="2" name="[sku]" dataDxfId="350"/>
    <tableColumn id="3" name="[timeToPCCoefA]" dataDxfId="349"/>
    <tableColumn id="4" name="[timeToPCCoefB]" dataDxfId="348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7" totalsRowShown="0" headerRowDxfId="230" headerRowBorderDxfId="229" tableBorderDxfId="228" totalsRowBorderDxfId="227">
  <autoFilter ref="B21:AF77"/>
  <sortState ref="B20:AE52">
    <sortCondition ref="C19:C52"/>
  </sortState>
  <tableColumns count="31">
    <tableColumn id="1" name="{entityDefinitions}" dataDxfId="226"/>
    <tableColumn id="2" name="[sku]" dataDxfId="225"/>
    <tableColumn id="6" name="[category]" dataDxfId="224"/>
    <tableColumn id="10" name="[rewardScore]" dataDxfId="223"/>
    <tableColumn id="11" name="[rewardCoins]" dataDxfId="222"/>
    <tableColumn id="12" name="[rewardPC]" dataDxfId="221"/>
    <tableColumn id="13" name="[rewardHealth]" dataDxfId="220"/>
    <tableColumn id="14" name="[rewardEnergy]" dataDxfId="219"/>
    <tableColumn id="16" name="[rewardXp]" dataDxfId="218"/>
    <tableColumn id="17" name="[goldenChance]" dataDxfId="217"/>
    <tableColumn id="18" name="[pcChance]" dataDxfId="216"/>
    <tableColumn id="3" name="[isEdible]" dataDxfId="215"/>
    <tableColumn id="4" name="[edibleFromTier]" dataDxfId="214"/>
    <tableColumn id="5" name="[biteResistance]" dataDxfId="213"/>
    <tableColumn id="35" name="[isBurnable]" dataDxfId="212"/>
    <tableColumn id="34" name="[burnableFromTier]" dataDxfId="211"/>
    <tableColumn id="30" name="[canBeGrabed]" dataDxfId="210"/>
    <tableColumn id="31" name="[grabFromTier]" dataDxfId="209"/>
    <tableColumn id="29" name="[canBeLatchedOn]" dataDxfId="208"/>
    <tableColumn id="15" name="[latchOnFromTier]" dataDxfId="207"/>
    <tableColumn id="28" name="[maxHealth]" dataDxfId="206"/>
    <tableColumn id="8" name="[alcohol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1:O110" totalsRowShown="0">
  <autoFilter ref="B81:O110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47" headerRowBorderDxfId="346" tableBorderDxfId="345" totalsRowBorderDxfId="344">
  <autoFilter ref="B10:F11"/>
  <tableColumns count="5">
    <tableColumn id="1" name="{initialSettings}" dataDxfId="343"/>
    <tableColumn id="2" name="[sku]" dataDxfId="342"/>
    <tableColumn id="3" name="[softCurrency]" dataDxfId="341"/>
    <tableColumn id="4" name="[hardCurrency]" dataDxfId="340"/>
    <tableColumn id="6" name="[initialDragonSKU]" dataDxfId="33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30" totalsRowShown="0" headerRowBorderDxfId="54" tableBorderDxfId="53" totalsRowBorderDxfId="52">
  <autoFilter ref="D3:M30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38" headerRowBorderDxfId="337" tableBorderDxfId="336" totalsRowBorderDxfId="335">
  <autoFilter ref="B4:J14"/>
  <tableColumns count="9">
    <tableColumn id="1" name="{localizationDefinitions}" dataDxfId="334"/>
    <tableColumn id="8" name="[sku]" dataDxfId="333"/>
    <tableColumn id="3" name="[order]" dataDxfId="332"/>
    <tableColumn id="4" name="[isoCode]" dataDxfId="331"/>
    <tableColumn id="11" name="[android]" dataDxfId="330"/>
    <tableColumn id="12" name="[iOS]" dataDxfId="329"/>
    <tableColumn id="5" name="[txtFilename]" dataDxfId="328"/>
    <tableColumn id="2" name="[icon]" dataDxfId="327"/>
    <tableColumn id="9" name="[tidName]" dataDxfId="32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25" headerRowBorderDxfId="324" tableBorderDxfId="323" totalsRowBorderDxfId="322">
  <autoFilter ref="B15:AZ25"/>
  <tableColumns count="51">
    <tableColumn id="1" name="{dragonDefinitions}" dataDxfId="321"/>
    <tableColumn id="2" name="[sku]"/>
    <tableColumn id="9" name="[tier]"/>
    <tableColumn id="3" name="[order]" dataDxfId="320"/>
    <tableColumn id="40" name="[previousDragonSku]" dataDxfId="319"/>
    <tableColumn id="4" name="[unlockPriceCoins]" dataDxfId="318"/>
    <tableColumn id="5" name="[unlockPricePC]" dataDxfId="317"/>
    <tableColumn id="11" name="[cameraDefaultZoom]" dataDxfId="316"/>
    <tableColumn id="16" name="[cameraFarZoom]" dataDxfId="315"/>
    <tableColumn id="39" name="[defaultSize]" dataDxfId="314"/>
    <tableColumn id="38" name="[cameraFrameWidthModifier]" dataDxfId="313"/>
    <tableColumn id="17" name="[healthMin]" dataDxfId="312"/>
    <tableColumn id="18" name="[healthMax]" dataDxfId="311"/>
    <tableColumn id="21" name="[healthDrain]" dataDxfId="310"/>
    <tableColumn id="32" name="[healthDrainAmpPerSecond]" dataDxfId="309"/>
    <tableColumn id="31" name="[sessionStartHealthDrainTime]" dataDxfId="308"/>
    <tableColumn id="30" name="[sessionStartHealthDrainModifier]" dataDxfId="307"/>
    <tableColumn id="19" name="[scaleMin]" dataDxfId="306"/>
    <tableColumn id="20" name="[scaleMax]" dataDxfId="305"/>
    <tableColumn id="42" name="[speedBase]" dataDxfId="304"/>
    <tableColumn id="22" name="[boostMultiplier]" dataDxfId="303"/>
    <tableColumn id="41" name="[energyBase]" dataDxfId="302"/>
    <tableColumn id="23" name="[energyDrain]" dataDxfId="301"/>
    <tableColumn id="24" name="[energyRefillRate]" dataDxfId="300"/>
    <tableColumn id="29" name="[furyBaseDamage]" dataDxfId="299"/>
    <tableColumn id="33" name="[furyBaseLength]" dataDxfId="298"/>
    <tableColumn id="12" name="[furyScoreMultiplier]" dataDxfId="297"/>
    <tableColumn id="26" name="[furyBaseDuration]" dataDxfId="296"/>
    <tableColumn id="25" name="[furyMax]" dataDxfId="295"/>
    <tableColumn id="14" name="[eatSpeedFactor]" dataDxfId="294"/>
    <tableColumn id="15" name="[maxAlcohol]" dataDxfId="293"/>
    <tableColumn id="13" name="[alcoholDrain]" dataDxfId="292"/>
    <tableColumn id="6" name="[gamePrefab]" dataDxfId="291"/>
    <tableColumn id="10" name="[menuPrefab]" dataDxfId="290"/>
    <tableColumn id="49" name="[sizeUpMultiplier]" dataDxfId="289"/>
    <tableColumn id="50" name="[speedUpMultiplier]" dataDxfId="288"/>
    <tableColumn id="51" name="[biteUpMultiplier]" dataDxfId="287"/>
    <tableColumn id="47" name="[invincible]" dataDxfId="286"/>
    <tableColumn id="48" name="[infiniteBoost]" dataDxfId="285"/>
    <tableColumn id="45" name="[eatEverything]" dataDxfId="284"/>
    <tableColumn id="46" name="[modeDuration]" dataDxfId="283"/>
    <tableColumn id="7" name="[tidName]" dataDxfId="282">
      <calculatedColumnFormula>CONCATENATE("TID_",UPPER(dragonDefinitions[[#This Row],['[sku']]]),"_NAME")</calculatedColumnFormula>
    </tableColumn>
    <tableColumn id="8" name="[tidDesc]" dataDxfId="281">
      <calculatedColumnFormula>CONCATENATE("TID_",UPPER(dragonDefinitions[[#This Row],['[sku']]]),"_DESC")</calculatedColumnFormula>
    </tableColumn>
    <tableColumn id="27" name="[statsBarRatio]" dataDxfId="280"/>
    <tableColumn id="28" name="[furyBarRatio]" dataDxfId="279"/>
    <tableColumn id="34" name="[force]" dataDxfId="278"/>
    <tableColumn id="35" name="[mass]" dataDxfId="277"/>
    <tableColumn id="36" name="[friction]" dataDxfId="276"/>
    <tableColumn id="37" name="[gravityModifier]" dataDxfId="275"/>
    <tableColumn id="43" name="[airGravityModifier]" dataDxfId="274"/>
    <tableColumn id="44" name="[waterGravityModifier]" dataDxfId="27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2" headerRowBorderDxfId="271" tableBorderDxfId="270" totalsRowBorderDxfId="269">
  <autoFilter ref="B4:G9"/>
  <tableColumns count="6">
    <tableColumn id="1" name="{dragonTierDefinitions}" dataDxfId="268"/>
    <tableColumn id="2" name="[sku]"/>
    <tableColumn id="9" name="[order]"/>
    <tableColumn id="10" name="[icon]" dataDxfId="267"/>
    <tableColumn id="3" name="[maxPetEquipped]" dataDxfId="266"/>
    <tableColumn id="7" name="[tidName]" dataDxfId="26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4" headerRowBorderDxfId="263" tableBorderDxfId="262" totalsRowBorderDxfId="261">
  <autoFilter ref="B31:I32"/>
  <tableColumns count="8">
    <tableColumn id="1" name="{dragonSettings}" dataDxfId="260"/>
    <tableColumn id="2" name="[sku]" dataDxfId="25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8" headerRowBorderDxfId="257" tableBorderDxfId="256" totalsRowBorderDxfId="25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4" headerRowBorderDxfId="253" tableBorderDxfId="252" totalsRowBorderDxfId="251">
  <autoFilter ref="B36:F39"/>
  <tableColumns count="5">
    <tableColumn id="1" name="{dragonHealthModifiersDefinitions}" dataDxfId="250"/>
    <tableColumn id="2" name="[sku]" dataDxfId="249"/>
    <tableColumn id="7" name="[threshold]"/>
    <tableColumn id="8" name="[modifier]" dataDxfId="248"/>
    <tableColumn id="9" name="[tid]" dataDxfId="2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46" headerRowBorderDxfId="245" tableBorderDxfId="244" totalsRowBorderDxfId="243">
  <autoFilter ref="B4:M44"/>
  <sortState ref="B5:M44">
    <sortCondition ref="E4:E44"/>
  </sortState>
  <tableColumns count="12">
    <tableColumn id="1" name="{petDefinitions}" dataDxfId="242"/>
    <tableColumn id="2" name="[sku]" dataDxfId="241"/>
    <tableColumn id="3" name="[rarity]" dataDxfId="240"/>
    <tableColumn id="6" name="[category]" dataDxfId="239"/>
    <tableColumn id="7" name="[order]" dataDxfId="238"/>
    <tableColumn id="8" name="[gamePrefab]" dataDxfId="237"/>
    <tableColumn id="9" name="[menuPrefab]" dataDxfId="236"/>
    <tableColumn id="11" name="[icon]" dataDxfId="235"/>
    <tableColumn id="4" name="[powerup]" dataDxfId="234"/>
    <tableColumn id="5" name="[tidName]" dataDxfId="233"/>
    <tableColumn id="10" name="[tidDesc]" dataDxfId="232">
      <calculatedColumnFormula>CONCATENATE(LEFT(petDefinitions[[#This Row],['[tidName']]],10),"_DESC")</calculatedColumnFormula>
    </tableColumn>
    <tableColumn id="12" name="id" dataDxfId="2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72"/>
      <c r="C16" s="372"/>
      <c r="D16" s="5" t="s">
        <v>1065</v>
      </c>
      <c r="E16" s="372"/>
      <c r="F16" s="372"/>
      <c r="G16" s="372"/>
    </row>
    <row r="17" spans="2:5" ht="94.5">
      <c r="B17" s="143" t="s">
        <v>871</v>
      </c>
      <c r="C17" s="144" t="s">
        <v>5</v>
      </c>
      <c r="D17" s="395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396">
        <v>0</v>
      </c>
      <c r="E18" s="135" t="s">
        <v>908</v>
      </c>
    </row>
    <row r="19" spans="2:5">
      <c r="B19" s="134" t="s">
        <v>4</v>
      </c>
      <c r="C19" s="13" t="s">
        <v>873</v>
      </c>
      <c r="D19" s="396">
        <v>1</v>
      </c>
      <c r="E19" s="135" t="s">
        <v>909</v>
      </c>
    </row>
    <row r="20" spans="2:5">
      <c r="B20" s="134" t="s">
        <v>4</v>
      </c>
      <c r="C20" s="13" t="s">
        <v>874</v>
      </c>
      <c r="D20" s="396">
        <v>2</v>
      </c>
      <c r="E20" s="135" t="s">
        <v>910</v>
      </c>
    </row>
    <row r="21" spans="2:5">
      <c r="B21" s="134" t="s">
        <v>4</v>
      </c>
      <c r="C21" s="13" t="s">
        <v>1064</v>
      </c>
      <c r="D21" s="396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2"/>
      <c r="G3" s="442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5703125" bestFit="1" customWidth="1"/>
    <col min="4" max="4" width="16.42578125" bestFit="1" customWidth="1"/>
    <col min="5" max="5" width="21.5703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5703125" bestFit="1" customWidth="1"/>
    <col min="12" max="13" width="8.5703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1069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1073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1192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1073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1041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1081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0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1081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1039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1041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1039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1040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1072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1039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1076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1069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1072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1192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1081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1072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1077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1077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0" t="s">
        <v>1192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0" t="s">
        <v>1040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0" t="s">
        <v>1076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G1" workbookViewId="0">
      <selection activeCell="J31" sqref="J3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5703125" bestFit="1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1165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1042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1171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1043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1171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1167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1079</v>
      </c>
      <c r="G7" s="218">
        <v>10</v>
      </c>
      <c r="H7" s="218"/>
      <c r="I7" s="204" t="str">
        <f>CONCATENATE("icon_",powerUpsDefinitions[[#This Row],['[sku']]])</f>
        <v>icon_coins</v>
      </c>
      <c r="J7" s="204" t="s">
        <v>1177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1166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1172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1084</v>
      </c>
      <c r="F10" s="217" t="s">
        <v>1085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1173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1086</v>
      </c>
      <c r="F11" s="217" t="s">
        <v>1085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1173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1087</v>
      </c>
      <c r="F12" s="214" t="s">
        <v>1087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1173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1175</v>
      </c>
      <c r="F13" s="217" t="s">
        <v>1175</v>
      </c>
      <c r="G13" s="218">
        <v>1</v>
      </c>
      <c r="H13" s="218"/>
      <c r="I13" s="401" t="str">
        <f>CONCATENATE("icon_",powerUpsDefinitions[[#This Row],['[sku']]])</f>
        <v>icon_fireball</v>
      </c>
      <c r="J13" s="40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1069</v>
      </c>
      <c r="F14" s="217" t="s">
        <v>1070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1173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98" t="s">
        <v>1044</v>
      </c>
      <c r="F15" s="399" t="s">
        <v>480</v>
      </c>
      <c r="G15" s="400">
        <v>1</v>
      </c>
      <c r="H15" s="400"/>
      <c r="I15" s="204" t="str">
        <f>CONCATENATE("icon_",powerUpsDefinitions[[#This Row],['[sku']]])</f>
        <v>icon_free_revive</v>
      </c>
      <c r="J15" s="204" t="s">
        <v>1221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1178</v>
      </c>
      <c r="F16" s="217" t="s">
        <v>1178</v>
      </c>
      <c r="G16" s="218">
        <v>1</v>
      </c>
      <c r="H16" s="218"/>
      <c r="I16" s="401" t="s">
        <v>1188</v>
      </c>
      <c r="J16" s="401" t="s">
        <v>1188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403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1039</v>
      </c>
      <c r="F17" s="217" t="s">
        <v>1039</v>
      </c>
      <c r="G17" s="218">
        <v>20</v>
      </c>
      <c r="H17" s="218"/>
      <c r="I17" s="204" t="str">
        <f>CONCATENATE("icon_",powerUpsDefinitions[[#This Row],['[sku']]])</f>
        <v>icon_fury_duration</v>
      </c>
      <c r="J17" s="204" t="s">
        <v>1176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1081</v>
      </c>
      <c r="F18" s="217" t="s">
        <v>1082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1176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1040</v>
      </c>
      <c r="F19" s="217" t="s">
        <v>475</v>
      </c>
      <c r="G19" s="218">
        <v>10</v>
      </c>
      <c r="H19" s="218"/>
      <c r="I19" s="204" t="str">
        <f>CONCATENATE("icon_",powerUpsDefinitions[[#This Row],['[sku']]])</f>
        <v>icon_hp</v>
      </c>
      <c r="J19" s="204" t="s">
        <v>1170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1074</v>
      </c>
      <c r="F20" s="217" t="s">
        <v>1071</v>
      </c>
      <c r="G20" s="218" t="s">
        <v>1075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1174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1072</v>
      </c>
      <c r="F21" s="217" t="s">
        <v>1071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1174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1073</v>
      </c>
      <c r="F22" s="217" t="s">
        <v>1071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1174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407" t="s">
        <v>4</v>
      </c>
      <c r="E23" s="203" t="s">
        <v>1191</v>
      </c>
      <c r="F23" s="217" t="s">
        <v>1191</v>
      </c>
      <c r="G23" s="410">
        <v>1</v>
      </c>
      <c r="H23" s="410"/>
      <c r="I23" s="401" t="str">
        <f>CONCATENATE("icon_",powerUpsDefinitions[[#This Row],['[sku']]])</f>
        <v>icon_magnet</v>
      </c>
      <c r="J23" s="401" t="str">
        <f>CONCATENATE("icon_",powerUpsDefinitions[[#This Row],['[sku']]])</f>
        <v>icon_magnet</v>
      </c>
      <c r="K23" s="411" t="str">
        <f>CONCATENATE("TID_POWERUP_",UPPER(powerUpsDefinitions[[#This Row],['[sku']]]),"_NAME")</f>
        <v>TID_POWERUP_MAGNET_NAME</v>
      </c>
      <c r="L23" s="412" t="str">
        <f>CONCATENATE("TID_POWERUP_",UPPER(powerUpsDefinitions[[#This Row],['[sku']]]),"_DESC")</f>
        <v>TID_POWERUP_MAGNET_DESC</v>
      </c>
      <c r="M23" s="413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1192</v>
      </c>
      <c r="F24" s="217" t="s">
        <v>1192</v>
      </c>
      <c r="G24" s="218">
        <v>10</v>
      </c>
      <c r="H24" s="218"/>
      <c r="I24" s="401" t="s">
        <v>1189</v>
      </c>
      <c r="J24" s="401" t="s">
        <v>1169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403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1088</v>
      </c>
      <c r="F25" s="217" t="s">
        <v>1088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1173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1076</v>
      </c>
      <c r="F27" s="217" t="s">
        <v>1076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1174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1080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1169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1077</v>
      </c>
      <c r="F29" s="217" t="s">
        <v>1078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1168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407" t="s">
        <v>4</v>
      </c>
      <c r="E30" s="408" t="s">
        <v>1190</v>
      </c>
      <c r="F30" s="409" t="s">
        <v>1190</v>
      </c>
      <c r="G30" s="410">
        <v>100</v>
      </c>
      <c r="H30" s="410"/>
      <c r="I30" s="401" t="s">
        <v>1222</v>
      </c>
      <c r="J30" s="401" t="s">
        <v>1173</v>
      </c>
      <c r="K30" s="411" t="str">
        <f>CONCATENATE("TID_POWERUP_",UPPER(powerUpsDefinitions[[#This Row],['[sku']]]),"_NAME")</f>
        <v>TID_POWERUP_VACUUM_NAME</v>
      </c>
      <c r="L30" s="412" t="str">
        <f>CONCATENATE("TID_POWERUP_",UPPER(powerUpsDefinitions[[#This Row],['[sku']]]),"_DESC")</f>
        <v>TID_POWERUP_VACUUM_DESC</v>
      </c>
      <c r="M30" s="413" t="str">
        <f>CONCATENATE(powerUpsDefinitions[[#This Row],['[tidDesc']]],"_SHORT")</f>
        <v>TID_POWERUP_VACUUM_DESC_SHORT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1201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1195</v>
      </c>
      <c r="E35" s="185" t="s">
        <v>5</v>
      </c>
      <c r="F35" s="416" t="s">
        <v>1204</v>
      </c>
      <c r="G35" s="417" t="s">
        <v>1203</v>
      </c>
      <c r="H35" s="417" t="s">
        <v>1202</v>
      </c>
    </row>
    <row r="36" spans="1:16384">
      <c r="D36" s="418" t="s">
        <v>4</v>
      </c>
      <c r="E36" s="203" t="s">
        <v>1196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2"/>
      <c r="G3" s="442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1197</v>
      </c>
      <c r="C47" s="12"/>
      <c r="D47" s="12"/>
      <c r="E47" s="12"/>
      <c r="F47" s="12"/>
      <c r="G47" s="12"/>
      <c r="H47" s="12"/>
    </row>
    <row r="49" spans="2:8" ht="130.5">
      <c r="B49" s="185" t="s">
        <v>1198</v>
      </c>
      <c r="C49" s="185" t="s">
        <v>5</v>
      </c>
      <c r="D49" s="185" t="s">
        <v>1206</v>
      </c>
      <c r="E49" s="417" t="s">
        <v>1207</v>
      </c>
      <c r="F49" s="417" t="s">
        <v>1208</v>
      </c>
      <c r="G49" s="417" t="s">
        <v>1209</v>
      </c>
      <c r="H49" s="417" t="s">
        <v>1210</v>
      </c>
    </row>
    <row r="50" spans="2:8">
      <c r="B50" s="420" t="s">
        <v>4</v>
      </c>
      <c r="C50" s="415" t="s">
        <v>1199</v>
      </c>
      <c r="D50" s="415" t="s">
        <v>1200</v>
      </c>
      <c r="E50" s="419" t="s">
        <v>1200</v>
      </c>
      <c r="F50" s="419">
        <v>50</v>
      </c>
      <c r="G50" s="419">
        <v>30</v>
      </c>
      <c r="H50" s="419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opLeftCell="A12" workbookViewId="0">
      <selection activeCell="AP16" sqref="AP16:AP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1045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651</v>
      </c>
      <c r="F7" s="36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5"/>
      <c r="AO14" s="425"/>
      <c r="AP14" s="425"/>
      <c r="AQ14" s="425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1162</v>
      </c>
      <c r="AG15" s="167" t="s">
        <v>1163</v>
      </c>
      <c r="AH15" s="169" t="s">
        <v>191</v>
      </c>
      <c r="AI15" s="148" t="s">
        <v>192</v>
      </c>
      <c r="AJ15" s="148" t="s">
        <v>1211</v>
      </c>
      <c r="AK15" s="421" t="s">
        <v>1212</v>
      </c>
      <c r="AL15" s="148" t="s">
        <v>1213</v>
      </c>
      <c r="AM15" s="148" t="s">
        <v>1214</v>
      </c>
      <c r="AN15" s="148" t="s">
        <v>1215</v>
      </c>
      <c r="AO15" s="148" t="s">
        <v>1216</v>
      </c>
      <c r="AP15" s="148" t="s">
        <v>1217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788</v>
      </c>
      <c r="AV15" s="144" t="s">
        <v>589</v>
      </c>
      <c r="AW15" s="144" t="s">
        <v>590</v>
      </c>
      <c r="AX15" s="144" t="s">
        <v>591</v>
      </c>
      <c r="AY15" s="143" t="s">
        <v>1193</v>
      </c>
      <c r="AZ15" s="143" t="s">
        <v>1194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02">
        <v>15</v>
      </c>
      <c r="AG16" s="402">
        <v>1</v>
      </c>
      <c r="AH16" s="15" t="s">
        <v>886</v>
      </c>
      <c r="AI16" s="15" t="s">
        <v>896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195</v>
      </c>
      <c r="AV16" s="13">
        <v>2</v>
      </c>
      <c r="AW16" s="13">
        <v>9.5</v>
      </c>
      <c r="AX16" s="13">
        <v>1.7</v>
      </c>
      <c r="AY16" s="414">
        <v>1.7</v>
      </c>
      <c r="AZ16" s="414">
        <v>1.7</v>
      </c>
    </row>
    <row r="17" spans="2:52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TID_DRAGON_FAT_NAME</v>
      </c>
      <c r="AR17" s="135" t="str">
        <f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TID_DRAGON_CROCODILE_NAME</v>
      </c>
      <c r="AR18" s="142" t="str">
        <f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TID_DRAGON_BUG_NAME</v>
      </c>
      <c r="AR19" s="142" t="str">
        <f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TID_DRAGON_REPTILE_NAME</v>
      </c>
      <c r="AR21" s="142" t="str">
        <f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450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TID_DRAGON_DEVIL_NAME</v>
      </c>
      <c r="AR23" s="142" t="str">
        <f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TID_DRAGON_BALROG_NAME</v>
      </c>
      <c r="AR24" s="142" t="str">
        <f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29" t="s">
        <v>664</v>
      </c>
      <c r="J26" s="430"/>
      <c r="K26" s="430"/>
      <c r="L26" s="431"/>
      <c r="M26" s="432" t="s">
        <v>665</v>
      </c>
      <c r="N26" s="433"/>
      <c r="O26" s="433"/>
      <c r="P26" s="433"/>
      <c r="Q26" s="433"/>
      <c r="R26" s="434"/>
      <c r="S26" s="435" t="s">
        <v>666</v>
      </c>
      <c r="T26" s="436"/>
      <c r="U26" s="437" t="s">
        <v>671</v>
      </c>
      <c r="V26" s="438"/>
      <c r="W26" s="439" t="s">
        <v>670</v>
      </c>
      <c r="X26" s="440"/>
      <c r="Y26" s="441"/>
      <c r="Z26" s="426" t="s">
        <v>667</v>
      </c>
      <c r="AA26" s="427"/>
      <c r="AB26" s="427"/>
      <c r="AC26" s="427"/>
      <c r="AD26" s="428"/>
      <c r="AE26" s="343" t="s">
        <v>668</v>
      </c>
      <c r="AH26" s="232"/>
      <c r="AI26" s="232"/>
      <c r="AV26" s="422" t="s">
        <v>672</v>
      </c>
      <c r="AW26" s="423"/>
      <c r="AX26" s="423"/>
      <c r="AY26" s="424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94"/>
      <c r="D35" s="394" t="s">
        <v>1021</v>
      </c>
      <c r="E35" s="394" t="s">
        <v>1032</v>
      </c>
      <c r="F35" s="394"/>
      <c r="G35" s="394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6" workbookViewId="0">
      <selection activeCell="D8" sqref="D8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79" t="s">
        <v>1038</v>
      </c>
      <c r="K4" s="374" t="s">
        <v>38</v>
      </c>
      <c r="L4" s="374" t="s">
        <v>177</v>
      </c>
      <c r="M4" s="376" t="s">
        <v>1220</v>
      </c>
    </row>
    <row r="5" spans="1:16">
      <c r="B5" s="375" t="s">
        <v>4</v>
      </c>
      <c r="C5" s="198" t="s">
        <v>1051</v>
      </c>
      <c r="D5" s="132" t="s">
        <v>872</v>
      </c>
      <c r="E5" s="132" t="s">
        <v>1068</v>
      </c>
      <c r="F5" s="132">
        <v>0</v>
      </c>
      <c r="G5" s="15" t="s">
        <v>878</v>
      </c>
      <c r="H5" s="15" t="s">
        <v>881</v>
      </c>
      <c r="I5" s="15" t="s">
        <v>1153</v>
      </c>
      <c r="J5" s="373" t="s">
        <v>1190</v>
      </c>
      <c r="K5" s="376" t="s">
        <v>1116</v>
      </c>
      <c r="L5" s="376" t="str">
        <f>CONCATENATE(LEFT(petDefinitions[[#This Row],['[tidName']]],10),"_DESC")</f>
        <v>TID_PET_08_DESC</v>
      </c>
      <c r="M5" s="376">
        <v>8</v>
      </c>
    </row>
    <row r="6" spans="1:16">
      <c r="B6" s="375" t="s">
        <v>4</v>
      </c>
      <c r="C6" s="198" t="s">
        <v>1096</v>
      </c>
      <c r="D6" s="132" t="s">
        <v>873</v>
      </c>
      <c r="E6" s="132" t="s">
        <v>1068</v>
      </c>
      <c r="F6" s="132">
        <v>2</v>
      </c>
      <c r="G6" s="15" t="s">
        <v>878</v>
      </c>
      <c r="H6" s="15" t="s">
        <v>880</v>
      </c>
      <c r="I6" s="15" t="s">
        <v>1152</v>
      </c>
      <c r="J6" s="373" t="s">
        <v>1084</v>
      </c>
      <c r="K6" s="376" t="s">
        <v>1136</v>
      </c>
      <c r="L6" s="376" t="str">
        <f>CONCATENATE(LEFT(petDefinitions[[#This Row],['[tidName']]],10),"_DESC")</f>
        <v>TID_PET_28_DESC</v>
      </c>
      <c r="M6" s="378">
        <v>28</v>
      </c>
      <c r="P6" s="67"/>
    </row>
    <row r="7" spans="1:16">
      <c r="B7" s="377" t="s">
        <v>4</v>
      </c>
      <c r="C7" s="200" t="s">
        <v>1097</v>
      </c>
      <c r="D7" s="138" t="s">
        <v>873</v>
      </c>
      <c r="E7" s="138" t="s">
        <v>1068</v>
      </c>
      <c r="F7" s="138">
        <v>3</v>
      </c>
      <c r="G7" s="15" t="s">
        <v>1150</v>
      </c>
      <c r="H7" s="15" t="s">
        <v>881</v>
      </c>
      <c r="I7" s="15" t="s">
        <v>1156</v>
      </c>
      <c r="J7" s="373" t="s">
        <v>1086</v>
      </c>
      <c r="K7" s="376" t="s">
        <v>1137</v>
      </c>
      <c r="L7" s="378" t="str">
        <f>CONCATENATE(LEFT(petDefinitions[[#This Row],['[tidName']]],10),"_DESC")</f>
        <v>TID_PET_29_DESC</v>
      </c>
      <c r="M7" s="376">
        <v>29</v>
      </c>
      <c r="P7" s="67"/>
    </row>
    <row r="8" spans="1:16">
      <c r="B8" s="377" t="s">
        <v>4</v>
      </c>
      <c r="C8" s="200" t="s">
        <v>1098</v>
      </c>
      <c r="D8" s="138" t="s">
        <v>872</v>
      </c>
      <c r="E8" s="138" t="s">
        <v>1068</v>
      </c>
      <c r="F8" s="132">
        <v>1</v>
      </c>
      <c r="G8" s="15" t="s">
        <v>879</v>
      </c>
      <c r="H8" s="15" t="s">
        <v>882</v>
      </c>
      <c r="I8" s="15" t="s">
        <v>1154</v>
      </c>
      <c r="J8" s="373" t="s">
        <v>1087</v>
      </c>
      <c r="K8" s="376" t="s">
        <v>1138</v>
      </c>
      <c r="L8" s="376" t="str">
        <f>CONCATENATE(LEFT(petDefinitions[[#This Row],['[tidName']]],10),"_DESC")</f>
        <v>TID_PET_30_DESC</v>
      </c>
      <c r="M8" s="378">
        <v>30</v>
      </c>
      <c r="P8" s="67"/>
    </row>
    <row r="9" spans="1:16">
      <c r="A9" s="67"/>
      <c r="B9" s="377" t="s">
        <v>4</v>
      </c>
      <c r="C9" s="200" t="s">
        <v>1102</v>
      </c>
      <c r="D9" s="138" t="s">
        <v>874</v>
      </c>
      <c r="E9" s="138" t="s">
        <v>1068</v>
      </c>
      <c r="F9" s="132">
        <v>4</v>
      </c>
      <c r="G9" s="15" t="s">
        <v>879</v>
      </c>
      <c r="H9" s="368" t="s">
        <v>882</v>
      </c>
      <c r="I9" s="368" t="s">
        <v>1205</v>
      </c>
      <c r="J9" s="373" t="s">
        <v>1040</v>
      </c>
      <c r="K9" s="376" t="s">
        <v>1142</v>
      </c>
      <c r="L9" s="378" t="str">
        <f>CONCATENATE(LEFT(petDefinitions[[#This Row],['[tidName']]],10),"_DESC")</f>
        <v>TID_PET_34_DESC</v>
      </c>
      <c r="M9" s="376">
        <v>34</v>
      </c>
      <c r="P9" s="67"/>
    </row>
    <row r="10" spans="1:16">
      <c r="A10" s="67"/>
      <c r="B10" s="377" t="s">
        <v>4</v>
      </c>
      <c r="C10" s="200" t="s">
        <v>1104</v>
      </c>
      <c r="D10" s="138" t="s">
        <v>874</v>
      </c>
      <c r="E10" s="138" t="s">
        <v>1068</v>
      </c>
      <c r="F10" s="138">
        <v>5</v>
      </c>
      <c r="G10" s="15" t="s">
        <v>1158</v>
      </c>
      <c r="H10" s="15" t="s">
        <v>880</v>
      </c>
      <c r="I10" s="15" t="s">
        <v>1155</v>
      </c>
      <c r="J10" s="373" t="s">
        <v>1175</v>
      </c>
      <c r="K10" s="376" t="s">
        <v>1144</v>
      </c>
      <c r="L10" s="376" t="str">
        <f>CONCATENATE(LEFT(petDefinitions[[#This Row],['[tidName']]],10),"_DESC")</f>
        <v>TID_PET_36_DESC</v>
      </c>
      <c r="M10" s="376">
        <v>36</v>
      </c>
      <c r="P10" s="67"/>
    </row>
    <row r="11" spans="1:16">
      <c r="A11" s="67"/>
      <c r="B11" s="377" t="s">
        <v>4</v>
      </c>
      <c r="C11" s="200" t="s">
        <v>1107</v>
      </c>
      <c r="D11" s="138" t="s">
        <v>1064</v>
      </c>
      <c r="E11" s="138" t="s">
        <v>1068</v>
      </c>
      <c r="F11" s="132">
        <v>6</v>
      </c>
      <c r="G11" s="15" t="s">
        <v>878</v>
      </c>
      <c r="H11" s="15" t="s">
        <v>880</v>
      </c>
      <c r="I11" s="15" t="s">
        <v>1155</v>
      </c>
      <c r="J11" s="373" t="s">
        <v>1040</v>
      </c>
      <c r="K11" s="376" t="s">
        <v>1147</v>
      </c>
      <c r="L11" s="376" t="str">
        <f>CONCATENATE(LEFT(petDefinitions[[#This Row],['[tidName']]],10),"_DESC")</f>
        <v>TID_PET_39_DESC</v>
      </c>
      <c r="M11" s="376">
        <v>39</v>
      </c>
      <c r="P11" s="67"/>
    </row>
    <row r="12" spans="1:16">
      <c r="A12" s="67"/>
      <c r="B12" s="377" t="s">
        <v>4</v>
      </c>
      <c r="C12" s="200" t="s">
        <v>875</v>
      </c>
      <c r="D12" s="138" t="s">
        <v>872</v>
      </c>
      <c r="E12" s="138" t="s">
        <v>1108</v>
      </c>
      <c r="F12" s="138">
        <v>0</v>
      </c>
      <c r="G12" s="15" t="s">
        <v>878</v>
      </c>
      <c r="H12" s="15" t="s">
        <v>880</v>
      </c>
      <c r="I12" s="15" t="s">
        <v>1151</v>
      </c>
      <c r="J12" s="373" t="s">
        <v>381</v>
      </c>
      <c r="K12" s="376" t="s">
        <v>1083</v>
      </c>
      <c r="L12" s="376" t="str">
        <f>CONCATENATE(LEFT(petDefinitions[[#This Row],['[tidName']]],10),"_DESC")</f>
        <v>TID_PET_00_DESC</v>
      </c>
      <c r="M12" s="376">
        <v>0</v>
      </c>
      <c r="P12" s="67"/>
    </row>
    <row r="13" spans="1:16">
      <c r="A13" s="67"/>
      <c r="B13" s="377" t="s">
        <v>4</v>
      </c>
      <c r="C13" s="200" t="s">
        <v>876</v>
      </c>
      <c r="D13" s="138" t="s">
        <v>872</v>
      </c>
      <c r="E13" s="138" t="s">
        <v>1108</v>
      </c>
      <c r="F13" s="138">
        <v>1</v>
      </c>
      <c r="G13" s="15" t="s">
        <v>878</v>
      </c>
      <c r="H13" s="15" t="s">
        <v>880</v>
      </c>
      <c r="I13" s="15" t="s">
        <v>1151</v>
      </c>
      <c r="J13" s="373" t="s">
        <v>313</v>
      </c>
      <c r="K13" s="376" t="s">
        <v>1109</v>
      </c>
      <c r="L13" s="376" t="str">
        <f>CONCATENATE(LEFT(petDefinitions[[#This Row],['[tidName']]],10),"_DESC")</f>
        <v>TID_PET_01_DESC</v>
      </c>
      <c r="M13" s="376">
        <v>1</v>
      </c>
      <c r="P13" s="67"/>
    </row>
    <row r="14" spans="1:16">
      <c r="A14" s="67"/>
      <c r="B14" s="377" t="s">
        <v>4</v>
      </c>
      <c r="C14" s="200" t="s">
        <v>877</v>
      </c>
      <c r="D14" s="138" t="s">
        <v>872</v>
      </c>
      <c r="E14" s="138" t="s">
        <v>1108</v>
      </c>
      <c r="F14" s="138">
        <v>2</v>
      </c>
      <c r="G14" s="15" t="s">
        <v>878</v>
      </c>
      <c r="H14" s="368" t="s">
        <v>880</v>
      </c>
      <c r="I14" s="368" t="s">
        <v>1151</v>
      </c>
      <c r="J14" s="373" t="s">
        <v>1069</v>
      </c>
      <c r="K14" s="376" t="s">
        <v>1110</v>
      </c>
      <c r="L14" s="376" t="str">
        <f>CONCATENATE(LEFT(petDefinitions[[#This Row],['[tidName']]],10),"_DESC")</f>
        <v>TID_PET_02_DESC</v>
      </c>
      <c r="M14" s="376">
        <v>2</v>
      </c>
      <c r="P14" s="67"/>
    </row>
    <row r="15" spans="1:16">
      <c r="A15" s="67"/>
      <c r="B15" s="377" t="s">
        <v>4</v>
      </c>
      <c r="C15" s="200" t="s">
        <v>1046</v>
      </c>
      <c r="D15" s="138" t="s">
        <v>872</v>
      </c>
      <c r="E15" s="138" t="s">
        <v>1108</v>
      </c>
      <c r="F15" s="138">
        <v>3</v>
      </c>
      <c r="G15" s="15" t="s">
        <v>878</v>
      </c>
      <c r="H15" s="15" t="s">
        <v>881</v>
      </c>
      <c r="I15" s="15" t="s">
        <v>1153</v>
      </c>
      <c r="J15" s="373" t="s">
        <v>381</v>
      </c>
      <c r="K15" s="376" t="s">
        <v>1111</v>
      </c>
      <c r="L15" s="376" t="str">
        <f>CONCATENATE(LEFT(petDefinitions[[#This Row],['[tidName']]],10),"_DESC")</f>
        <v>TID_PET_03_DESC</v>
      </c>
      <c r="M15" s="376">
        <v>3</v>
      </c>
      <c r="P15" s="67"/>
    </row>
    <row r="16" spans="1:16">
      <c r="A16" s="67"/>
      <c r="B16" s="377" t="s">
        <v>4</v>
      </c>
      <c r="C16" s="200" t="s">
        <v>1047</v>
      </c>
      <c r="D16" s="138" t="s">
        <v>872</v>
      </c>
      <c r="E16" s="138" t="s">
        <v>1108</v>
      </c>
      <c r="F16" s="138">
        <v>4</v>
      </c>
      <c r="G16" s="15" t="s">
        <v>878</v>
      </c>
      <c r="H16" s="15" t="s">
        <v>882</v>
      </c>
      <c r="I16" s="15" t="s">
        <v>1154</v>
      </c>
      <c r="J16" s="373" t="s">
        <v>1069</v>
      </c>
      <c r="K16" s="376" t="s">
        <v>1112</v>
      </c>
      <c r="L16" s="376" t="str">
        <f>CONCATENATE(LEFT(petDefinitions[[#This Row],['[tidName']]],10),"_DESC")</f>
        <v>TID_PET_04_DESC</v>
      </c>
      <c r="M16" s="376">
        <v>4</v>
      </c>
      <c r="P16" s="67"/>
    </row>
    <row r="17" spans="1:16">
      <c r="A17" s="67"/>
      <c r="B17" s="377" t="s">
        <v>4</v>
      </c>
      <c r="C17" s="200" t="s">
        <v>1048</v>
      </c>
      <c r="D17" s="138" t="s">
        <v>872</v>
      </c>
      <c r="E17" s="138" t="s">
        <v>1108</v>
      </c>
      <c r="F17" s="138">
        <v>5</v>
      </c>
      <c r="G17" s="15" t="s">
        <v>878</v>
      </c>
      <c r="H17" s="15" t="s">
        <v>880</v>
      </c>
      <c r="I17" s="15" t="s">
        <v>1151</v>
      </c>
      <c r="J17" s="373" t="s">
        <v>313</v>
      </c>
      <c r="K17" s="376" t="s">
        <v>1113</v>
      </c>
      <c r="L17" s="376" t="str">
        <f>CONCATENATE(LEFT(petDefinitions[[#This Row],['[tidName']]],10),"_DESC")</f>
        <v>TID_PET_05_DESC</v>
      </c>
      <c r="M17" s="376">
        <v>5</v>
      </c>
      <c r="P17" s="67"/>
    </row>
    <row r="18" spans="1:16">
      <c r="A18" s="67"/>
      <c r="B18" s="377" t="s">
        <v>4</v>
      </c>
      <c r="C18" s="200" t="s">
        <v>1049</v>
      </c>
      <c r="D18" s="138" t="s">
        <v>872</v>
      </c>
      <c r="E18" s="138" t="s">
        <v>1108</v>
      </c>
      <c r="F18" s="138">
        <v>6</v>
      </c>
      <c r="G18" s="15" t="s">
        <v>878</v>
      </c>
      <c r="H18" s="368" t="s">
        <v>880</v>
      </c>
      <c r="I18" s="368" t="s">
        <v>1151</v>
      </c>
      <c r="J18" s="373" t="s">
        <v>1069</v>
      </c>
      <c r="K18" s="376" t="s">
        <v>1114</v>
      </c>
      <c r="L18" s="376" t="str">
        <f>CONCATENATE(LEFT(petDefinitions[[#This Row],['[tidName']]],10),"_DESC")</f>
        <v>TID_PET_06_DESC</v>
      </c>
      <c r="M18" s="376">
        <v>6</v>
      </c>
      <c r="P18" s="67"/>
    </row>
    <row r="19" spans="1:16">
      <c r="A19" s="67"/>
      <c r="B19" s="377" t="s">
        <v>4</v>
      </c>
      <c r="C19" s="200" t="s">
        <v>1057</v>
      </c>
      <c r="D19" s="138" t="s">
        <v>872</v>
      </c>
      <c r="E19" s="138" t="s">
        <v>1108</v>
      </c>
      <c r="F19" s="138">
        <v>7</v>
      </c>
      <c r="G19" s="15" t="s">
        <v>878</v>
      </c>
      <c r="H19" s="15" t="s">
        <v>880</v>
      </c>
      <c r="I19" s="15" t="s">
        <v>1151</v>
      </c>
      <c r="J19" s="373" t="s">
        <v>1192</v>
      </c>
      <c r="K19" s="376" t="s">
        <v>1122</v>
      </c>
      <c r="L19" s="376" t="str">
        <f>CONCATENATE(LEFT(petDefinitions[[#This Row],['[tidName']]],10),"_DESC")</f>
        <v>TID_PET_14_DESC</v>
      </c>
      <c r="M19" s="376">
        <v>14</v>
      </c>
      <c r="P19" s="67"/>
    </row>
    <row r="20" spans="1:16">
      <c r="A20" s="67"/>
      <c r="B20" s="377" t="s">
        <v>4</v>
      </c>
      <c r="C20" s="200" t="s">
        <v>1092</v>
      </c>
      <c r="D20" s="138" t="s">
        <v>873</v>
      </c>
      <c r="E20" s="138" t="s">
        <v>1108</v>
      </c>
      <c r="F20" s="138">
        <v>8</v>
      </c>
      <c r="G20" s="15" t="s">
        <v>878</v>
      </c>
      <c r="H20" s="15" t="s">
        <v>881</v>
      </c>
      <c r="I20" s="15" t="s">
        <v>1156</v>
      </c>
      <c r="J20" s="373" t="s">
        <v>1192</v>
      </c>
      <c r="K20" s="376" t="s">
        <v>1132</v>
      </c>
      <c r="L20" s="376" t="str">
        <f>CONCATENATE(LEFT(petDefinitions[[#This Row],['[tidName']]],10),"_DESC")</f>
        <v>TID_PET_24_DESC</v>
      </c>
      <c r="M20" s="376">
        <v>24</v>
      </c>
      <c r="P20" s="67"/>
    </row>
    <row r="21" spans="1:16">
      <c r="A21" s="67"/>
      <c r="B21" s="377" t="s">
        <v>4</v>
      </c>
      <c r="C21" s="200" t="s">
        <v>1050</v>
      </c>
      <c r="D21" s="138" t="s">
        <v>872</v>
      </c>
      <c r="E21" s="138" t="s">
        <v>1064</v>
      </c>
      <c r="F21" s="138">
        <v>0</v>
      </c>
      <c r="G21" s="15" t="s">
        <v>878</v>
      </c>
      <c r="H21" s="15" t="s">
        <v>880</v>
      </c>
      <c r="I21" s="15" t="s">
        <v>1151</v>
      </c>
      <c r="J21" s="373" t="s">
        <v>1040</v>
      </c>
      <c r="K21" s="376" t="s">
        <v>1115</v>
      </c>
      <c r="L21" s="376" t="str">
        <f>CONCATENATE(LEFT(petDefinitions[[#This Row],['[tidName']]],10),"_DESC")</f>
        <v>TID_PET_07_DESC</v>
      </c>
      <c r="M21" s="376">
        <v>7</v>
      </c>
      <c r="P21" s="67"/>
    </row>
    <row r="22" spans="1:16">
      <c r="A22" s="67"/>
      <c r="B22" s="377" t="s">
        <v>4</v>
      </c>
      <c r="C22" s="200" t="s">
        <v>1056</v>
      </c>
      <c r="D22" s="138" t="s">
        <v>872</v>
      </c>
      <c r="E22" s="138" t="s">
        <v>1064</v>
      </c>
      <c r="F22" s="138">
        <v>1</v>
      </c>
      <c r="G22" s="15" t="s">
        <v>878</v>
      </c>
      <c r="H22" s="368" t="s">
        <v>882</v>
      </c>
      <c r="I22" s="368" t="s">
        <v>1154</v>
      </c>
      <c r="J22" s="373" t="s">
        <v>1040</v>
      </c>
      <c r="K22" s="376" t="s">
        <v>1121</v>
      </c>
      <c r="L22" s="376" t="str">
        <f>CONCATENATE(LEFT(petDefinitions[[#This Row],['[tidName']]],10),"_DESC")</f>
        <v>TID_PET_13_DESC</v>
      </c>
      <c r="M22" s="376">
        <v>13</v>
      </c>
      <c r="P22" s="67"/>
    </row>
    <row r="23" spans="1:16">
      <c r="A23" s="67"/>
      <c r="B23" s="377" t="s">
        <v>4</v>
      </c>
      <c r="C23" s="200" t="s">
        <v>1063</v>
      </c>
      <c r="D23" s="138" t="s">
        <v>872</v>
      </c>
      <c r="E23" s="138" t="s">
        <v>1064</v>
      </c>
      <c r="F23" s="138">
        <v>2</v>
      </c>
      <c r="G23" s="15" t="s">
        <v>878</v>
      </c>
      <c r="H23" s="15" t="s">
        <v>882</v>
      </c>
      <c r="I23" s="15" t="s">
        <v>1154</v>
      </c>
      <c r="J23" s="373" t="s">
        <v>1073</v>
      </c>
      <c r="K23" s="376" t="s">
        <v>1128</v>
      </c>
      <c r="L23" s="376" t="str">
        <f>CONCATENATE(LEFT(petDefinitions[[#This Row],['[tidName']]],10),"_DESC")</f>
        <v>TID_PET_20_DESC</v>
      </c>
      <c r="M23" s="376">
        <v>20</v>
      </c>
      <c r="P23" s="67"/>
    </row>
    <row r="24" spans="1:16">
      <c r="A24" s="67"/>
      <c r="B24" s="377" t="s">
        <v>4</v>
      </c>
      <c r="C24" s="200" t="s">
        <v>1089</v>
      </c>
      <c r="D24" s="138" t="s">
        <v>872</v>
      </c>
      <c r="E24" s="138" t="s">
        <v>1064</v>
      </c>
      <c r="F24" s="138">
        <v>3</v>
      </c>
      <c r="G24" s="15" t="s">
        <v>878</v>
      </c>
      <c r="H24" s="15" t="s">
        <v>880</v>
      </c>
      <c r="I24" s="15" t="s">
        <v>1151</v>
      </c>
      <c r="J24" s="373" t="s">
        <v>1074</v>
      </c>
      <c r="K24" s="376" t="s">
        <v>1129</v>
      </c>
      <c r="L24" s="376" t="str">
        <f>CONCATENATE(LEFT(petDefinitions[[#This Row],['[tidName']]],10),"_DESC")</f>
        <v>TID_PET_21_DESC</v>
      </c>
      <c r="M24" s="376">
        <v>21</v>
      </c>
      <c r="P24" s="67"/>
    </row>
    <row r="25" spans="1:16">
      <c r="A25" s="67"/>
      <c r="B25" s="377" t="s">
        <v>4</v>
      </c>
      <c r="C25" s="200" t="s">
        <v>1090</v>
      </c>
      <c r="D25" s="138" t="s">
        <v>872</v>
      </c>
      <c r="E25" s="138" t="s">
        <v>1064</v>
      </c>
      <c r="F25" s="138">
        <v>4</v>
      </c>
      <c r="G25" s="15" t="s">
        <v>878</v>
      </c>
      <c r="H25" s="368" t="s">
        <v>880</v>
      </c>
      <c r="I25" s="368" t="s">
        <v>1151</v>
      </c>
      <c r="J25" s="397" t="s">
        <v>1073</v>
      </c>
      <c r="K25" s="376" t="s">
        <v>1130</v>
      </c>
      <c r="L25" s="376" t="str">
        <f>CONCATENATE(LEFT(petDefinitions[[#This Row],['[tidName']]],10),"_DESC")</f>
        <v>TID_PET_22_DESC</v>
      </c>
      <c r="M25" s="376">
        <v>22</v>
      </c>
      <c r="P25" s="67"/>
    </row>
    <row r="26" spans="1:16">
      <c r="A26" s="67"/>
      <c r="B26" s="375" t="s">
        <v>4</v>
      </c>
      <c r="C26" s="198" t="s">
        <v>1091</v>
      </c>
      <c r="D26" s="132" t="s">
        <v>872</v>
      </c>
      <c r="E26" s="132" t="s">
        <v>1064</v>
      </c>
      <c r="F26" s="132">
        <v>5</v>
      </c>
      <c r="G26" s="15" t="s">
        <v>878</v>
      </c>
      <c r="H26" s="15" t="s">
        <v>880</v>
      </c>
      <c r="I26" s="15" t="s">
        <v>1151</v>
      </c>
      <c r="J26" s="373" t="s">
        <v>1072</v>
      </c>
      <c r="K26" s="376" t="s">
        <v>1131</v>
      </c>
      <c r="L26" s="376" t="str">
        <f>CONCATENATE(LEFT(petDefinitions[[#This Row],['[tidName']]],10),"_DESC")</f>
        <v>TID_PET_23_DESC</v>
      </c>
      <c r="M26" s="376">
        <v>23</v>
      </c>
      <c r="P26" s="67"/>
    </row>
    <row r="27" spans="1:16">
      <c r="A27" s="67"/>
      <c r="B27" s="375" t="s">
        <v>4</v>
      </c>
      <c r="C27" s="198" t="s">
        <v>1095</v>
      </c>
      <c r="D27" s="132" t="s">
        <v>872</v>
      </c>
      <c r="E27" s="138" t="s">
        <v>1064</v>
      </c>
      <c r="F27" s="132">
        <v>6</v>
      </c>
      <c r="G27" s="15" t="s">
        <v>878</v>
      </c>
      <c r="H27" s="15" t="s">
        <v>880</v>
      </c>
      <c r="I27" s="15" t="s">
        <v>1151</v>
      </c>
      <c r="J27" s="373" t="s">
        <v>1043</v>
      </c>
      <c r="K27" s="376" t="s">
        <v>1135</v>
      </c>
      <c r="L27" s="376" t="str">
        <f>CONCATENATE(LEFT(petDefinitions[[#This Row],['[tidName']]],10),"_DESC")</f>
        <v>TID_PET_27_DESC</v>
      </c>
      <c r="M27" s="378">
        <v>27</v>
      </c>
      <c r="P27" s="67"/>
    </row>
    <row r="28" spans="1:16">
      <c r="A28" s="67"/>
      <c r="B28" s="377" t="s">
        <v>4</v>
      </c>
      <c r="C28" s="200" t="s">
        <v>1099</v>
      </c>
      <c r="D28" s="138" t="s">
        <v>873</v>
      </c>
      <c r="E28" s="138" t="s">
        <v>1064</v>
      </c>
      <c r="F28" s="138">
        <v>7</v>
      </c>
      <c r="G28" s="15" t="s">
        <v>878</v>
      </c>
      <c r="H28" s="15" t="s">
        <v>880</v>
      </c>
      <c r="I28" s="15" t="s">
        <v>1152</v>
      </c>
      <c r="J28" s="373" t="s">
        <v>1042</v>
      </c>
      <c r="K28" s="376" t="s">
        <v>1139</v>
      </c>
      <c r="L28" s="378" t="str">
        <f>CONCATENATE(LEFT(petDefinitions[[#This Row],['[tidName']]],10),"_DESC")</f>
        <v>TID_PET_31_DESC</v>
      </c>
      <c r="M28" s="376">
        <v>31</v>
      </c>
      <c r="P28" s="67"/>
    </row>
    <row r="29" spans="1:16">
      <c r="A29" s="67"/>
      <c r="B29" s="377" t="s">
        <v>4</v>
      </c>
      <c r="C29" s="200" t="s">
        <v>1101</v>
      </c>
      <c r="D29" s="138" t="s">
        <v>874</v>
      </c>
      <c r="E29" s="138" t="s">
        <v>1064</v>
      </c>
      <c r="F29" s="132">
        <v>8</v>
      </c>
      <c r="G29" s="15" t="s">
        <v>1149</v>
      </c>
      <c r="H29" s="15" t="s">
        <v>881</v>
      </c>
      <c r="I29" s="15" t="s">
        <v>1157</v>
      </c>
      <c r="J29" s="373" t="s">
        <v>1088</v>
      </c>
      <c r="K29" s="376" t="s">
        <v>1141</v>
      </c>
      <c r="L29" s="376" t="str">
        <f>CONCATENATE(LEFT(petDefinitions[[#This Row],['[tidName']]],10),"_DESC")</f>
        <v>TID_PET_33_DESC</v>
      </c>
      <c r="M29" s="378">
        <v>33</v>
      </c>
      <c r="P29" s="67"/>
    </row>
    <row r="30" spans="1:16">
      <c r="A30" s="67"/>
      <c r="B30" s="377" t="s">
        <v>4</v>
      </c>
      <c r="C30" s="200" t="s">
        <v>1052</v>
      </c>
      <c r="D30" s="138" t="s">
        <v>872</v>
      </c>
      <c r="E30" s="138" t="s">
        <v>1066</v>
      </c>
      <c r="F30" s="132">
        <v>0</v>
      </c>
      <c r="G30" s="15" t="s">
        <v>878</v>
      </c>
      <c r="H30" s="368" t="s">
        <v>882</v>
      </c>
      <c r="I30" s="368" t="s">
        <v>1154</v>
      </c>
      <c r="J30" s="373" t="s">
        <v>1077</v>
      </c>
      <c r="K30" s="376" t="s">
        <v>1117</v>
      </c>
      <c r="L30" s="378" t="str">
        <f>CONCATENATE(LEFT(petDefinitions[[#This Row],['[tidName']]],10),"_DESC")</f>
        <v>TID_PET_09_DESC</v>
      </c>
      <c r="M30" s="376">
        <v>9</v>
      </c>
      <c r="P30" s="67"/>
    </row>
    <row r="31" spans="1:16">
      <c r="A31" s="67"/>
      <c r="B31" s="377" t="s">
        <v>4</v>
      </c>
      <c r="C31" s="200" t="s">
        <v>1053</v>
      </c>
      <c r="D31" s="138" t="s">
        <v>872</v>
      </c>
      <c r="E31" s="138" t="s">
        <v>1066</v>
      </c>
      <c r="F31" s="138">
        <v>1</v>
      </c>
      <c r="G31" s="15" t="s">
        <v>878</v>
      </c>
      <c r="H31" s="15" t="s">
        <v>880</v>
      </c>
      <c r="I31" s="15" t="s">
        <v>1151</v>
      </c>
      <c r="J31" s="373" t="s">
        <v>1041</v>
      </c>
      <c r="K31" s="376" t="s">
        <v>1118</v>
      </c>
      <c r="L31" s="376" t="str">
        <f>CONCATENATE(LEFT(petDefinitions[[#This Row],['[tidName']]],10),"_DESC")</f>
        <v>TID_PET_10_DESC</v>
      </c>
      <c r="M31" s="376">
        <v>10</v>
      </c>
      <c r="O31" s="67"/>
      <c r="P31" s="67"/>
    </row>
    <row r="32" spans="1:16">
      <c r="A32" s="67"/>
      <c r="B32" s="377" t="s">
        <v>4</v>
      </c>
      <c r="C32" s="200" t="s">
        <v>1054</v>
      </c>
      <c r="D32" s="138" t="s">
        <v>872</v>
      </c>
      <c r="E32" s="138" t="s">
        <v>1066</v>
      </c>
      <c r="F32" s="132">
        <v>2</v>
      </c>
      <c r="G32" s="15" t="s">
        <v>878</v>
      </c>
      <c r="H32" s="15" t="s">
        <v>880</v>
      </c>
      <c r="I32" s="15" t="s">
        <v>1151</v>
      </c>
      <c r="J32" s="373" t="s">
        <v>1081</v>
      </c>
      <c r="K32" s="376" t="s">
        <v>1119</v>
      </c>
      <c r="L32" s="376" t="str">
        <f>CONCATENATE(LEFT(petDefinitions[[#This Row],['[tidName']]],10),"_DESC")</f>
        <v>TID_PET_11_DESC</v>
      </c>
      <c r="M32" s="376">
        <v>11</v>
      </c>
      <c r="P32" s="67"/>
    </row>
    <row r="33" spans="1:16">
      <c r="A33" s="67"/>
      <c r="B33" s="377" t="s">
        <v>4</v>
      </c>
      <c r="C33" s="200" t="s">
        <v>1055</v>
      </c>
      <c r="D33" s="138" t="s">
        <v>872</v>
      </c>
      <c r="E33" s="138" t="s">
        <v>1066</v>
      </c>
      <c r="F33" s="138">
        <v>3</v>
      </c>
      <c r="G33" s="15" t="s">
        <v>878</v>
      </c>
      <c r="H33" s="15" t="s">
        <v>881</v>
      </c>
      <c r="I33" s="15" t="s">
        <v>1153</v>
      </c>
      <c r="J33" s="373" t="s">
        <v>1039</v>
      </c>
      <c r="K33" s="376" t="s">
        <v>1120</v>
      </c>
      <c r="L33" s="376" t="str">
        <f>CONCATENATE(LEFT(petDefinitions[[#This Row],['[tidName']]],10),"_DESC")</f>
        <v>TID_PET_12_DESC</v>
      </c>
      <c r="M33" s="376">
        <v>12</v>
      </c>
      <c r="P33" s="67"/>
    </row>
    <row r="34" spans="1:16">
      <c r="A34" s="67">
        <v>30</v>
      </c>
      <c r="B34" s="377" t="s">
        <v>4</v>
      </c>
      <c r="C34" s="200" t="s">
        <v>1058</v>
      </c>
      <c r="D34" s="138" t="s">
        <v>872</v>
      </c>
      <c r="E34" s="138" t="s">
        <v>1066</v>
      </c>
      <c r="F34" s="138">
        <v>4</v>
      </c>
      <c r="G34" s="15" t="s">
        <v>878</v>
      </c>
      <c r="H34" s="15" t="s">
        <v>880</v>
      </c>
      <c r="I34" s="15" t="s">
        <v>1151</v>
      </c>
      <c r="J34" s="373" t="s">
        <v>1076</v>
      </c>
      <c r="K34" s="376" t="s">
        <v>1123</v>
      </c>
      <c r="L34" s="376" t="str">
        <f>CONCATENATE(LEFT(petDefinitions[[#This Row],['[tidName']]],10),"_DESC")</f>
        <v>TID_PET_15_DESC</v>
      </c>
      <c r="M34" s="376">
        <v>15</v>
      </c>
      <c r="P34" s="67"/>
    </row>
    <row r="35" spans="1:16">
      <c r="A35" s="67">
        <v>31</v>
      </c>
      <c r="B35" s="377" t="s">
        <v>4</v>
      </c>
      <c r="C35" s="200" t="s">
        <v>1059</v>
      </c>
      <c r="D35" s="138" t="s">
        <v>872</v>
      </c>
      <c r="E35" s="138" t="s">
        <v>1066</v>
      </c>
      <c r="F35" s="138">
        <v>5</v>
      </c>
      <c r="G35" s="368" t="s">
        <v>878</v>
      </c>
      <c r="H35" s="368" t="s">
        <v>881</v>
      </c>
      <c r="I35" s="368" t="s">
        <v>1153</v>
      </c>
      <c r="J35" s="373" t="s">
        <v>1077</v>
      </c>
      <c r="K35" s="376" t="s">
        <v>1124</v>
      </c>
      <c r="L35" s="376" t="str">
        <f>CONCATENATE(LEFT(petDefinitions[[#This Row],['[tidName']]],10),"_DESC")</f>
        <v>TID_PET_16_DESC</v>
      </c>
      <c r="M35" s="376">
        <v>16</v>
      </c>
      <c r="P35" s="67"/>
    </row>
    <row r="36" spans="1:16">
      <c r="A36" s="67">
        <v>32</v>
      </c>
      <c r="B36" s="377" t="s">
        <v>4</v>
      </c>
      <c r="C36" s="200" t="s">
        <v>1060</v>
      </c>
      <c r="D36" s="138" t="s">
        <v>872</v>
      </c>
      <c r="E36" s="138" t="s">
        <v>1066</v>
      </c>
      <c r="F36" s="138">
        <v>6</v>
      </c>
      <c r="G36" s="15" t="s">
        <v>878</v>
      </c>
      <c r="H36" s="15" t="s">
        <v>882</v>
      </c>
      <c r="I36" s="15" t="s">
        <v>1154</v>
      </c>
      <c r="J36" s="373" t="s">
        <v>1041</v>
      </c>
      <c r="K36" s="376" t="s">
        <v>1125</v>
      </c>
      <c r="L36" s="376" t="str">
        <f>CONCATENATE(LEFT(petDefinitions[[#This Row],['[tidName']]],10),"_DESC")</f>
        <v>TID_PET_17_DESC</v>
      </c>
      <c r="M36" s="376">
        <v>17</v>
      </c>
      <c r="P36" s="67"/>
    </row>
    <row r="37" spans="1:16">
      <c r="A37" s="67">
        <v>33</v>
      </c>
      <c r="B37" s="377" t="s">
        <v>4</v>
      </c>
      <c r="C37" s="200" t="s">
        <v>1061</v>
      </c>
      <c r="D37" s="138" t="s">
        <v>872</v>
      </c>
      <c r="E37" s="138" t="s">
        <v>1066</v>
      </c>
      <c r="F37" s="138">
        <v>7</v>
      </c>
      <c r="G37" s="15" t="s">
        <v>878</v>
      </c>
      <c r="H37" s="15" t="s">
        <v>880</v>
      </c>
      <c r="I37" s="15" t="s">
        <v>1151</v>
      </c>
      <c r="J37" s="373" t="s">
        <v>1081</v>
      </c>
      <c r="K37" s="376" t="s">
        <v>1126</v>
      </c>
      <c r="L37" s="376" t="str">
        <f>CONCATENATE(LEFT(petDefinitions[[#This Row],['[tidName']]],10),"_DESC")</f>
        <v>TID_PET_18_DESC</v>
      </c>
      <c r="M37" s="376">
        <v>18</v>
      </c>
      <c r="P37" s="67"/>
    </row>
    <row r="38" spans="1:16">
      <c r="A38" s="67">
        <v>34</v>
      </c>
      <c r="B38" s="377" t="s">
        <v>4</v>
      </c>
      <c r="C38" s="200" t="s">
        <v>1062</v>
      </c>
      <c r="D38" s="138" t="s">
        <v>872</v>
      </c>
      <c r="E38" s="138" t="s">
        <v>1066</v>
      </c>
      <c r="F38" s="138">
        <v>8</v>
      </c>
      <c r="G38" s="15" t="s">
        <v>878</v>
      </c>
      <c r="H38" s="15" t="s">
        <v>881</v>
      </c>
      <c r="I38" s="15" t="s">
        <v>1153</v>
      </c>
      <c r="J38" s="373" t="s">
        <v>1039</v>
      </c>
      <c r="K38" s="376" t="s">
        <v>1127</v>
      </c>
      <c r="L38" s="376" t="str">
        <f>CONCATENATE(LEFT(petDefinitions[[#This Row],['[tidName']]],10),"_DESC")</f>
        <v>TID_PET_19_DESC</v>
      </c>
      <c r="M38" s="376">
        <v>19</v>
      </c>
      <c r="P38" s="67"/>
    </row>
    <row r="39" spans="1:16">
      <c r="A39" s="67">
        <v>35</v>
      </c>
      <c r="B39" s="377" t="s">
        <v>4</v>
      </c>
      <c r="C39" s="200" t="s">
        <v>1093</v>
      </c>
      <c r="D39" s="138" t="s">
        <v>872</v>
      </c>
      <c r="E39" s="138" t="s">
        <v>1067</v>
      </c>
      <c r="F39" s="138">
        <v>0</v>
      </c>
      <c r="G39" s="368" t="s">
        <v>878</v>
      </c>
      <c r="H39" s="368" t="s">
        <v>882</v>
      </c>
      <c r="I39" s="368" t="s">
        <v>1154</v>
      </c>
      <c r="J39" s="373" t="s">
        <v>469</v>
      </c>
      <c r="K39" s="376" t="s">
        <v>1133</v>
      </c>
      <c r="L39" s="376" t="str">
        <f>CONCATENATE(LEFT(petDefinitions[[#This Row],['[tidName']]],10),"_DESC")</f>
        <v>TID_PET_25_DESC</v>
      </c>
      <c r="M39" s="376">
        <v>25</v>
      </c>
      <c r="P39" s="67"/>
    </row>
    <row r="40" spans="1:16">
      <c r="A40" s="67">
        <v>36</v>
      </c>
      <c r="B40" s="377" t="s">
        <v>4</v>
      </c>
      <c r="C40" s="200" t="s">
        <v>1094</v>
      </c>
      <c r="D40" s="138" t="s">
        <v>872</v>
      </c>
      <c r="E40" s="138" t="s">
        <v>1067</v>
      </c>
      <c r="F40" s="138">
        <v>1</v>
      </c>
      <c r="G40" s="15" t="s">
        <v>878</v>
      </c>
      <c r="H40" s="15" t="s">
        <v>880</v>
      </c>
      <c r="I40" s="15" t="s">
        <v>1151</v>
      </c>
      <c r="J40" s="373" t="s">
        <v>1040</v>
      </c>
      <c r="K40" s="376" t="s">
        <v>1134</v>
      </c>
      <c r="L40" s="376" t="str">
        <f>CONCATENATE(LEFT(petDefinitions[[#This Row],['[tidName']]],10),"_DESC")</f>
        <v>TID_PET_26_DESC</v>
      </c>
      <c r="M40" s="376">
        <v>26</v>
      </c>
      <c r="P40" s="67"/>
    </row>
    <row r="41" spans="1:16">
      <c r="A41" s="67">
        <v>37</v>
      </c>
      <c r="B41" s="377" t="s">
        <v>4</v>
      </c>
      <c r="C41" s="200" t="s">
        <v>1100</v>
      </c>
      <c r="D41" s="138" t="s">
        <v>873</v>
      </c>
      <c r="E41" s="138" t="s">
        <v>1067</v>
      </c>
      <c r="F41" s="138">
        <v>2</v>
      </c>
      <c r="G41" s="15" t="s">
        <v>878</v>
      </c>
      <c r="H41" s="15" t="s">
        <v>880</v>
      </c>
      <c r="I41" s="15" t="s">
        <v>1152</v>
      </c>
      <c r="J41" s="373" t="s">
        <v>470</v>
      </c>
      <c r="K41" s="376" t="s">
        <v>1140</v>
      </c>
      <c r="L41" s="376" t="str">
        <f>CONCATENATE(LEFT(petDefinitions[[#This Row],['[tidName']]],10),"_DESC")</f>
        <v>TID_PET_32_DESC</v>
      </c>
      <c r="M41" s="376">
        <v>32</v>
      </c>
      <c r="P41" s="67"/>
    </row>
    <row r="42" spans="1:16">
      <c r="A42" s="67">
        <v>38</v>
      </c>
      <c r="B42" s="377" t="s">
        <v>4</v>
      </c>
      <c r="C42" s="200" t="s">
        <v>1103</v>
      </c>
      <c r="D42" s="138" t="s">
        <v>874</v>
      </c>
      <c r="E42" s="138" t="s">
        <v>1067</v>
      </c>
      <c r="F42" s="138">
        <v>3</v>
      </c>
      <c r="G42" s="15" t="s">
        <v>1148</v>
      </c>
      <c r="H42" s="15" t="s">
        <v>880</v>
      </c>
      <c r="I42" s="15" t="s">
        <v>1155</v>
      </c>
      <c r="J42" s="373" t="s">
        <v>1044</v>
      </c>
      <c r="K42" s="376" t="s">
        <v>1143</v>
      </c>
      <c r="L42" s="376" t="str">
        <f>CONCATENATE(LEFT(petDefinitions[[#This Row],['[tidName']]],10),"_DESC")</f>
        <v>TID_PET_35_DESC</v>
      </c>
      <c r="M42" s="376">
        <v>35</v>
      </c>
      <c r="P42" s="67"/>
    </row>
    <row r="43" spans="1:16">
      <c r="A43" s="67">
        <v>39</v>
      </c>
      <c r="B43" s="377" t="s">
        <v>4</v>
      </c>
      <c r="C43" s="200" t="s">
        <v>1105</v>
      </c>
      <c r="D43" s="138" t="s">
        <v>1064</v>
      </c>
      <c r="E43" s="138" t="s">
        <v>1067</v>
      </c>
      <c r="F43" s="138">
        <v>4</v>
      </c>
      <c r="G43" s="368" t="s">
        <v>1179</v>
      </c>
      <c r="H43" s="368" t="s">
        <v>881</v>
      </c>
      <c r="I43" s="368" t="s">
        <v>1157</v>
      </c>
      <c r="J43" s="373" t="s">
        <v>1178</v>
      </c>
      <c r="K43" s="376" t="s">
        <v>1145</v>
      </c>
      <c r="L43" s="376" t="str">
        <f>CONCATENATE(LEFT(petDefinitions[[#This Row],['[tidName']]],10),"_DESC")</f>
        <v>TID_PET_37_DESC</v>
      </c>
      <c r="M43" s="376">
        <v>37</v>
      </c>
      <c r="P43" s="67"/>
    </row>
    <row r="44" spans="1:16">
      <c r="A44" s="67">
        <v>40</v>
      </c>
      <c r="B44" s="377" t="s">
        <v>4</v>
      </c>
      <c r="C44" s="200" t="s">
        <v>1106</v>
      </c>
      <c r="D44" s="138" t="s">
        <v>1064</v>
      </c>
      <c r="E44" s="138" t="s">
        <v>1067</v>
      </c>
      <c r="F44" s="138">
        <v>5</v>
      </c>
      <c r="G44" s="15" t="s">
        <v>1187</v>
      </c>
      <c r="H44" s="15" t="s">
        <v>882</v>
      </c>
      <c r="I44" s="15" t="s">
        <v>1205</v>
      </c>
      <c r="J44" s="373" t="s">
        <v>1191</v>
      </c>
      <c r="K44" s="376" t="s">
        <v>1146</v>
      </c>
      <c r="L44" s="376" t="str">
        <f>CONCATENATE(LEFT(petDefinitions[[#This Row],['[tidName']]],10),"_DESC")</f>
        <v>TID_PET_38_DESC</v>
      </c>
      <c r="M44" s="37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8"/>
  <sheetViews>
    <sheetView tabSelected="1" topLeftCell="A23" workbookViewId="0">
      <selection activeCell="A44" sqref="A4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2"/>
      <c r="G3" s="442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2"/>
      <c r="G20" s="442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1160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4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82" t="s">
        <v>933</v>
      </c>
      <c r="AD22" s="389" t="s">
        <v>951</v>
      </c>
      <c r="AE22" s="382" t="s">
        <v>969</v>
      </c>
      <c r="AF22" s="382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4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82" t="s">
        <v>934</v>
      </c>
      <c r="AD23" s="389" t="s">
        <v>995</v>
      </c>
      <c r="AE23" s="382" t="s">
        <v>970</v>
      </c>
      <c r="AF23" s="382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4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80" t="s">
        <v>912</v>
      </c>
      <c r="AD24" s="390" t="s">
        <v>942</v>
      </c>
      <c r="AE24" s="380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4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80" t="s">
        <v>911</v>
      </c>
      <c r="AD25" s="390" t="s">
        <v>941</v>
      </c>
      <c r="AE25" s="380" t="s">
        <v>959</v>
      </c>
      <c r="AF25" s="380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4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80" t="s">
        <v>911</v>
      </c>
      <c r="AD26" s="390" t="s">
        <v>941</v>
      </c>
      <c r="AE26" s="380" t="s">
        <v>959</v>
      </c>
      <c r="AF26" s="380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4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80" t="s">
        <v>911</v>
      </c>
      <c r="AD27" s="390" t="s">
        <v>941</v>
      </c>
      <c r="AE27" s="380" t="s">
        <v>959</v>
      </c>
      <c r="AF27" s="380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4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80" t="s">
        <v>913</v>
      </c>
      <c r="AD28" s="390" t="s">
        <v>993</v>
      </c>
      <c r="AE28" s="380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4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80" t="s">
        <v>927</v>
      </c>
      <c r="AD29" s="390" t="s">
        <v>994</v>
      </c>
      <c r="AE29" s="380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4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80" t="s">
        <v>926</v>
      </c>
      <c r="AD30" s="390" t="s">
        <v>952</v>
      </c>
      <c r="AE30" s="380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4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80" t="s">
        <v>928</v>
      </c>
      <c r="AD31" s="390" t="s">
        <v>953</v>
      </c>
      <c r="AE31" s="380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4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80" t="s">
        <v>914</v>
      </c>
      <c r="AD32" s="390" t="s">
        <v>954</v>
      </c>
      <c r="AE32" s="380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4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81" t="s">
        <v>915</v>
      </c>
      <c r="AD33" s="390" t="s">
        <v>943</v>
      </c>
      <c r="AE33" s="380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4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04">
        <v>0.5</v>
      </c>
      <c r="Y34" s="404">
        <v>0.5</v>
      </c>
      <c r="Z34" s="404">
        <v>1</v>
      </c>
      <c r="AA34" s="314">
        <v>0</v>
      </c>
      <c r="AB34" s="405" t="s">
        <v>460</v>
      </c>
      <c r="AC34" s="381" t="s">
        <v>916</v>
      </c>
      <c r="AD34" s="406" t="s">
        <v>945</v>
      </c>
      <c r="AE34" s="381" t="s">
        <v>1007</v>
      </c>
      <c r="AF34" s="381" t="s">
        <v>974</v>
      </c>
    </row>
    <row r="35" spans="1:32">
      <c r="A35" s="247"/>
      <c r="B35" s="327" t="s">
        <v>4</v>
      </c>
      <c r="C35" s="320" t="s">
        <v>1180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4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80" t="s">
        <v>916</v>
      </c>
      <c r="AD35" s="390" t="s">
        <v>945</v>
      </c>
      <c r="AE35" s="380" t="s">
        <v>1007</v>
      </c>
      <c r="AF35" s="380" t="s">
        <v>974</v>
      </c>
    </row>
    <row r="36" spans="1:32">
      <c r="A36" s="247"/>
      <c r="B36" s="327" t="s">
        <v>4</v>
      </c>
      <c r="C36" s="320" t="s">
        <v>1181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4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80" t="s">
        <v>916</v>
      </c>
      <c r="AD36" s="390" t="s">
        <v>945</v>
      </c>
      <c r="AE36" s="380" t="s">
        <v>1007</v>
      </c>
      <c r="AF36" s="380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4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80" t="s">
        <v>916</v>
      </c>
      <c r="AD37" s="390" t="s">
        <v>945</v>
      </c>
      <c r="AE37" s="380" t="s">
        <v>1007</v>
      </c>
      <c r="AF37" s="380" t="s">
        <v>974</v>
      </c>
    </row>
    <row r="38" spans="1:32">
      <c r="A38" s="247"/>
      <c r="B38" s="327" t="s">
        <v>4</v>
      </c>
      <c r="C38" s="320" t="s">
        <v>1182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4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80" t="s">
        <v>916</v>
      </c>
      <c r="AD38" s="390" t="s">
        <v>945</v>
      </c>
      <c r="AE38" s="380" t="s">
        <v>1007</v>
      </c>
      <c r="AF38" s="380" t="s">
        <v>974</v>
      </c>
    </row>
    <row r="39" spans="1:32">
      <c r="A39" s="247"/>
      <c r="B39" s="327" t="s">
        <v>4</v>
      </c>
      <c r="C39" s="320" t="s">
        <v>1183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4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80" t="s">
        <v>916</v>
      </c>
      <c r="AD39" s="390" t="s">
        <v>945</v>
      </c>
      <c r="AE39" s="380" t="s">
        <v>1007</v>
      </c>
      <c r="AF39" s="380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4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80" t="s">
        <v>925</v>
      </c>
      <c r="AD40" s="390" t="s">
        <v>946</v>
      </c>
      <c r="AE40" s="380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4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80" t="s">
        <v>925</v>
      </c>
      <c r="AD41" s="390" t="s">
        <v>946</v>
      </c>
      <c r="AE41" s="380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4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80" t="s">
        <v>925</v>
      </c>
      <c r="AD42" s="390" t="s">
        <v>946</v>
      </c>
      <c r="AE42" s="380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4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82" t="s">
        <v>917</v>
      </c>
      <c r="AD43" s="389" t="s">
        <v>947</v>
      </c>
      <c r="AE43" s="382"/>
      <c r="AF43" s="307"/>
    </row>
    <row r="44" spans="1:32">
      <c r="B44" s="327" t="s">
        <v>4</v>
      </c>
      <c r="C44" s="320" t="s">
        <v>1223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45">
        <v>0</v>
      </c>
      <c r="L44" s="133">
        <v>0</v>
      </c>
      <c r="M44" s="20" t="b">
        <v>1</v>
      </c>
      <c r="N44" s="20">
        <v>1</v>
      </c>
      <c r="O44" s="20">
        <v>1</v>
      </c>
      <c r="P44" s="20" t="b">
        <v>1</v>
      </c>
      <c r="Q44" s="330">
        <f>entityDefinitions[[#This Row],['[edibleFromTier']]]</f>
        <v>1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80" t="s">
        <v>918</v>
      </c>
      <c r="AD44" s="390" t="s">
        <v>948</v>
      </c>
      <c r="AE44" s="380" t="s">
        <v>960</v>
      </c>
      <c r="AF44" s="380" t="s">
        <v>975</v>
      </c>
    </row>
    <row r="45" spans="1:32">
      <c r="B45" s="327" t="s">
        <v>4</v>
      </c>
      <c r="C45" s="320" t="s">
        <v>498</v>
      </c>
      <c r="D45" s="321" t="s">
        <v>413</v>
      </c>
      <c r="E45" s="313">
        <v>48</v>
      </c>
      <c r="F45" s="133">
        <v>3</v>
      </c>
      <c r="G45" s="133">
        <v>0</v>
      </c>
      <c r="H45" s="133">
        <v>20</v>
      </c>
      <c r="I45" s="133">
        <v>0</v>
      </c>
      <c r="J45" s="133">
        <v>3</v>
      </c>
      <c r="K45" s="345">
        <v>0</v>
      </c>
      <c r="L45" s="133">
        <v>0</v>
      </c>
      <c r="M45" s="20" t="b">
        <v>1</v>
      </c>
      <c r="N45" s="20">
        <v>3</v>
      </c>
      <c r="O45" s="20">
        <v>1</v>
      </c>
      <c r="P45" s="20" t="b">
        <v>1</v>
      </c>
      <c r="Q45" s="330">
        <f>entityDefinitions[[#This Row],['[edibleFromTier']]]</f>
        <v>3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80" t="s">
        <v>918</v>
      </c>
      <c r="AD45" s="390" t="s">
        <v>948</v>
      </c>
      <c r="AE45" s="380" t="s">
        <v>960</v>
      </c>
      <c r="AF45" s="380" t="s">
        <v>975</v>
      </c>
    </row>
    <row r="46" spans="1:32">
      <c r="B46" s="327" t="s">
        <v>4</v>
      </c>
      <c r="C46" s="320" t="s">
        <v>1184</v>
      </c>
      <c r="D46" s="321" t="s">
        <v>413</v>
      </c>
      <c r="E46" s="313">
        <v>58</v>
      </c>
      <c r="F46" s="133">
        <v>5</v>
      </c>
      <c r="G46" s="133">
        <v>0</v>
      </c>
      <c r="H46" s="133">
        <v>30</v>
      </c>
      <c r="I46" s="133">
        <v>0</v>
      </c>
      <c r="J46" s="133">
        <v>5</v>
      </c>
      <c r="K46" s="345">
        <v>0</v>
      </c>
      <c r="L46" s="133">
        <v>0</v>
      </c>
      <c r="M46" s="20" t="b">
        <v>1</v>
      </c>
      <c r="N46" s="20">
        <v>4</v>
      </c>
      <c r="O46" s="20">
        <v>1</v>
      </c>
      <c r="P46" s="20" t="b">
        <v>1</v>
      </c>
      <c r="Q46" s="330">
        <f>entityDefinitions[[#This Row],['[edibleFromTier']]]</f>
        <v>4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80" t="s">
        <v>918</v>
      </c>
      <c r="AD46" s="390" t="s">
        <v>948</v>
      </c>
      <c r="AE46" s="380" t="s">
        <v>960</v>
      </c>
      <c r="AF46" s="380" t="s">
        <v>975</v>
      </c>
    </row>
    <row r="47" spans="1:32">
      <c r="B47" s="327" t="s">
        <v>4</v>
      </c>
      <c r="C47" s="320" t="s">
        <v>1185</v>
      </c>
      <c r="D47" s="321" t="s">
        <v>413</v>
      </c>
      <c r="E47" s="313">
        <v>68</v>
      </c>
      <c r="F47" s="133">
        <v>7</v>
      </c>
      <c r="G47" s="133">
        <v>0</v>
      </c>
      <c r="H47" s="133">
        <v>40</v>
      </c>
      <c r="I47" s="133">
        <v>0</v>
      </c>
      <c r="J47" s="133">
        <v>7</v>
      </c>
      <c r="K47" s="345">
        <v>0</v>
      </c>
      <c r="L47" s="133">
        <v>0</v>
      </c>
      <c r="M47" s="20" t="b">
        <v>0</v>
      </c>
      <c r="N47" s="20">
        <v>0</v>
      </c>
      <c r="O47" s="20">
        <v>1</v>
      </c>
      <c r="P47" s="20" t="b">
        <v>0</v>
      </c>
      <c r="Q47" s="330">
        <f>entityDefinitions[[#This Row],['[edibleFromTier']]]</f>
        <v>0</v>
      </c>
      <c r="R47" s="20" t="b">
        <v>0</v>
      </c>
      <c r="S47" s="330"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1" t="s">
        <v>780</v>
      </c>
      <c r="AC47" s="380" t="s">
        <v>918</v>
      </c>
      <c r="AD47" s="390" t="s">
        <v>948</v>
      </c>
      <c r="AE47" s="380" t="s">
        <v>960</v>
      </c>
      <c r="AF47" s="380" t="s">
        <v>975</v>
      </c>
    </row>
    <row r="48" spans="1:32">
      <c r="B48" s="329" t="s">
        <v>4</v>
      </c>
      <c r="C48" s="324" t="s">
        <v>707</v>
      </c>
      <c r="D48" s="325" t="s">
        <v>595</v>
      </c>
      <c r="E48" s="316">
        <v>48</v>
      </c>
      <c r="F48" s="206">
        <v>3</v>
      </c>
      <c r="G48" s="206">
        <v>0</v>
      </c>
      <c r="H48" s="206">
        <v>0</v>
      </c>
      <c r="I48" s="206">
        <v>0</v>
      </c>
      <c r="J48" s="206">
        <v>0</v>
      </c>
      <c r="K48" s="344">
        <v>0</v>
      </c>
      <c r="L48" s="206">
        <v>0</v>
      </c>
      <c r="M48" s="199" t="b">
        <v>1</v>
      </c>
      <c r="N48" s="199"/>
      <c r="O48" s="199"/>
      <c r="P48" s="199" t="b">
        <v>1</v>
      </c>
      <c r="Q48" s="332">
        <f>entityDefinitions[[#This Row],['[edibleFromTier']]]</f>
        <v>0</v>
      </c>
      <c r="R48" s="199" t="b">
        <v>0</v>
      </c>
      <c r="S48" s="332">
        <f>entityDefinitions[[#This Row],['[edibleFromTier']]]</f>
        <v>0</v>
      </c>
      <c r="T48" s="199" t="b">
        <v>0</v>
      </c>
      <c r="U48" s="332">
        <v>0</v>
      </c>
      <c r="V48" s="199">
        <v>1</v>
      </c>
      <c r="W48" s="199">
        <v>0</v>
      </c>
      <c r="X48" s="253">
        <v>0</v>
      </c>
      <c r="Y48" s="253">
        <v>0</v>
      </c>
      <c r="Z48" s="253">
        <v>0</v>
      </c>
      <c r="AA48" s="317">
        <v>0</v>
      </c>
      <c r="AB48" s="306" t="s">
        <v>658</v>
      </c>
      <c r="AC48" s="382" t="s">
        <v>919</v>
      </c>
      <c r="AD48" s="389" t="s">
        <v>1001</v>
      </c>
      <c r="AE48" s="382"/>
      <c r="AF48" s="307"/>
    </row>
    <row r="49" spans="1:32">
      <c r="B49" s="327" t="s">
        <v>4</v>
      </c>
      <c r="C49" s="320" t="s">
        <v>437</v>
      </c>
      <c r="D49" s="321" t="s">
        <v>413</v>
      </c>
      <c r="E49" s="313">
        <v>38</v>
      </c>
      <c r="F49" s="133">
        <v>2</v>
      </c>
      <c r="G49" s="133">
        <v>0</v>
      </c>
      <c r="H49" s="133">
        <v>10</v>
      </c>
      <c r="I49" s="133">
        <v>0</v>
      </c>
      <c r="J49" s="133">
        <v>3</v>
      </c>
      <c r="K49" s="345">
        <v>0.2</v>
      </c>
      <c r="L49" s="133">
        <v>0</v>
      </c>
      <c r="M49" s="20" t="b">
        <v>1</v>
      </c>
      <c r="N49" s="20">
        <v>0</v>
      </c>
      <c r="O49" s="20">
        <v>3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0">
        <v>0</v>
      </c>
      <c r="X49" s="252">
        <v>0</v>
      </c>
      <c r="Y49" s="252">
        <v>0</v>
      </c>
      <c r="Z49" s="252">
        <v>1</v>
      </c>
      <c r="AA49" s="314">
        <v>0</v>
      </c>
      <c r="AB49" s="306" t="s">
        <v>658</v>
      </c>
      <c r="AC49" s="380" t="s">
        <v>929</v>
      </c>
      <c r="AD49" s="390" t="s">
        <v>944</v>
      </c>
      <c r="AE49" s="380" t="s">
        <v>977</v>
      </c>
      <c r="AF49" s="380" t="s">
        <v>976</v>
      </c>
    </row>
    <row r="50" spans="1:32">
      <c r="B50" s="327" t="s">
        <v>4</v>
      </c>
      <c r="C50" s="320" t="s">
        <v>439</v>
      </c>
      <c r="D50" s="321" t="s">
        <v>413</v>
      </c>
      <c r="E50" s="313">
        <v>48</v>
      </c>
      <c r="F50" s="133">
        <v>3</v>
      </c>
      <c r="G50" s="133">
        <v>0</v>
      </c>
      <c r="H50" s="133">
        <v>30</v>
      </c>
      <c r="I50" s="133">
        <v>0</v>
      </c>
      <c r="J50" s="133">
        <v>2</v>
      </c>
      <c r="K50" s="345">
        <v>0.2</v>
      </c>
      <c r="L50" s="133">
        <v>0</v>
      </c>
      <c r="M50" s="20" t="b">
        <v>1</v>
      </c>
      <c r="N50" s="20">
        <v>2</v>
      </c>
      <c r="O50" s="20">
        <v>6</v>
      </c>
      <c r="P50" s="20" t="b">
        <v>1</v>
      </c>
      <c r="Q50" s="330">
        <v>1</v>
      </c>
      <c r="R50" s="20" t="b">
        <v>1</v>
      </c>
      <c r="S50" s="330">
        <v>1</v>
      </c>
      <c r="T50" s="20" t="b">
        <v>0</v>
      </c>
      <c r="U50" s="330">
        <v>0</v>
      </c>
      <c r="V50" s="20">
        <v>100</v>
      </c>
      <c r="W50" s="20">
        <v>0</v>
      </c>
      <c r="X50" s="252">
        <v>0.25</v>
      </c>
      <c r="Y50" s="252">
        <v>0.25</v>
      </c>
      <c r="Z50" s="252">
        <v>0</v>
      </c>
      <c r="AA50" s="314">
        <v>0</v>
      </c>
      <c r="AB50" s="301" t="s">
        <v>654</v>
      </c>
      <c r="AC50" s="380" t="s">
        <v>920</v>
      </c>
      <c r="AD50" s="390" t="s">
        <v>949</v>
      </c>
      <c r="AE50" s="380"/>
      <c r="AF50" s="302"/>
    </row>
    <row r="51" spans="1:32">
      <c r="B51" s="327" t="s">
        <v>4</v>
      </c>
      <c r="C51" s="320" t="s">
        <v>715</v>
      </c>
      <c r="D51" s="321" t="s">
        <v>415</v>
      </c>
      <c r="E51" s="313">
        <v>48</v>
      </c>
      <c r="F51" s="133">
        <v>3</v>
      </c>
      <c r="G51" s="133">
        <v>0</v>
      </c>
      <c r="H51" s="133">
        <v>25</v>
      </c>
      <c r="I51" s="133">
        <v>0</v>
      </c>
      <c r="J51" s="133">
        <v>3</v>
      </c>
      <c r="K51" s="345">
        <v>0.3</v>
      </c>
      <c r="L51" s="133">
        <v>0</v>
      </c>
      <c r="M51" s="20" t="b">
        <v>1</v>
      </c>
      <c r="N51" s="20">
        <v>3</v>
      </c>
      <c r="O51" s="20">
        <v>1</v>
      </c>
      <c r="P51" s="20" t="b">
        <v>1</v>
      </c>
      <c r="Q51" s="330">
        <f>entityDefinitions[[#This Row],['[edibleFromTier']]]</f>
        <v>3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</v>
      </c>
      <c r="AB51" s="301" t="s">
        <v>747</v>
      </c>
      <c r="AC51" s="242" t="s">
        <v>958</v>
      </c>
      <c r="AD51" s="391" t="s">
        <v>1002</v>
      </c>
      <c r="AE51" s="380" t="s">
        <v>961</v>
      </c>
      <c r="AF51" s="393" t="s">
        <v>978</v>
      </c>
    </row>
    <row r="52" spans="1:32">
      <c r="B52" s="327" t="s">
        <v>4</v>
      </c>
      <c r="C52" s="320" t="s">
        <v>1186</v>
      </c>
      <c r="D52" s="321" t="s">
        <v>415</v>
      </c>
      <c r="E52" s="313">
        <v>58</v>
      </c>
      <c r="F52" s="133">
        <v>5</v>
      </c>
      <c r="G52" s="133">
        <v>0</v>
      </c>
      <c r="H52" s="133">
        <v>40</v>
      </c>
      <c r="I52" s="133">
        <v>0</v>
      </c>
      <c r="J52" s="133">
        <v>3</v>
      </c>
      <c r="K52" s="345">
        <v>0</v>
      </c>
      <c r="L52" s="133">
        <v>0</v>
      </c>
      <c r="M52" s="20" t="b">
        <v>1</v>
      </c>
      <c r="N52" s="20">
        <v>4</v>
      </c>
      <c r="O52" s="20">
        <v>1</v>
      </c>
      <c r="P52" s="20" t="b">
        <v>1</v>
      </c>
      <c r="Q52" s="330">
        <f>entityDefinitions[[#This Row],['[edibleFromTier']]]</f>
        <v>4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391" t="s">
        <v>1003</v>
      </c>
      <c r="AE52" s="380" t="s">
        <v>980</v>
      </c>
      <c r="AF52" s="393" t="s">
        <v>979</v>
      </c>
    </row>
    <row r="53" spans="1:32">
      <c r="B53" s="327" t="s">
        <v>4</v>
      </c>
      <c r="C53" s="320" t="s">
        <v>725</v>
      </c>
      <c r="D53" s="321" t="s">
        <v>415</v>
      </c>
      <c r="E53" s="313">
        <v>68</v>
      </c>
      <c r="F53" s="133">
        <v>7</v>
      </c>
      <c r="G53" s="133">
        <v>0</v>
      </c>
      <c r="H53" s="133">
        <v>50</v>
      </c>
      <c r="I53" s="133">
        <v>0</v>
      </c>
      <c r="J53" s="133">
        <v>3</v>
      </c>
      <c r="K53" s="345">
        <v>0</v>
      </c>
      <c r="L53" s="133">
        <v>0</v>
      </c>
      <c r="M53" s="20" t="b">
        <v>0</v>
      </c>
      <c r="N53" s="20">
        <v>0</v>
      </c>
      <c r="O53" s="20">
        <v>1</v>
      </c>
      <c r="P53" s="20" t="b">
        <v>0</v>
      </c>
      <c r="Q53" s="330">
        <f>entityDefinitions[[#This Row],['[edibleFromTier']]]</f>
        <v>0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1</v>
      </c>
      <c r="AA53" s="314">
        <v>0.25</v>
      </c>
      <c r="AB53" s="301" t="s">
        <v>748</v>
      </c>
      <c r="AC53" s="242" t="s">
        <v>958</v>
      </c>
      <c r="AD53" s="391" t="s">
        <v>1003</v>
      </c>
      <c r="AE53" s="380" t="s">
        <v>980</v>
      </c>
      <c r="AF53" s="393" t="s">
        <v>979</v>
      </c>
    </row>
    <row r="54" spans="1:32" s="27" customFormat="1">
      <c r="B54" s="327" t="s">
        <v>4</v>
      </c>
      <c r="C54" s="320" t="s">
        <v>1016</v>
      </c>
      <c r="D54" s="321" t="s">
        <v>413</v>
      </c>
      <c r="E54" s="313">
        <v>30</v>
      </c>
      <c r="F54" s="133">
        <v>2</v>
      </c>
      <c r="G54" s="133">
        <v>0</v>
      </c>
      <c r="H54" s="133">
        <v>9</v>
      </c>
      <c r="I54" s="133">
        <v>40</v>
      </c>
      <c r="J54" s="133">
        <v>2</v>
      </c>
      <c r="K54" s="345">
        <v>0.2</v>
      </c>
      <c r="L54" s="133">
        <v>0</v>
      </c>
      <c r="M54" s="20" t="b">
        <v>1</v>
      </c>
      <c r="N54" s="20">
        <v>1</v>
      </c>
      <c r="O54" s="20">
        <v>3</v>
      </c>
      <c r="P54" s="20" t="b">
        <v>1</v>
      </c>
      <c r="Q54" s="330">
        <v>0</v>
      </c>
      <c r="R54" s="20" t="b">
        <v>0</v>
      </c>
      <c r="S54" s="330">
        <f>entityDefinitions[[#This Row],['[edibleFromTier']]]</f>
        <v>1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80" t="s">
        <v>930</v>
      </c>
      <c r="AD54" s="390" t="s">
        <v>950</v>
      </c>
      <c r="AE54" s="380"/>
      <c r="AF54" s="302"/>
    </row>
    <row r="55" spans="1:32" s="27" customFormat="1">
      <c r="B55" s="327" t="s">
        <v>4</v>
      </c>
      <c r="C55" s="320" t="s">
        <v>1017</v>
      </c>
      <c r="D55" s="321" t="s">
        <v>413</v>
      </c>
      <c r="E55" s="313">
        <v>24</v>
      </c>
      <c r="F55" s="133">
        <v>2</v>
      </c>
      <c r="G55" s="133">
        <v>0</v>
      </c>
      <c r="H55" s="133">
        <v>6</v>
      </c>
      <c r="I55" s="133">
        <v>30</v>
      </c>
      <c r="J55" s="133">
        <v>1</v>
      </c>
      <c r="K55" s="345">
        <v>0.2</v>
      </c>
      <c r="L55" s="133">
        <v>0</v>
      </c>
      <c r="M55" s="20" t="b">
        <v>1</v>
      </c>
      <c r="N55" s="20">
        <v>0</v>
      </c>
      <c r="O55" s="20">
        <v>2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0.25</v>
      </c>
      <c r="Y55" s="252">
        <v>0.25</v>
      </c>
      <c r="Z55" s="252">
        <v>0</v>
      </c>
      <c r="AA55" s="314">
        <v>0</v>
      </c>
      <c r="AB55" s="303" t="s">
        <v>742</v>
      </c>
      <c r="AC55" s="380" t="s">
        <v>930</v>
      </c>
      <c r="AD55" s="390" t="s">
        <v>950</v>
      </c>
      <c r="AE55" s="380"/>
      <c r="AF55" s="302"/>
    </row>
    <row r="56" spans="1:32" s="27" customFormat="1">
      <c r="B56" s="327" t="s">
        <v>4</v>
      </c>
      <c r="C56" s="320" t="s">
        <v>738</v>
      </c>
      <c r="D56" s="321" t="s">
        <v>413</v>
      </c>
      <c r="E56" s="313">
        <v>6</v>
      </c>
      <c r="F56" s="133">
        <v>1</v>
      </c>
      <c r="G56" s="133">
        <v>0</v>
      </c>
      <c r="H56" s="133">
        <v>5</v>
      </c>
      <c r="I56" s="133">
        <v>0</v>
      </c>
      <c r="J56" s="133">
        <v>2</v>
      </c>
      <c r="K56" s="345">
        <v>0.1</v>
      </c>
      <c r="L56" s="133">
        <v>0</v>
      </c>
      <c r="M56" s="20" t="b">
        <v>1</v>
      </c>
      <c r="N56" s="20">
        <v>1</v>
      </c>
      <c r="O56" s="20">
        <v>0.5</v>
      </c>
      <c r="P56" s="20" t="b">
        <v>1</v>
      </c>
      <c r="Q56" s="330">
        <v>0</v>
      </c>
      <c r="R56" s="20" t="b">
        <v>0</v>
      </c>
      <c r="S56" s="330">
        <v>0</v>
      </c>
      <c r="T56" s="20" t="b">
        <v>0</v>
      </c>
      <c r="U56" s="330">
        <v>0</v>
      </c>
      <c r="V56" s="20">
        <v>1</v>
      </c>
      <c r="W56" s="20">
        <v>0</v>
      </c>
      <c r="X56" s="252">
        <v>0.05</v>
      </c>
      <c r="Y56" s="252">
        <v>0.05</v>
      </c>
      <c r="Z56" s="252">
        <v>1</v>
      </c>
      <c r="AA56" s="314">
        <v>0</v>
      </c>
      <c r="AB56" s="301" t="s">
        <v>741</v>
      </c>
      <c r="AC56" s="380" t="s">
        <v>931</v>
      </c>
      <c r="AD56" s="390" t="s">
        <v>955</v>
      </c>
      <c r="AE56" s="380" t="s">
        <v>982</v>
      </c>
      <c r="AF56" s="380" t="s">
        <v>981</v>
      </c>
    </row>
    <row r="57" spans="1:32" s="27" customFormat="1">
      <c r="B57" s="329" t="s">
        <v>4</v>
      </c>
      <c r="C57" s="324" t="s">
        <v>735</v>
      </c>
      <c r="D57" s="325" t="s">
        <v>414</v>
      </c>
      <c r="E57" s="316">
        <v>48</v>
      </c>
      <c r="F57" s="206">
        <v>3</v>
      </c>
      <c r="G57" s="206">
        <v>0</v>
      </c>
      <c r="H57" s="206">
        <v>15</v>
      </c>
      <c r="I57" s="206">
        <v>0</v>
      </c>
      <c r="J57" s="206">
        <v>2</v>
      </c>
      <c r="K57" s="344">
        <v>0.3</v>
      </c>
      <c r="L57" s="206">
        <v>0</v>
      </c>
      <c r="M57" s="199" t="b">
        <v>1</v>
      </c>
      <c r="N57" s="199">
        <v>2</v>
      </c>
      <c r="O57" s="199">
        <v>6</v>
      </c>
      <c r="P57" s="199" t="b">
        <v>1</v>
      </c>
      <c r="Q57" s="332">
        <v>0</v>
      </c>
      <c r="R57" s="199" t="b">
        <v>1</v>
      </c>
      <c r="S57" s="332">
        <v>1</v>
      </c>
      <c r="T57" s="199" t="b">
        <v>1</v>
      </c>
      <c r="U57" s="332">
        <v>0</v>
      </c>
      <c r="V57" s="199">
        <v>80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750</v>
      </c>
      <c r="AC57" s="382" t="s">
        <v>936</v>
      </c>
      <c r="AD57" s="389" t="s">
        <v>996</v>
      </c>
      <c r="AE57" s="382"/>
      <c r="AF57" s="307"/>
    </row>
    <row r="58" spans="1:32" s="27" customFormat="1">
      <c r="B58" s="327" t="s">
        <v>4</v>
      </c>
      <c r="C58" s="320" t="s">
        <v>337</v>
      </c>
      <c r="D58" s="321" t="s">
        <v>413</v>
      </c>
      <c r="E58" s="313">
        <v>19</v>
      </c>
      <c r="F58" s="133">
        <v>1</v>
      </c>
      <c r="G58" s="133">
        <v>0</v>
      </c>
      <c r="H58" s="133">
        <v>10</v>
      </c>
      <c r="I58" s="133">
        <v>0</v>
      </c>
      <c r="J58" s="133">
        <v>1</v>
      </c>
      <c r="K58" s="345">
        <v>0.3</v>
      </c>
      <c r="L58" s="133">
        <v>0</v>
      </c>
      <c r="M58" s="20" t="b">
        <v>1</v>
      </c>
      <c r="N58" s="20">
        <v>0</v>
      </c>
      <c r="O58" s="20">
        <v>4</v>
      </c>
      <c r="P58" s="20" t="b">
        <v>1</v>
      </c>
      <c r="Q58" s="330">
        <f>entityDefinitions[[#This Row],['[edibleFromTier']]]</f>
        <v>0</v>
      </c>
      <c r="R58" s="20" t="b">
        <v>0</v>
      </c>
      <c r="S58" s="330">
        <f>entityDefinitions[[#This Row],['[edibleFromTier']]]</f>
        <v>0</v>
      </c>
      <c r="T58" s="20" t="b">
        <v>0</v>
      </c>
      <c r="U58" s="330">
        <v>0</v>
      </c>
      <c r="V58" s="20">
        <v>1</v>
      </c>
      <c r="W58" s="20">
        <v>0</v>
      </c>
      <c r="X58" s="252">
        <v>0.1</v>
      </c>
      <c r="Y58" s="252">
        <v>0.1</v>
      </c>
      <c r="Z58" s="252">
        <v>0</v>
      </c>
      <c r="AA58" s="314">
        <v>0</v>
      </c>
      <c r="AB58" s="301" t="s">
        <v>656</v>
      </c>
      <c r="AC58" s="380" t="s">
        <v>921</v>
      </c>
      <c r="AD58" s="390" t="s">
        <v>957</v>
      </c>
      <c r="AE58" s="380"/>
      <c r="AF58" s="302"/>
    </row>
    <row r="59" spans="1:32">
      <c r="B59" s="329" t="s">
        <v>4</v>
      </c>
      <c r="C59" s="324" t="s">
        <v>713</v>
      </c>
      <c r="D59" s="325" t="s">
        <v>414</v>
      </c>
      <c r="E59" s="316">
        <v>40</v>
      </c>
      <c r="F59" s="206">
        <v>2</v>
      </c>
      <c r="G59" s="206">
        <v>0</v>
      </c>
      <c r="H59" s="206">
        <v>30</v>
      </c>
      <c r="I59" s="206">
        <v>0</v>
      </c>
      <c r="J59" s="206">
        <v>4</v>
      </c>
      <c r="K59" s="344">
        <v>0.3</v>
      </c>
      <c r="L59" s="206">
        <v>0</v>
      </c>
      <c r="M59" s="199" t="b">
        <v>1</v>
      </c>
      <c r="N59" s="199">
        <v>2</v>
      </c>
      <c r="O59" s="199">
        <v>9</v>
      </c>
      <c r="P59" s="199" t="b">
        <v>1</v>
      </c>
      <c r="Q59" s="332">
        <v>1</v>
      </c>
      <c r="R59" s="199" t="b">
        <v>0</v>
      </c>
      <c r="S59" s="332">
        <v>0</v>
      </c>
      <c r="T59" s="199" t="b">
        <v>1</v>
      </c>
      <c r="U59" s="332">
        <v>1</v>
      </c>
      <c r="V59" s="199">
        <v>85</v>
      </c>
      <c r="W59" s="199">
        <v>0</v>
      </c>
      <c r="X59" s="253">
        <v>0.25</v>
      </c>
      <c r="Y59" s="253">
        <v>0.25</v>
      </c>
      <c r="Z59" s="253">
        <v>0.75</v>
      </c>
      <c r="AA59" s="317">
        <v>0</v>
      </c>
      <c r="AB59" s="306" t="s">
        <v>751</v>
      </c>
      <c r="AC59" s="382" t="s">
        <v>935</v>
      </c>
      <c r="AD59" s="389" t="s">
        <v>997</v>
      </c>
      <c r="AE59" s="382" t="s">
        <v>983</v>
      </c>
      <c r="AF59" s="382" t="s">
        <v>984</v>
      </c>
    </row>
    <row r="60" spans="1:32" s="27" customFormat="1">
      <c r="B60" s="327" t="s">
        <v>4</v>
      </c>
      <c r="C60" s="320" t="s">
        <v>701</v>
      </c>
      <c r="D60" s="321" t="s">
        <v>413</v>
      </c>
      <c r="E60" s="313">
        <v>48</v>
      </c>
      <c r="F60" s="133">
        <v>3</v>
      </c>
      <c r="G60" s="133">
        <v>0</v>
      </c>
      <c r="H60" s="133">
        <v>8</v>
      </c>
      <c r="I60" s="133">
        <v>0</v>
      </c>
      <c r="J60" s="133">
        <v>1</v>
      </c>
      <c r="K60" s="345">
        <v>0.3</v>
      </c>
      <c r="L60" s="133">
        <v>0</v>
      </c>
      <c r="M60" s="20" t="b">
        <v>1</v>
      </c>
      <c r="N60" s="20">
        <v>0</v>
      </c>
      <c r="O60" s="20">
        <v>3</v>
      </c>
      <c r="P60" s="20" t="b">
        <v>1</v>
      </c>
      <c r="Q60" s="330">
        <f>entityDefinitions[[#This Row],['[edibleFromTier']]]</f>
        <v>0</v>
      </c>
      <c r="R60" s="20" t="b">
        <v>0</v>
      </c>
      <c r="S60" s="330">
        <f>entityDefinitions[[#This Row],['[edibleFromTier']]]</f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0</v>
      </c>
      <c r="AA60" s="314">
        <v>0</v>
      </c>
      <c r="AB60" s="301" t="s">
        <v>743</v>
      </c>
      <c r="AC60" s="380" t="s">
        <v>940</v>
      </c>
      <c r="AD60" s="390" t="s">
        <v>956</v>
      </c>
      <c r="AE60" s="380"/>
      <c r="AF60" s="302"/>
    </row>
    <row r="61" spans="1:32" s="27" customFormat="1">
      <c r="B61" s="327" t="s">
        <v>4</v>
      </c>
      <c r="C61" s="320" t="s">
        <v>704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4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744</v>
      </c>
      <c r="AC61" s="380" t="s">
        <v>924</v>
      </c>
      <c r="AD61" s="390" t="s">
        <v>998</v>
      </c>
      <c r="AE61" s="380" t="s">
        <v>985</v>
      </c>
      <c r="AF61" s="380" t="s">
        <v>963</v>
      </c>
    </row>
    <row r="62" spans="1:32" s="27" customFormat="1">
      <c r="B62" s="327" t="s">
        <v>4</v>
      </c>
      <c r="C62" s="320" t="s">
        <v>703</v>
      </c>
      <c r="D62" s="321" t="s">
        <v>413</v>
      </c>
      <c r="E62" s="313">
        <v>48</v>
      </c>
      <c r="F62" s="133">
        <v>3</v>
      </c>
      <c r="G62" s="133">
        <v>0</v>
      </c>
      <c r="H62" s="133">
        <v>10</v>
      </c>
      <c r="I62" s="133">
        <v>0</v>
      </c>
      <c r="J62" s="133">
        <v>2</v>
      </c>
      <c r="K62" s="345">
        <v>0.3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30">
        <f>entityDefinitions[[#This Row],['[edibleFromTier']]]</f>
        <v>1</v>
      </c>
      <c r="R62" s="20" t="b">
        <v>0</v>
      </c>
      <c r="S62" s="330"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</v>
      </c>
      <c r="Y62" s="252">
        <v>0</v>
      </c>
      <c r="Z62" s="252">
        <v>1</v>
      </c>
      <c r="AA62" s="314">
        <v>0</v>
      </c>
      <c r="AB62" s="301" t="s">
        <v>745</v>
      </c>
      <c r="AC62" s="380" t="s">
        <v>923</v>
      </c>
      <c r="AD62" s="390" t="s">
        <v>999</v>
      </c>
      <c r="AE62" s="380" t="s">
        <v>985</v>
      </c>
      <c r="AF62" s="380" t="s">
        <v>962</v>
      </c>
    </row>
    <row r="63" spans="1:32" s="27" customFormat="1">
      <c r="A63" s="248"/>
      <c r="B63" s="327" t="s">
        <v>4</v>
      </c>
      <c r="C63" s="320" t="s">
        <v>710</v>
      </c>
      <c r="D63" s="321" t="s">
        <v>413</v>
      </c>
      <c r="E63" s="313">
        <v>48</v>
      </c>
      <c r="F63" s="133">
        <v>3</v>
      </c>
      <c r="G63" s="133">
        <v>0</v>
      </c>
      <c r="H63" s="133">
        <v>5</v>
      </c>
      <c r="I63" s="133">
        <v>0</v>
      </c>
      <c r="J63" s="133">
        <v>1</v>
      </c>
      <c r="K63" s="345">
        <v>0.1</v>
      </c>
      <c r="L63" s="133">
        <v>0</v>
      </c>
      <c r="M63" s="20" t="b">
        <v>1</v>
      </c>
      <c r="N63" s="20">
        <v>0</v>
      </c>
      <c r="O63" s="20">
        <v>1</v>
      </c>
      <c r="P63" s="20" t="b">
        <v>1</v>
      </c>
      <c r="Q63" s="330">
        <f>entityDefinitions[[#This Row],['[edibleFromTier']]]</f>
        <v>0</v>
      </c>
      <c r="R63" s="20" t="b">
        <v>0</v>
      </c>
      <c r="S63" s="330">
        <f>entityDefinitions[[#This Row],['[edibleFromTier']]]</f>
        <v>0</v>
      </c>
      <c r="T63" s="20" t="b">
        <v>0</v>
      </c>
      <c r="U63" s="330">
        <v>0</v>
      </c>
      <c r="V63" s="20">
        <v>1</v>
      </c>
      <c r="W63" s="20">
        <v>0</v>
      </c>
      <c r="X63" s="252">
        <v>0.05</v>
      </c>
      <c r="Y63" s="252">
        <v>0.05</v>
      </c>
      <c r="Z63" s="252">
        <v>0</v>
      </c>
      <c r="AA63" s="314">
        <v>0</v>
      </c>
      <c r="AB63" s="301" t="s">
        <v>753</v>
      </c>
      <c r="AC63" s="380" t="s">
        <v>922</v>
      </c>
      <c r="AD63" s="390" t="s">
        <v>1000</v>
      </c>
      <c r="AE63" s="380"/>
      <c r="AF63" s="302"/>
    </row>
    <row r="64" spans="1:32" s="27" customFormat="1">
      <c r="B64" s="329" t="s">
        <v>4</v>
      </c>
      <c r="C64" s="324" t="s">
        <v>499</v>
      </c>
      <c r="D64" s="325" t="s">
        <v>414</v>
      </c>
      <c r="E64" s="316">
        <v>3</v>
      </c>
      <c r="F64" s="206">
        <v>1</v>
      </c>
      <c r="G64" s="206">
        <v>0</v>
      </c>
      <c r="H64" s="206">
        <v>15</v>
      </c>
      <c r="I64" s="206">
        <v>0</v>
      </c>
      <c r="J64" s="206">
        <v>2</v>
      </c>
      <c r="K64" s="34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82" t="s">
        <v>937</v>
      </c>
      <c r="AD64" s="389" t="s">
        <v>1004</v>
      </c>
      <c r="AE64" s="382"/>
      <c r="AF64" s="307"/>
    </row>
    <row r="65" spans="2:32" s="27" customFormat="1">
      <c r="B65" s="329" t="s">
        <v>4</v>
      </c>
      <c r="C65" s="324" t="s">
        <v>500</v>
      </c>
      <c r="D65" s="325" t="s">
        <v>414</v>
      </c>
      <c r="E65" s="316">
        <v>22</v>
      </c>
      <c r="F65" s="206">
        <v>2</v>
      </c>
      <c r="G65" s="206">
        <v>0</v>
      </c>
      <c r="H65" s="206">
        <v>15</v>
      </c>
      <c r="I65" s="206">
        <v>0</v>
      </c>
      <c r="J65" s="206">
        <v>2</v>
      </c>
      <c r="K65" s="34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82" t="s">
        <v>938</v>
      </c>
      <c r="AD65" s="389" t="s">
        <v>1005</v>
      </c>
      <c r="AE65" s="382"/>
      <c r="AF65" s="307"/>
    </row>
    <row r="66" spans="2:32" s="27" customFormat="1">
      <c r="B66" s="329" t="s">
        <v>4</v>
      </c>
      <c r="C66" s="324" t="s">
        <v>1159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4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0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82" t="s">
        <v>937</v>
      </c>
      <c r="AD66" s="389" t="s">
        <v>1004</v>
      </c>
      <c r="AE66" s="382"/>
      <c r="AF66" s="307"/>
    </row>
    <row r="67" spans="2:32" s="27" customFormat="1">
      <c r="B67" s="329" t="s">
        <v>4</v>
      </c>
      <c r="C67" s="324" t="s">
        <v>1161</v>
      </c>
      <c r="D67" s="325" t="s">
        <v>414</v>
      </c>
      <c r="E67" s="316">
        <v>3</v>
      </c>
      <c r="F67" s="206">
        <v>1</v>
      </c>
      <c r="G67" s="206">
        <v>0</v>
      </c>
      <c r="H67" s="206">
        <v>15</v>
      </c>
      <c r="I67" s="206">
        <v>0</v>
      </c>
      <c r="J67" s="206">
        <v>2</v>
      </c>
      <c r="K67" s="344">
        <v>0.2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1</v>
      </c>
      <c r="U67" s="332">
        <v>0</v>
      </c>
      <c r="V67" s="199">
        <v>75</v>
      </c>
      <c r="W67" s="199">
        <v>20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82" t="s">
        <v>937</v>
      </c>
      <c r="AD67" s="389" t="s">
        <v>1004</v>
      </c>
      <c r="AE67" s="382"/>
      <c r="AF67" s="307"/>
    </row>
    <row r="68" spans="2:32" s="27" customFormat="1">
      <c r="B68" s="329" t="s">
        <v>4</v>
      </c>
      <c r="C68" s="324" t="s">
        <v>1014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2</v>
      </c>
      <c r="K68" s="34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82" t="s">
        <v>938</v>
      </c>
      <c r="AD68" s="389" t="s">
        <v>1005</v>
      </c>
      <c r="AE68" s="382"/>
      <c r="AF68" s="307"/>
    </row>
    <row r="69" spans="2:32" s="27" customFormat="1">
      <c r="B69" s="329" t="s">
        <v>4</v>
      </c>
      <c r="C69" s="324" t="s">
        <v>1015</v>
      </c>
      <c r="D69" s="325" t="s">
        <v>414</v>
      </c>
      <c r="E69" s="316">
        <v>22</v>
      </c>
      <c r="F69" s="206">
        <v>2</v>
      </c>
      <c r="G69" s="206">
        <v>0</v>
      </c>
      <c r="H69" s="206">
        <v>15</v>
      </c>
      <c r="I69" s="206">
        <v>0</v>
      </c>
      <c r="J69" s="206">
        <v>1</v>
      </c>
      <c r="K69" s="344">
        <v>0.2</v>
      </c>
      <c r="L69" s="206">
        <v>0</v>
      </c>
      <c r="M69" s="199" t="b">
        <v>1</v>
      </c>
      <c r="N69" s="199">
        <v>0</v>
      </c>
      <c r="O69" s="199">
        <v>7</v>
      </c>
      <c r="P69" s="199" t="b">
        <v>1</v>
      </c>
      <c r="Q69" s="332">
        <v>0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</v>
      </c>
      <c r="AA69" s="317">
        <v>0</v>
      </c>
      <c r="AB69" s="306" t="s">
        <v>660</v>
      </c>
      <c r="AC69" s="382" t="s">
        <v>938</v>
      </c>
      <c r="AD69" s="389" t="s">
        <v>1005</v>
      </c>
      <c r="AE69" s="382"/>
      <c r="AF69" s="307"/>
    </row>
    <row r="70" spans="2:32" s="27" customFormat="1">
      <c r="B70" s="329" t="s">
        <v>4</v>
      </c>
      <c r="C70" s="324" t="s">
        <v>1013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4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82" t="s">
        <v>934</v>
      </c>
      <c r="AD70" s="389" t="s">
        <v>995</v>
      </c>
      <c r="AE70" s="382" t="s">
        <v>970</v>
      </c>
      <c r="AF70" s="382" t="s">
        <v>972</v>
      </c>
    </row>
    <row r="71" spans="2:32" s="27" customFormat="1">
      <c r="B71" s="329" t="s">
        <v>4</v>
      </c>
      <c r="C71" s="324" t="s">
        <v>1164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3</v>
      </c>
      <c r="K71" s="344">
        <v>0.2</v>
      </c>
      <c r="L71" s="206">
        <v>0</v>
      </c>
      <c r="M71" s="199" t="b">
        <v>1</v>
      </c>
      <c r="N71" s="199">
        <v>1</v>
      </c>
      <c r="O71" s="199">
        <v>6</v>
      </c>
      <c r="P71" s="199" t="b">
        <v>1</v>
      </c>
      <c r="Q71" s="332">
        <f>entityDefinitions[[#This Row],['[edibleFromTier']]]</f>
        <v>1</v>
      </c>
      <c r="R71" s="199" t="b">
        <v>0</v>
      </c>
      <c r="S71" s="332"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82" t="s">
        <v>934</v>
      </c>
      <c r="AD71" s="389" t="s">
        <v>995</v>
      </c>
      <c r="AE71" s="382" t="s">
        <v>970</v>
      </c>
      <c r="AF71" s="382" t="s">
        <v>972</v>
      </c>
    </row>
    <row r="72" spans="2:32" s="27" customFormat="1">
      <c r="B72" s="329" t="s">
        <v>4</v>
      </c>
      <c r="C72" s="324" t="s">
        <v>1018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2</v>
      </c>
      <c r="K72" s="34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f>entityDefinitions[[#This Row],['[edibleFromTier']]]</f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82" t="s">
        <v>934</v>
      </c>
      <c r="AD72" s="389" t="s">
        <v>995</v>
      </c>
      <c r="AE72" s="382" t="s">
        <v>970</v>
      </c>
      <c r="AF72" s="382" t="s">
        <v>972</v>
      </c>
    </row>
    <row r="73" spans="2:32" s="27" customFormat="1">
      <c r="B73" s="329" t="s">
        <v>4</v>
      </c>
      <c r="C73" s="324" t="s">
        <v>1019</v>
      </c>
      <c r="D73" s="325" t="s">
        <v>1012</v>
      </c>
      <c r="E73" s="316">
        <v>30</v>
      </c>
      <c r="F73" s="206">
        <v>2</v>
      </c>
      <c r="G73" s="206">
        <v>0</v>
      </c>
      <c r="H73" s="206">
        <v>20</v>
      </c>
      <c r="I73" s="206">
        <v>0</v>
      </c>
      <c r="J73" s="206">
        <v>3</v>
      </c>
      <c r="K73" s="344">
        <v>0.2</v>
      </c>
      <c r="L73" s="206">
        <v>0</v>
      </c>
      <c r="M73" s="199" t="b">
        <v>1</v>
      </c>
      <c r="N73" s="199">
        <v>0</v>
      </c>
      <c r="O73" s="199">
        <v>6</v>
      </c>
      <c r="P73" s="199" t="b">
        <v>1</v>
      </c>
      <c r="Q73" s="332">
        <v>0</v>
      </c>
      <c r="R73" s="199" t="b">
        <v>0</v>
      </c>
      <c r="S73" s="332">
        <v>0</v>
      </c>
      <c r="T73" s="199" t="b">
        <v>0</v>
      </c>
      <c r="U73" s="332">
        <v>0</v>
      </c>
      <c r="V73" s="199">
        <v>1</v>
      </c>
      <c r="W73" s="199">
        <v>0</v>
      </c>
      <c r="X73" s="253">
        <v>0.25</v>
      </c>
      <c r="Y73" s="253">
        <v>0.25</v>
      </c>
      <c r="Z73" s="253">
        <v>0.8</v>
      </c>
      <c r="AA73" s="317">
        <v>0</v>
      </c>
      <c r="AB73" s="306" t="s">
        <v>752</v>
      </c>
      <c r="AC73" s="382" t="s">
        <v>934</v>
      </c>
      <c r="AD73" s="389" t="s">
        <v>995</v>
      </c>
      <c r="AE73" s="382" t="s">
        <v>970</v>
      </c>
      <c r="AF73" s="382" t="s">
        <v>972</v>
      </c>
    </row>
    <row r="74" spans="2:32" s="27" customFormat="1">
      <c r="B74" s="329" t="s">
        <v>4</v>
      </c>
      <c r="C74" s="324" t="s">
        <v>585</v>
      </c>
      <c r="D74" s="325" t="s">
        <v>414</v>
      </c>
      <c r="E74" s="316">
        <v>48</v>
      </c>
      <c r="F74" s="206">
        <v>3</v>
      </c>
      <c r="G74" s="206">
        <v>0</v>
      </c>
      <c r="H74" s="206">
        <v>20</v>
      </c>
      <c r="I74" s="206">
        <v>0</v>
      </c>
      <c r="J74" s="206">
        <v>4</v>
      </c>
      <c r="K74" s="344">
        <v>0.3</v>
      </c>
      <c r="L74" s="206">
        <v>0</v>
      </c>
      <c r="M74" s="199" t="b">
        <v>1</v>
      </c>
      <c r="N74" s="199">
        <v>1</v>
      </c>
      <c r="O74" s="199">
        <v>6</v>
      </c>
      <c r="P74" s="199" t="b">
        <v>1</v>
      </c>
      <c r="Q74" s="332">
        <v>0</v>
      </c>
      <c r="R74" s="199" t="b">
        <v>0</v>
      </c>
      <c r="S74" s="332">
        <v>0</v>
      </c>
      <c r="T74" s="199" t="b">
        <v>1</v>
      </c>
      <c r="U74" s="332">
        <v>0</v>
      </c>
      <c r="V74" s="199">
        <v>150</v>
      </c>
      <c r="W74" s="199">
        <v>0</v>
      </c>
      <c r="X74" s="253">
        <v>0</v>
      </c>
      <c r="Y74" s="253">
        <v>0</v>
      </c>
      <c r="Z74" s="253">
        <v>0.6</v>
      </c>
      <c r="AA74" s="317">
        <v>0</v>
      </c>
      <c r="AB74" s="306" t="s">
        <v>661</v>
      </c>
      <c r="AC74" s="382" t="s">
        <v>939</v>
      </c>
      <c r="AD74" s="389" t="s">
        <v>1006</v>
      </c>
      <c r="AE74" s="382" t="s">
        <v>986</v>
      </c>
      <c r="AF74" s="382" t="s">
        <v>987</v>
      </c>
    </row>
    <row r="75" spans="2:32" s="27" customFormat="1">
      <c r="B75" s="329" t="s">
        <v>4</v>
      </c>
      <c r="C75" s="324" t="s">
        <v>1218</v>
      </c>
      <c r="D75" s="325" t="s">
        <v>414</v>
      </c>
      <c r="E75" s="316">
        <v>27</v>
      </c>
      <c r="F75" s="206">
        <v>2</v>
      </c>
      <c r="G75" s="206">
        <v>0</v>
      </c>
      <c r="H75" s="206">
        <v>20</v>
      </c>
      <c r="I75" s="206">
        <v>0</v>
      </c>
      <c r="J75" s="206">
        <v>4</v>
      </c>
      <c r="K75" s="344">
        <v>0.2</v>
      </c>
      <c r="L75" s="206">
        <v>0</v>
      </c>
      <c r="M75" s="199" t="b">
        <v>1</v>
      </c>
      <c r="N75" s="199">
        <v>1</v>
      </c>
      <c r="O75" s="199">
        <v>7</v>
      </c>
      <c r="P75" s="199" t="b">
        <v>1</v>
      </c>
      <c r="Q75" s="332">
        <v>0</v>
      </c>
      <c r="R75" s="199" t="b">
        <v>0</v>
      </c>
      <c r="S75" s="332">
        <v>0</v>
      </c>
      <c r="T75" s="199" t="b">
        <v>1</v>
      </c>
      <c r="U75" s="332">
        <v>0</v>
      </c>
      <c r="V75" s="199">
        <v>75</v>
      </c>
      <c r="W75" s="199">
        <v>0</v>
      </c>
      <c r="X75" s="253">
        <v>0.25</v>
      </c>
      <c r="Y75" s="253">
        <v>0.25</v>
      </c>
      <c r="Z75" s="253">
        <v>0.7</v>
      </c>
      <c r="AA75" s="317">
        <v>0</v>
      </c>
      <c r="AB75" s="306" t="s">
        <v>659</v>
      </c>
      <c r="AC75" s="382" t="s">
        <v>933</v>
      </c>
      <c r="AD75" s="389" t="s">
        <v>951</v>
      </c>
      <c r="AE75" s="382" t="s">
        <v>969</v>
      </c>
      <c r="AF75" s="382" t="s">
        <v>971</v>
      </c>
    </row>
    <row r="76" spans="2:32" s="27" customFormat="1">
      <c r="B76" s="329" t="s">
        <v>4</v>
      </c>
      <c r="C76" s="324" t="s">
        <v>1219</v>
      </c>
      <c r="D76" s="325" t="s">
        <v>414</v>
      </c>
      <c r="E76" s="316">
        <v>40</v>
      </c>
      <c r="F76" s="206">
        <v>2</v>
      </c>
      <c r="G76" s="206">
        <v>0</v>
      </c>
      <c r="H76" s="206">
        <v>30</v>
      </c>
      <c r="I76" s="206">
        <v>0</v>
      </c>
      <c r="J76" s="206">
        <v>4</v>
      </c>
      <c r="K76" s="344">
        <v>0.3</v>
      </c>
      <c r="L76" s="206">
        <v>0</v>
      </c>
      <c r="M76" s="199" t="b">
        <v>1</v>
      </c>
      <c r="N76" s="199">
        <v>2</v>
      </c>
      <c r="O76" s="199">
        <v>9</v>
      </c>
      <c r="P76" s="199" t="b">
        <v>1</v>
      </c>
      <c r="Q76" s="332">
        <v>1</v>
      </c>
      <c r="R76" s="199" t="b">
        <v>0</v>
      </c>
      <c r="S76" s="332">
        <v>0</v>
      </c>
      <c r="T76" s="199" t="b">
        <v>1</v>
      </c>
      <c r="U76" s="332">
        <v>1</v>
      </c>
      <c r="V76" s="199">
        <v>85</v>
      </c>
      <c r="W76" s="199">
        <v>0</v>
      </c>
      <c r="X76" s="253">
        <v>0.25</v>
      </c>
      <c r="Y76" s="253">
        <v>0.25</v>
      </c>
      <c r="Z76" s="253">
        <v>0.75</v>
      </c>
      <c r="AA76" s="317">
        <v>0</v>
      </c>
      <c r="AB76" s="306" t="s">
        <v>751</v>
      </c>
      <c r="AC76" s="382" t="s">
        <v>935</v>
      </c>
      <c r="AD76" s="389" t="s">
        <v>997</v>
      </c>
      <c r="AE76" s="382" t="s">
        <v>983</v>
      </c>
      <c r="AF76" s="382" t="s">
        <v>984</v>
      </c>
    </row>
    <row r="77" spans="2:32">
      <c r="B77" s="327"/>
      <c r="C77" s="333"/>
      <c r="D77" s="321"/>
      <c r="E77" s="334">
        <v>48</v>
      </c>
      <c r="F77" s="133">
        <v>3</v>
      </c>
      <c r="G77" s="133"/>
      <c r="H77" s="133"/>
      <c r="I77" s="133"/>
      <c r="J77" s="133">
        <v>9</v>
      </c>
      <c r="K77" s="347">
        <v>0.53</v>
      </c>
      <c r="L77" s="133"/>
      <c r="M77" s="20"/>
      <c r="N77" s="183"/>
      <c r="O77" s="183"/>
      <c r="P77" s="335"/>
      <c r="Q77" s="336"/>
      <c r="R77" s="337"/>
      <c r="S77" s="338"/>
      <c r="T77" s="337"/>
      <c r="U77" s="338"/>
      <c r="V77" s="339"/>
      <c r="W77" s="339"/>
      <c r="X77" s="340"/>
      <c r="Y77" s="252"/>
      <c r="Z77" s="252"/>
      <c r="AA77" s="314"/>
      <c r="AB77" s="341"/>
      <c r="AC77" s="383"/>
      <c r="AD77" s="342"/>
      <c r="AE77" s="382"/>
      <c r="AF77" s="307"/>
    </row>
    <row r="78" spans="2:32" ht="15.75" thickBot="1"/>
    <row r="79" spans="2:32" ht="23.25">
      <c r="B79" s="12" t="s">
        <v>698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32" s="5" customFormat="1">
      <c r="B80" s="238"/>
      <c r="C80" s="238"/>
      <c r="D80" s="240"/>
      <c r="E80" s="238"/>
      <c r="F80" s="238"/>
      <c r="G80" s="442"/>
      <c r="H80" s="442"/>
      <c r="I80" s="172" t="s">
        <v>432</v>
      </c>
      <c r="J80" s="172"/>
      <c r="K80" s="238"/>
      <c r="N80" s="5" t="s">
        <v>490</v>
      </c>
      <c r="AB80" s="172"/>
      <c r="AC80" s="172"/>
      <c r="AD80" s="172"/>
      <c r="AE80" s="172"/>
    </row>
    <row r="81" spans="1:15" ht="145.5">
      <c r="B81" s="143" t="s">
        <v>724</v>
      </c>
      <c r="C81" s="143" t="s">
        <v>5</v>
      </c>
      <c r="D81" s="143" t="s">
        <v>419</v>
      </c>
      <c r="E81" s="154" t="s">
        <v>675</v>
      </c>
      <c r="F81" s="154" t="s">
        <v>700</v>
      </c>
      <c r="G81" s="154" t="s">
        <v>611</v>
      </c>
      <c r="H81" s="154" t="s">
        <v>699</v>
      </c>
      <c r="I81" s="154" t="s">
        <v>433</v>
      </c>
      <c r="J81" s="154" t="s">
        <v>436</v>
      </c>
      <c r="K81" s="149" t="s">
        <v>38</v>
      </c>
      <c r="L81" s="149" t="s">
        <v>487</v>
      </c>
      <c r="M81" s="149" t="s">
        <v>489</v>
      </c>
      <c r="N81" s="154" t="s">
        <v>868</v>
      </c>
      <c r="O81" s="154" t="s">
        <v>867</v>
      </c>
    </row>
    <row r="82" spans="1:15" s="27" customFormat="1">
      <c r="B82" s="13" t="s">
        <v>4</v>
      </c>
      <c r="C82" s="13" t="s">
        <v>504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440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 s="27" customFormat="1">
      <c r="B83" s="13" t="s">
        <v>4</v>
      </c>
      <c r="C83" s="13" t="s">
        <v>726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506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 s="27" customFormat="1">
      <c r="B84" s="13" t="s">
        <v>4</v>
      </c>
      <c r="C84" s="13" t="s">
        <v>727</v>
      </c>
      <c r="D84" s="13" t="s">
        <v>417</v>
      </c>
      <c r="E84" s="20" t="b">
        <v>1</v>
      </c>
      <c r="F84" s="245">
        <v>0</v>
      </c>
      <c r="G84" s="245">
        <v>1</v>
      </c>
      <c r="H84" s="245">
        <v>2</v>
      </c>
      <c r="I84" s="245">
        <v>0</v>
      </c>
      <c r="J84" s="245">
        <v>0</v>
      </c>
      <c r="K84" s="242" t="s">
        <v>506</v>
      </c>
      <c r="L84" s="242" t="s">
        <v>964</v>
      </c>
      <c r="M84" s="242" t="s">
        <v>932</v>
      </c>
      <c r="N84" s="245">
        <v>10</v>
      </c>
      <c r="O84" s="245">
        <v>10</v>
      </c>
    </row>
    <row r="85" spans="1:15" s="27" customFormat="1">
      <c r="A85" s="248"/>
      <c r="B85" s="13" t="s">
        <v>4</v>
      </c>
      <c r="C85" s="13" t="s">
        <v>734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242" t="s">
        <v>506</v>
      </c>
      <c r="L85" s="242" t="s">
        <v>964</v>
      </c>
      <c r="M85" s="242" t="s">
        <v>932</v>
      </c>
      <c r="N85" s="245">
        <v>10</v>
      </c>
      <c r="O85" s="245">
        <v>10</v>
      </c>
    </row>
    <row r="86" spans="1:15">
      <c r="B86" s="13" t="s">
        <v>4</v>
      </c>
      <c r="C86" s="13" t="s">
        <v>732</v>
      </c>
      <c r="D86" s="13" t="s">
        <v>417</v>
      </c>
      <c r="E86" s="20" t="b">
        <v>1</v>
      </c>
      <c r="F86" s="245">
        <v>0</v>
      </c>
      <c r="G86" s="245">
        <v>1</v>
      </c>
      <c r="H86" s="245">
        <v>2</v>
      </c>
      <c r="I86" s="245">
        <v>0</v>
      </c>
      <c r="J86" s="245">
        <v>0</v>
      </c>
      <c r="K86" s="242" t="s">
        <v>449</v>
      </c>
      <c r="L86" s="242" t="s">
        <v>964</v>
      </c>
      <c r="M86" s="242" t="s">
        <v>932</v>
      </c>
      <c r="N86" s="245">
        <v>10</v>
      </c>
      <c r="O86" s="245">
        <v>10</v>
      </c>
    </row>
    <row r="87" spans="1:15">
      <c r="B87" s="198" t="s">
        <v>4</v>
      </c>
      <c r="C87" s="198" t="s">
        <v>452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454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717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502</v>
      </c>
      <c r="L88" s="241" t="s">
        <v>964</v>
      </c>
      <c r="M88" s="241" t="s">
        <v>932</v>
      </c>
      <c r="N88" s="255">
        <v>1</v>
      </c>
      <c r="O88" s="255">
        <v>1</v>
      </c>
    </row>
    <row r="89" spans="1:15">
      <c r="B89" s="198" t="s">
        <v>4</v>
      </c>
      <c r="C89" s="198" t="s">
        <v>714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455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453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456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501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503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728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438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729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438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718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450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719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451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>
      <c r="B97" s="198" t="s">
        <v>4</v>
      </c>
      <c r="C97" s="198" t="s">
        <v>720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451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721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451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98" t="s">
        <v>4</v>
      </c>
      <c r="C99" s="198" t="s">
        <v>722</v>
      </c>
      <c r="D99" s="198" t="s">
        <v>412</v>
      </c>
      <c r="E99" s="254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1" t="s">
        <v>458</v>
      </c>
      <c r="L99" s="241" t="s">
        <v>964</v>
      </c>
      <c r="M99" s="241" t="s">
        <v>932</v>
      </c>
      <c r="N99" s="255">
        <v>10</v>
      </c>
      <c r="O99" s="255">
        <v>10</v>
      </c>
    </row>
    <row r="100" spans="2:15" s="27" customFormat="1">
      <c r="B100" s="198" t="s">
        <v>4</v>
      </c>
      <c r="C100" s="198" t="s">
        <v>730</v>
      </c>
      <c r="D100" s="198" t="s">
        <v>412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505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731</v>
      </c>
      <c r="D101" s="198" t="s">
        <v>412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457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3" t="s">
        <v>4</v>
      </c>
      <c r="C102" s="13" t="s">
        <v>733</v>
      </c>
      <c r="D102" s="13" t="s">
        <v>415</v>
      </c>
      <c r="E102" s="20" t="b">
        <v>1</v>
      </c>
      <c r="F102" s="245">
        <v>0</v>
      </c>
      <c r="G102" s="245">
        <v>1</v>
      </c>
      <c r="H102" s="245">
        <v>2</v>
      </c>
      <c r="I102" s="245">
        <v>0</v>
      </c>
      <c r="J102" s="245">
        <v>0</v>
      </c>
      <c r="K102" s="380" t="s">
        <v>746</v>
      </c>
      <c r="L102" s="380" t="s">
        <v>965</v>
      </c>
      <c r="M102" s="380" t="s">
        <v>968</v>
      </c>
      <c r="N102" s="245">
        <v>10</v>
      </c>
      <c r="O102" s="245">
        <v>10</v>
      </c>
    </row>
    <row r="103" spans="2:15">
      <c r="B103" s="198" t="s">
        <v>4</v>
      </c>
      <c r="C103" s="198" t="s">
        <v>441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>
      <c r="B104" s="198" t="s">
        <v>4</v>
      </c>
      <c r="C104" s="198" t="s">
        <v>442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443</v>
      </c>
      <c r="D105" s="198" t="s">
        <v>418</v>
      </c>
      <c r="E105" s="254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198" t="s">
        <v>4</v>
      </c>
      <c r="C106" s="198" t="s">
        <v>444</v>
      </c>
      <c r="D106" s="198" t="s">
        <v>418</v>
      </c>
      <c r="E106" s="254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1" t="s">
        <v>447</v>
      </c>
      <c r="L106" s="241" t="s">
        <v>964</v>
      </c>
      <c r="M106" s="241" t="s">
        <v>932</v>
      </c>
      <c r="N106" s="255">
        <v>10</v>
      </c>
      <c r="O106" s="255">
        <v>10</v>
      </c>
    </row>
    <row r="107" spans="2:15" s="27" customFormat="1">
      <c r="B107" s="198" t="s">
        <v>4</v>
      </c>
      <c r="C107" s="198" t="s">
        <v>445</v>
      </c>
      <c r="D107" s="198" t="s">
        <v>418</v>
      </c>
      <c r="E107" s="254" t="b">
        <v>1</v>
      </c>
      <c r="F107" s="255">
        <v>0</v>
      </c>
      <c r="G107" s="255">
        <v>1</v>
      </c>
      <c r="H107" s="255">
        <v>2</v>
      </c>
      <c r="I107" s="255">
        <v>0</v>
      </c>
      <c r="J107" s="255">
        <v>0</v>
      </c>
      <c r="K107" s="241" t="s">
        <v>447</v>
      </c>
      <c r="L107" s="241" t="s">
        <v>964</v>
      </c>
      <c r="M107" s="241" t="s">
        <v>932</v>
      </c>
      <c r="N107" s="255">
        <v>10</v>
      </c>
      <c r="O107" s="255">
        <v>10</v>
      </c>
    </row>
    <row r="108" spans="2:15">
      <c r="B108" s="198" t="s">
        <v>4</v>
      </c>
      <c r="C108" s="198" t="s">
        <v>446</v>
      </c>
      <c r="D108" s="198" t="s">
        <v>418</v>
      </c>
      <c r="E108" s="256" t="b">
        <v>1</v>
      </c>
      <c r="F108" s="255">
        <v>0</v>
      </c>
      <c r="G108" s="255">
        <v>1</v>
      </c>
      <c r="H108" s="255">
        <v>2</v>
      </c>
      <c r="I108" s="255">
        <v>0</v>
      </c>
      <c r="J108" s="255">
        <v>0</v>
      </c>
      <c r="K108" s="241" t="s">
        <v>447</v>
      </c>
      <c r="L108" s="241" t="s">
        <v>964</v>
      </c>
      <c r="M108" s="241" t="s">
        <v>932</v>
      </c>
      <c r="N108" s="255">
        <v>10</v>
      </c>
      <c r="O108" s="255">
        <v>10</v>
      </c>
    </row>
    <row r="109" spans="2:15">
      <c r="B109" s="200" t="s">
        <v>4</v>
      </c>
      <c r="C109" s="200" t="s">
        <v>448</v>
      </c>
      <c r="D109" s="200" t="s">
        <v>418</v>
      </c>
      <c r="E109" s="257" t="b">
        <v>1</v>
      </c>
      <c r="F109" s="255">
        <v>0</v>
      </c>
      <c r="G109" s="255">
        <v>1</v>
      </c>
      <c r="H109" s="255">
        <v>2</v>
      </c>
      <c r="I109" s="255">
        <v>0</v>
      </c>
      <c r="J109" s="255">
        <v>0</v>
      </c>
      <c r="K109" s="246" t="s">
        <v>449</v>
      </c>
      <c r="L109" s="392" t="s">
        <v>966</v>
      </c>
      <c r="M109" s="382" t="s">
        <v>967</v>
      </c>
      <c r="N109" s="255">
        <v>10</v>
      </c>
      <c r="O109" s="255">
        <v>10</v>
      </c>
    </row>
    <row r="110" spans="2:15">
      <c r="B110" s="384" t="s">
        <v>4</v>
      </c>
      <c r="C110" s="193" t="s">
        <v>846</v>
      </c>
      <c r="D110" s="193" t="s">
        <v>412</v>
      </c>
      <c r="E110" s="385" t="b">
        <v>1</v>
      </c>
      <c r="F110" s="386">
        <v>0</v>
      </c>
      <c r="G110" s="387">
        <v>1</v>
      </c>
      <c r="H110" s="387">
        <v>2</v>
      </c>
      <c r="I110" s="387">
        <v>0</v>
      </c>
      <c r="J110" s="387">
        <v>0</v>
      </c>
      <c r="K110" s="246" t="s">
        <v>847</v>
      </c>
      <c r="L110" s="246" t="s">
        <v>964</v>
      </c>
      <c r="M110" s="241" t="s">
        <v>932</v>
      </c>
      <c r="N110" s="388">
        <v>10</v>
      </c>
      <c r="O110" s="388">
        <v>10</v>
      </c>
    </row>
    <row r="111" spans="2:15">
      <c r="B111" s="351"/>
      <c r="C111" s="351"/>
      <c r="D111" s="351"/>
      <c r="E111" s="352"/>
      <c r="F111" s="353"/>
      <c r="G111" s="353"/>
      <c r="H111" s="353"/>
      <c r="I111" s="353"/>
      <c r="J111" s="353"/>
      <c r="K111" s="354"/>
      <c r="L111" s="354"/>
      <c r="M111" s="354"/>
      <c r="N111" s="353"/>
    </row>
    <row r="112" spans="2:15" s="239" customFormat="1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</row>
    <row r="113" spans="2:13" ht="15.75" thickBot="1"/>
    <row r="114" spans="2:13" ht="23.25">
      <c r="B114" s="12" t="s">
        <v>544</v>
      </c>
      <c r="C114" s="12"/>
      <c r="D114" s="12"/>
      <c r="E114" s="12"/>
      <c r="F114" s="239"/>
      <c r="G114" s="239"/>
      <c r="H114" s="239"/>
      <c r="I114" s="239"/>
      <c r="J114" s="239"/>
      <c r="K114" s="239"/>
      <c r="L114" s="239"/>
      <c r="M114" s="239"/>
    </row>
    <row r="116" spans="2:13" ht="159.75">
      <c r="B116" s="143" t="s">
        <v>545</v>
      </c>
      <c r="C116" s="144" t="s">
        <v>5</v>
      </c>
      <c r="D116" s="144" t="s">
        <v>190</v>
      </c>
      <c r="E116" s="147" t="s">
        <v>25</v>
      </c>
      <c r="F116" s="147" t="s">
        <v>221</v>
      </c>
      <c r="G116" s="147" t="s">
        <v>393</v>
      </c>
      <c r="H116" s="147" t="s">
        <v>483</v>
      </c>
      <c r="I116" s="147" t="s">
        <v>550</v>
      </c>
    </row>
    <row r="117" spans="2:13">
      <c r="B117" s="244" t="s">
        <v>4</v>
      </c>
      <c r="C117" s="198" t="s">
        <v>546</v>
      </c>
      <c r="D117" s="198" t="s">
        <v>187</v>
      </c>
      <c r="E117" s="210">
        <v>30</v>
      </c>
      <c r="F117" s="210">
        <v>8</v>
      </c>
      <c r="G117" s="210">
        <v>1.8</v>
      </c>
      <c r="H117" s="210">
        <v>2</v>
      </c>
      <c r="I117" s="210">
        <v>0.25</v>
      </c>
    </row>
    <row r="118" spans="2:13">
      <c r="B118" s="244" t="s">
        <v>4</v>
      </c>
      <c r="C118" s="198" t="s">
        <v>547</v>
      </c>
      <c r="D118" s="198" t="s">
        <v>188</v>
      </c>
      <c r="E118" s="210">
        <v>63</v>
      </c>
      <c r="F118" s="210">
        <v>10</v>
      </c>
      <c r="G118" s="210">
        <v>1.6</v>
      </c>
      <c r="H118" s="210">
        <v>2</v>
      </c>
      <c r="I118" s="210">
        <v>0.3</v>
      </c>
    </row>
    <row r="119" spans="2:13">
      <c r="B119" s="244" t="s">
        <v>4</v>
      </c>
      <c r="C119" s="198" t="s">
        <v>548</v>
      </c>
      <c r="D119" s="198" t="s">
        <v>189</v>
      </c>
      <c r="E119" s="210">
        <v>150</v>
      </c>
      <c r="F119" s="210">
        <v>12</v>
      </c>
      <c r="G119" s="210">
        <v>1.4</v>
      </c>
      <c r="H119" s="210">
        <v>2</v>
      </c>
      <c r="I119" s="210">
        <v>0.32500000000000001</v>
      </c>
    </row>
    <row r="120" spans="2:13">
      <c r="B120" s="244" t="s">
        <v>4</v>
      </c>
      <c r="C120" s="198" t="s">
        <v>549</v>
      </c>
      <c r="D120" s="198" t="s">
        <v>210</v>
      </c>
      <c r="E120" s="210">
        <v>400</v>
      </c>
      <c r="F120" s="210">
        <v>14</v>
      </c>
      <c r="G120" s="210">
        <v>1.2</v>
      </c>
      <c r="H120" s="210">
        <v>2</v>
      </c>
      <c r="I120" s="210">
        <v>0.35</v>
      </c>
    </row>
    <row r="121" spans="2:13" ht="409.6">
      <c r="B121" s="244" t="s">
        <v>4</v>
      </c>
      <c r="C121" s="198" t="s">
        <v>581</v>
      </c>
      <c r="D121" s="198" t="s">
        <v>211</v>
      </c>
      <c r="E121" s="210">
        <v>520</v>
      </c>
      <c r="F121" s="210">
        <v>14</v>
      </c>
      <c r="G121" s="210">
        <v>1</v>
      </c>
      <c r="H121" s="210">
        <v>2</v>
      </c>
      <c r="I121" s="210">
        <v>0.35</v>
      </c>
    </row>
    <row r="124" spans="2:13">
      <c r="G124" s="67">
        <f>E117*G117</f>
        <v>54</v>
      </c>
    </row>
    <row r="125" spans="2:13">
      <c r="G125" s="67">
        <f t="shared" ref="G125:G128" si="0">E118*G118</f>
        <v>100.80000000000001</v>
      </c>
    </row>
    <row r="126" spans="2:13">
      <c r="G126" s="67">
        <f t="shared" si="0"/>
        <v>210</v>
      </c>
    </row>
    <row r="127" spans="2:13">
      <c r="G127" s="67">
        <f t="shared" si="0"/>
        <v>480</v>
      </c>
    </row>
    <row r="128" spans="2:13">
      <c r="G128" s="67">
        <f t="shared" si="0"/>
        <v>520</v>
      </c>
    </row>
  </sheetData>
  <mergeCells count="3">
    <mergeCell ref="F20:G20"/>
    <mergeCell ref="F3:G3"/>
    <mergeCell ref="G80:H80"/>
  </mergeCells>
  <dataValidations xWindow="828" yWindow="534" count="9">
    <dataValidation allowBlank="1" showErrorMessage="1" prompt="percentage [0..1]" sqref="K82:M111 AB22:AF77"/>
    <dataValidation type="list" allowBlank="1" showInputMessage="1" showErrorMessage="1" sqref="D82:D111 D22:D77">
      <formula1>INDIRECT("entityCategoryDefinitions['[sku']]")</formula1>
    </dataValidation>
    <dataValidation type="decimal" allowBlank="1" showInputMessage="1" prompt="probability [0..1]" sqref="N82:O110 I82:J111 N111 X22:AA77">
      <formula1>0</formula1>
      <formula2>1</formula2>
    </dataValidation>
    <dataValidation type="decimal" allowBlank="1" sqref="E82:H111 O22:W77">
      <formula1>1</formula1>
      <formula2>10</formula2>
    </dataValidation>
    <dataValidation type="list" sqref="M22:M77">
      <formula1>"true,false"</formula1>
    </dataValidation>
    <dataValidation type="whole" operator="greaterThanOrEqual" showInputMessage="1" showErrorMessage="1" sqref="E22:G77">
      <formula1>0</formula1>
    </dataValidation>
    <dataValidation type="decimal" showInputMessage="1" showErrorMessage="1" prompt="probability [0..1]" sqref="K22:L77">
      <formula1>0</formula1>
      <formula2>1</formula2>
    </dataValidation>
    <dataValidation type="list" sqref="N22:N77">
      <formula1>INDIRECT("dragonTierDefinitions['[order']]")</formula1>
    </dataValidation>
    <dataValidation type="decimal" operator="greaterThanOrEqual" showInputMessage="1" showErrorMessage="1" sqref="H22:J7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5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56" t="s">
        <v>855</v>
      </c>
      <c r="E4" s="357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59" t="s">
        <v>857</v>
      </c>
      <c r="M4" s="361" t="s">
        <v>858</v>
      </c>
      <c r="N4" s="362" t="s">
        <v>859</v>
      </c>
    </row>
    <row r="5" spans="2:16">
      <c r="B5" s="134" t="s">
        <v>4</v>
      </c>
      <c r="C5" s="159" t="s">
        <v>241</v>
      </c>
      <c r="D5" s="251">
        <v>0</v>
      </c>
      <c r="E5" s="358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60" t="b">
        <v>0</v>
      </c>
      <c r="M5" s="363" t="s">
        <v>648</v>
      </c>
      <c r="N5" s="364" t="s">
        <v>582</v>
      </c>
    </row>
    <row r="6" spans="2:16">
      <c r="B6" s="134" t="s">
        <v>4</v>
      </c>
      <c r="C6" s="159" t="s">
        <v>242</v>
      </c>
      <c r="D6" s="251">
        <v>1</v>
      </c>
      <c r="E6" s="358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60" t="b">
        <v>0</v>
      </c>
      <c r="M6" s="363" t="s">
        <v>494</v>
      </c>
      <c r="N6" s="364" t="s">
        <v>244</v>
      </c>
    </row>
    <row r="7" spans="2:16">
      <c r="B7" s="134" t="s">
        <v>4</v>
      </c>
      <c r="C7" s="159" t="s">
        <v>586</v>
      </c>
      <c r="D7" s="251">
        <v>2</v>
      </c>
      <c r="E7" s="358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60" t="b">
        <v>0</v>
      </c>
      <c r="M7" s="363" t="s">
        <v>603</v>
      </c>
      <c r="N7" s="364" t="s">
        <v>582</v>
      </c>
    </row>
    <row r="8" spans="2:16">
      <c r="B8" s="134" t="s">
        <v>4</v>
      </c>
      <c r="C8" s="159" t="s">
        <v>602</v>
      </c>
      <c r="D8" s="251">
        <v>3</v>
      </c>
      <c r="E8" s="358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60" t="b">
        <v>0</v>
      </c>
      <c r="M8" s="363" t="s">
        <v>609</v>
      </c>
      <c r="N8" s="364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58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60" t="b">
        <v>0</v>
      </c>
      <c r="M9" s="363" t="s">
        <v>633</v>
      </c>
      <c r="N9" s="364" t="s">
        <v>582</v>
      </c>
    </row>
    <row r="10" spans="2:16" s="67" customFormat="1">
      <c r="B10" s="136" t="s">
        <v>4</v>
      </c>
      <c r="C10" s="136" t="s">
        <v>769</v>
      </c>
      <c r="D10" s="365">
        <v>5</v>
      </c>
      <c r="E10" s="366">
        <v>0</v>
      </c>
      <c r="F10" s="15" t="s">
        <v>866</v>
      </c>
      <c r="G10" s="367" t="s">
        <v>770</v>
      </c>
      <c r="H10" s="368" t="s">
        <v>771</v>
      </c>
      <c r="I10" s="368" t="s">
        <v>772</v>
      </c>
      <c r="J10" s="367" t="s">
        <v>772</v>
      </c>
      <c r="K10" s="367" t="s">
        <v>642</v>
      </c>
      <c r="L10" s="369" t="b">
        <v>0</v>
      </c>
      <c r="M10" s="370" t="s">
        <v>773</v>
      </c>
      <c r="N10" s="371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2" t="s">
        <v>360</v>
      </c>
      <c r="K3" s="442"/>
      <c r="M3" s="442"/>
      <c r="N3" s="442"/>
      <c r="O3" s="442"/>
      <c r="P3" s="442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48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48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48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48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48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48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48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48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48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49">
        <v>12000</v>
      </c>
      <c r="G16" s="350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48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48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48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48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48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3" t="s">
        <v>363</v>
      </c>
      <c r="G28" s="443"/>
      <c r="H28" s="443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4" t="s">
        <v>370</v>
      </c>
      <c r="H43" s="444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2017-02-06T10:40:19Z</dcterms:modified>
</cp:coreProperties>
</file>