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135" windowWidth="22860" windowHeight="11640"/>
  </bookViews>
  <sheets>
    <sheet name="Entities" sheetId="12" r:id="rId1"/>
    <sheet name="Dragons" sheetId="3" r:id="rId2"/>
    <sheet name="Progression" sheetId="8" r:id="rId3"/>
    <sheet name="DATA_DRAGONS_CONTENT" sheetId="5" r:id="rId4"/>
    <sheet name="DATA_SCENES_UNITY" sheetId="9" r:id="rId5"/>
    <sheet name="Entities FPS" sheetId="6" r:id="rId6"/>
  </sheets>
  <externalReferences>
    <externalReference r:id="rId7"/>
  </externalReferences>
  <calcPr calcId="145621"/>
</workbook>
</file>

<file path=xl/calcChain.xml><?xml version="1.0" encoding="utf-8"?>
<calcChain xmlns="http://schemas.openxmlformats.org/spreadsheetml/2006/main">
  <c r="G388" i="9" l="1"/>
  <c r="G389" i="9"/>
  <c r="G533" i="9"/>
  <c r="K11" i="9" l="1"/>
  <c r="K9" i="9"/>
  <c r="K8" i="9"/>
  <c r="K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97" i="9"/>
  <c r="O198" i="9"/>
  <c r="O199" i="9"/>
  <c r="O200" i="9"/>
  <c r="O201" i="9"/>
  <c r="O202" i="9"/>
  <c r="O203" i="9"/>
  <c r="O204" i="9"/>
  <c r="O205" i="9"/>
  <c r="O206" i="9"/>
  <c r="O207" i="9"/>
  <c r="O208" i="9"/>
  <c r="O209" i="9"/>
  <c r="O210" i="9"/>
  <c r="O211" i="9"/>
  <c r="O212" i="9"/>
  <c r="O213" i="9"/>
  <c r="O214" i="9"/>
  <c r="O215" i="9"/>
  <c r="O216" i="9"/>
  <c r="O217" i="9"/>
  <c r="O218" i="9"/>
  <c r="O219" i="9"/>
  <c r="O220" i="9"/>
  <c r="O221" i="9"/>
  <c r="O222" i="9"/>
  <c r="O223" i="9"/>
  <c r="O224" i="9"/>
  <c r="O225" i="9"/>
  <c r="O226" i="9"/>
  <c r="O227" i="9"/>
  <c r="O228" i="9"/>
  <c r="O229" i="9"/>
  <c r="O230" i="9"/>
  <c r="O231" i="9"/>
  <c r="O232" i="9"/>
  <c r="O233" i="9"/>
  <c r="O234" i="9"/>
  <c r="O235" i="9"/>
  <c r="O236" i="9"/>
  <c r="O237" i="9"/>
  <c r="O238" i="9"/>
  <c r="O239" i="9"/>
  <c r="O240" i="9"/>
  <c r="O241" i="9"/>
  <c r="O242" i="9"/>
  <c r="O243" i="9"/>
  <c r="O244" i="9"/>
  <c r="O245" i="9"/>
  <c r="O246" i="9"/>
  <c r="O247" i="9"/>
  <c r="O248" i="9"/>
  <c r="O249" i="9"/>
  <c r="O250" i="9"/>
  <c r="O251" i="9"/>
  <c r="O252" i="9"/>
  <c r="O253" i="9"/>
  <c r="O254" i="9"/>
  <c r="O255" i="9"/>
  <c r="O256" i="9"/>
  <c r="O257" i="9"/>
  <c r="O258" i="9"/>
  <c r="O259" i="9"/>
  <c r="O260" i="9"/>
  <c r="O261" i="9"/>
  <c r="O262" i="9"/>
  <c r="O263" i="9"/>
  <c r="O264" i="9"/>
  <c r="O265" i="9"/>
  <c r="O266" i="9"/>
  <c r="O267" i="9"/>
  <c r="O268" i="9"/>
  <c r="O269" i="9"/>
  <c r="O270" i="9"/>
  <c r="O271" i="9"/>
  <c r="O272" i="9"/>
  <c r="O273" i="9"/>
  <c r="O274" i="9"/>
  <c r="O275" i="9"/>
  <c r="O276" i="9"/>
  <c r="O277" i="9"/>
  <c r="O278" i="9"/>
  <c r="O279" i="9"/>
  <c r="O280" i="9"/>
  <c r="O281" i="9"/>
  <c r="O282" i="9"/>
  <c r="O283" i="9"/>
  <c r="O284" i="9"/>
  <c r="O285" i="9"/>
  <c r="O286" i="9"/>
  <c r="O287" i="9"/>
  <c r="O288" i="9"/>
  <c r="O289" i="9"/>
  <c r="O290" i="9"/>
  <c r="O291" i="9"/>
  <c r="O292" i="9"/>
  <c r="O293" i="9"/>
  <c r="O294" i="9"/>
  <c r="O295" i="9"/>
  <c r="O296" i="9"/>
  <c r="O297" i="9"/>
  <c r="O298" i="9"/>
  <c r="O299" i="9"/>
  <c r="O300" i="9"/>
  <c r="O301" i="9"/>
  <c r="O302" i="9"/>
  <c r="O303" i="9"/>
  <c r="O304" i="9"/>
  <c r="O305" i="9"/>
  <c r="O306" i="9"/>
  <c r="O307" i="9"/>
  <c r="O308" i="9"/>
  <c r="O309" i="9"/>
  <c r="O310" i="9"/>
  <c r="O311" i="9"/>
  <c r="O312" i="9"/>
  <c r="O313" i="9"/>
  <c r="O314" i="9"/>
  <c r="O315" i="9"/>
  <c r="O316" i="9"/>
  <c r="O317" i="9"/>
  <c r="O318" i="9"/>
  <c r="O319" i="9"/>
  <c r="O320" i="9"/>
  <c r="O321" i="9"/>
  <c r="O322" i="9"/>
  <c r="O323" i="9"/>
  <c r="O324" i="9"/>
  <c r="O325" i="9"/>
  <c r="O326" i="9"/>
  <c r="O327" i="9"/>
  <c r="O328" i="9"/>
  <c r="O329" i="9"/>
  <c r="O330" i="9"/>
  <c r="O331" i="9"/>
  <c r="O332" i="9"/>
  <c r="O333" i="9"/>
  <c r="O334" i="9"/>
  <c r="O335" i="9"/>
  <c r="O336" i="9"/>
  <c r="O337" i="9"/>
  <c r="O338" i="9"/>
  <c r="O339" i="9"/>
  <c r="O340" i="9"/>
  <c r="O341" i="9"/>
  <c r="O342" i="9"/>
  <c r="O343" i="9"/>
  <c r="O344" i="9"/>
  <c r="O345" i="9"/>
  <c r="O346" i="9"/>
  <c r="O347" i="9"/>
  <c r="O348" i="9"/>
  <c r="O349" i="9"/>
  <c r="O350" i="9"/>
  <c r="O351" i="9"/>
  <c r="O352" i="9"/>
  <c r="O353" i="9"/>
  <c r="O354" i="9"/>
  <c r="O355" i="9"/>
  <c r="O356" i="9"/>
  <c r="O357" i="9"/>
  <c r="O358" i="9"/>
  <c r="O359" i="9"/>
  <c r="O360" i="9"/>
  <c r="O361" i="9"/>
  <c r="O362" i="9"/>
  <c r="O363" i="9"/>
  <c r="O364" i="9"/>
  <c r="O365" i="9"/>
  <c r="O366" i="9"/>
  <c r="O367" i="9"/>
  <c r="O368" i="9"/>
  <c r="O369" i="9"/>
  <c r="O370" i="9"/>
  <c r="O371" i="9"/>
  <c r="O372" i="9"/>
  <c r="O373" i="9"/>
  <c r="G18" i="9"/>
  <c r="C7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K6" i="9" l="1"/>
  <c r="C9" i="9" l="1"/>
  <c r="C8" i="9"/>
  <c r="C11" i="9"/>
  <c r="C6" i="9" l="1"/>
  <c r="E8" i="8" s="1"/>
  <c r="F9" i="8" s="1"/>
  <c r="J51" i="6" l="1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T12" i="6"/>
  <c r="R12" i="6"/>
  <c r="T10" i="6"/>
  <c r="T9" i="6"/>
  <c r="P9" i="6"/>
  <c r="O9" i="6"/>
  <c r="N9" i="6"/>
  <c r="T8" i="6"/>
  <c r="P8" i="6"/>
  <c r="O8" i="6"/>
  <c r="N8" i="6"/>
  <c r="T7" i="6"/>
  <c r="P7" i="6"/>
  <c r="O7" i="6"/>
  <c r="N7" i="6"/>
  <c r="T6" i="6"/>
  <c r="P6" i="6"/>
  <c r="O6" i="6"/>
  <c r="N6" i="6"/>
  <c r="T5" i="6"/>
  <c r="P5" i="6"/>
  <c r="O5" i="6"/>
  <c r="N5" i="6"/>
  <c r="I22" i="5"/>
  <c r="H22" i="5"/>
  <c r="I21" i="5"/>
  <c r="H21" i="5"/>
  <c r="I20" i="5"/>
  <c r="H20" i="5"/>
  <c r="S14" i="5"/>
  <c r="R14" i="5"/>
  <c r="Q14" i="5"/>
  <c r="P14" i="5"/>
  <c r="O14" i="5"/>
  <c r="N14" i="5"/>
  <c r="M14" i="5"/>
  <c r="L14" i="5"/>
  <c r="K14" i="5"/>
  <c r="J14" i="5"/>
  <c r="L59" i="3" s="1"/>
  <c r="I14" i="5"/>
  <c r="M41" i="3" s="1"/>
  <c r="H14" i="5"/>
  <c r="S13" i="5"/>
  <c r="R13" i="5"/>
  <c r="Q13" i="5"/>
  <c r="P13" i="5"/>
  <c r="O74" i="3" s="1"/>
  <c r="O13" i="5"/>
  <c r="N13" i="5"/>
  <c r="M13" i="5"/>
  <c r="L13" i="5"/>
  <c r="K13" i="5"/>
  <c r="J13" i="5"/>
  <c r="I13" i="5"/>
  <c r="M40" i="3" s="1"/>
  <c r="H13" i="5"/>
  <c r="S12" i="5"/>
  <c r="R12" i="5"/>
  <c r="Q12" i="5"/>
  <c r="P12" i="5"/>
  <c r="O73" i="3" s="1"/>
  <c r="O12" i="5"/>
  <c r="N12" i="5"/>
  <c r="M12" i="5"/>
  <c r="L12" i="5"/>
  <c r="K12" i="5"/>
  <c r="J12" i="5"/>
  <c r="L57" i="3" s="1"/>
  <c r="I12" i="5"/>
  <c r="M39" i="3" s="1"/>
  <c r="H12" i="5"/>
  <c r="L39" i="3" s="1"/>
  <c r="S11" i="5"/>
  <c r="R11" i="5"/>
  <c r="Q11" i="5"/>
  <c r="P11" i="5"/>
  <c r="O72" i="3" s="1"/>
  <c r="O11" i="5"/>
  <c r="N11" i="5"/>
  <c r="M11" i="5"/>
  <c r="L11" i="5"/>
  <c r="K11" i="5"/>
  <c r="J11" i="5"/>
  <c r="I11" i="5"/>
  <c r="H11" i="5"/>
  <c r="S10" i="5"/>
  <c r="R10" i="5"/>
  <c r="Q10" i="5"/>
  <c r="P10" i="5"/>
  <c r="O71" i="3" s="1"/>
  <c r="O10" i="5"/>
  <c r="N10" i="5"/>
  <c r="M10" i="5"/>
  <c r="L10" i="5"/>
  <c r="K10" i="5"/>
  <c r="J10" i="5"/>
  <c r="I10" i="5"/>
  <c r="M37" i="3" s="1"/>
  <c r="H10" i="5"/>
  <c r="S9" i="5"/>
  <c r="R9" i="5"/>
  <c r="Q9" i="5"/>
  <c r="P9" i="5"/>
  <c r="O9" i="5"/>
  <c r="N9" i="5"/>
  <c r="M9" i="5"/>
  <c r="L9" i="5"/>
  <c r="K9" i="5"/>
  <c r="J9" i="5"/>
  <c r="L54" i="3" s="1"/>
  <c r="I9" i="5"/>
  <c r="M36" i="3" s="1"/>
  <c r="H9" i="5"/>
  <c r="S8" i="5"/>
  <c r="R8" i="5"/>
  <c r="Q8" i="5"/>
  <c r="P8" i="5"/>
  <c r="O69" i="3" s="1"/>
  <c r="O8" i="5"/>
  <c r="N69" i="3" s="1"/>
  <c r="N8" i="5"/>
  <c r="M8" i="5"/>
  <c r="L8" i="5"/>
  <c r="K8" i="5"/>
  <c r="J8" i="5"/>
  <c r="I8" i="5"/>
  <c r="M35" i="3" s="1"/>
  <c r="H8" i="5"/>
  <c r="S7" i="5"/>
  <c r="R7" i="5"/>
  <c r="Q7" i="5"/>
  <c r="P7" i="5"/>
  <c r="O68" i="3" s="1"/>
  <c r="O7" i="5"/>
  <c r="N7" i="5"/>
  <c r="M7" i="5"/>
  <c r="L7" i="5"/>
  <c r="K7" i="5"/>
  <c r="J7" i="5"/>
  <c r="I7" i="5"/>
  <c r="M34" i="3" s="1"/>
  <c r="H7" i="5"/>
  <c r="S6" i="5"/>
  <c r="R6" i="5"/>
  <c r="Q6" i="5"/>
  <c r="P6" i="5"/>
  <c r="O67" i="3" s="1"/>
  <c r="O6" i="5"/>
  <c r="N67" i="3" s="1"/>
  <c r="N6" i="5"/>
  <c r="M6" i="5"/>
  <c r="L6" i="5"/>
  <c r="K6" i="5"/>
  <c r="J6" i="5"/>
  <c r="I6" i="5"/>
  <c r="M33" i="3" s="1"/>
  <c r="H6" i="5"/>
  <c r="L33" i="3" s="1"/>
  <c r="S5" i="5"/>
  <c r="R5" i="5"/>
  <c r="Q5" i="5"/>
  <c r="P5" i="5"/>
  <c r="O66" i="3" s="1"/>
  <c r="O5" i="5"/>
  <c r="N66" i="3" s="1"/>
  <c r="N5" i="5"/>
  <c r="M5" i="5"/>
  <c r="L5" i="5"/>
  <c r="K5" i="5"/>
  <c r="J5" i="5"/>
  <c r="I5" i="5"/>
  <c r="M32" i="3" s="1"/>
  <c r="H5" i="5"/>
  <c r="G270" i="3"/>
  <c r="E270" i="3"/>
  <c r="C270" i="3"/>
  <c r="G269" i="3"/>
  <c r="E269" i="3"/>
  <c r="C269" i="3"/>
  <c r="G268" i="3"/>
  <c r="E268" i="3"/>
  <c r="C268" i="3"/>
  <c r="G267" i="3"/>
  <c r="E267" i="3"/>
  <c r="C267" i="3"/>
  <c r="G266" i="3"/>
  <c r="E266" i="3"/>
  <c r="C266" i="3"/>
  <c r="G265" i="3"/>
  <c r="E265" i="3"/>
  <c r="C265" i="3"/>
  <c r="G264" i="3"/>
  <c r="E264" i="3"/>
  <c r="C264" i="3"/>
  <c r="G263" i="3"/>
  <c r="E263" i="3"/>
  <c r="C263" i="3"/>
  <c r="G262" i="3"/>
  <c r="E262" i="3"/>
  <c r="C262" i="3"/>
  <c r="G261" i="3"/>
  <c r="E261" i="3"/>
  <c r="C261" i="3"/>
  <c r="G260" i="3"/>
  <c r="E260" i="3"/>
  <c r="C260" i="3"/>
  <c r="G259" i="3"/>
  <c r="E259" i="3"/>
  <c r="C259" i="3"/>
  <c r="G258" i="3"/>
  <c r="E258" i="3"/>
  <c r="C258" i="3"/>
  <c r="G257" i="3"/>
  <c r="E257" i="3"/>
  <c r="C257" i="3"/>
  <c r="G256" i="3"/>
  <c r="E256" i="3"/>
  <c r="C256" i="3"/>
  <c r="G255" i="3"/>
  <c r="E255" i="3"/>
  <c r="C255" i="3"/>
  <c r="G254" i="3"/>
  <c r="E254" i="3"/>
  <c r="C254" i="3"/>
  <c r="G253" i="3"/>
  <c r="E253" i="3"/>
  <c r="C253" i="3"/>
  <c r="G252" i="3"/>
  <c r="E252" i="3"/>
  <c r="C252" i="3"/>
  <c r="G251" i="3"/>
  <c r="E251" i="3"/>
  <c r="C251" i="3"/>
  <c r="G250" i="3"/>
  <c r="E250" i="3"/>
  <c r="C250" i="3"/>
  <c r="G249" i="3"/>
  <c r="E249" i="3"/>
  <c r="C249" i="3"/>
  <c r="G248" i="3"/>
  <c r="E248" i="3"/>
  <c r="C248" i="3"/>
  <c r="G247" i="3"/>
  <c r="E247" i="3"/>
  <c r="C247" i="3"/>
  <c r="G246" i="3"/>
  <c r="E246" i="3"/>
  <c r="C246" i="3"/>
  <c r="G245" i="3"/>
  <c r="E245" i="3"/>
  <c r="C245" i="3"/>
  <c r="G244" i="3"/>
  <c r="E244" i="3"/>
  <c r="C244" i="3"/>
  <c r="G243" i="3"/>
  <c r="E243" i="3"/>
  <c r="C243" i="3"/>
  <c r="G242" i="3"/>
  <c r="E242" i="3"/>
  <c r="C242" i="3"/>
  <c r="G241" i="3"/>
  <c r="E241" i="3"/>
  <c r="C241" i="3"/>
  <c r="G240" i="3"/>
  <c r="E240" i="3"/>
  <c r="C240" i="3"/>
  <c r="G239" i="3"/>
  <c r="E239" i="3"/>
  <c r="C239" i="3"/>
  <c r="G238" i="3"/>
  <c r="E238" i="3"/>
  <c r="C238" i="3"/>
  <c r="G237" i="3"/>
  <c r="E237" i="3"/>
  <c r="C237" i="3"/>
  <c r="G236" i="3"/>
  <c r="E236" i="3"/>
  <c r="C236" i="3"/>
  <c r="G235" i="3"/>
  <c r="E235" i="3"/>
  <c r="C235" i="3"/>
  <c r="G234" i="3"/>
  <c r="E234" i="3"/>
  <c r="C234" i="3"/>
  <c r="G233" i="3"/>
  <c r="E233" i="3"/>
  <c r="C233" i="3"/>
  <c r="G232" i="3"/>
  <c r="E232" i="3"/>
  <c r="C232" i="3"/>
  <c r="G231" i="3"/>
  <c r="E231" i="3"/>
  <c r="C231" i="3"/>
  <c r="G230" i="3"/>
  <c r="E230" i="3"/>
  <c r="C230" i="3"/>
  <c r="G229" i="3"/>
  <c r="E229" i="3"/>
  <c r="C229" i="3"/>
  <c r="G228" i="3"/>
  <c r="E228" i="3"/>
  <c r="C228" i="3"/>
  <c r="G227" i="3"/>
  <c r="E227" i="3"/>
  <c r="C227" i="3"/>
  <c r="G226" i="3"/>
  <c r="E226" i="3"/>
  <c r="C226" i="3"/>
  <c r="G225" i="3"/>
  <c r="E225" i="3"/>
  <c r="C225" i="3"/>
  <c r="G224" i="3"/>
  <c r="E224" i="3"/>
  <c r="C224" i="3"/>
  <c r="G223" i="3"/>
  <c r="E223" i="3"/>
  <c r="C223" i="3"/>
  <c r="G222" i="3"/>
  <c r="E222" i="3"/>
  <c r="C222" i="3"/>
  <c r="G221" i="3"/>
  <c r="E221" i="3"/>
  <c r="C221" i="3"/>
  <c r="G220" i="3"/>
  <c r="E220" i="3"/>
  <c r="C220" i="3"/>
  <c r="G219" i="3"/>
  <c r="E219" i="3"/>
  <c r="C219" i="3"/>
  <c r="G218" i="3"/>
  <c r="E218" i="3"/>
  <c r="C218" i="3"/>
  <c r="G217" i="3"/>
  <c r="E217" i="3"/>
  <c r="C217" i="3"/>
  <c r="G216" i="3"/>
  <c r="E216" i="3"/>
  <c r="C216" i="3"/>
  <c r="G215" i="3"/>
  <c r="E215" i="3"/>
  <c r="C215" i="3"/>
  <c r="G214" i="3"/>
  <c r="E214" i="3"/>
  <c r="C214" i="3"/>
  <c r="G213" i="3"/>
  <c r="E213" i="3"/>
  <c r="C213" i="3"/>
  <c r="G212" i="3"/>
  <c r="E212" i="3"/>
  <c r="C212" i="3"/>
  <c r="G211" i="3"/>
  <c r="E211" i="3"/>
  <c r="C211" i="3"/>
  <c r="G210" i="3"/>
  <c r="E210" i="3"/>
  <c r="C210" i="3"/>
  <c r="G209" i="3"/>
  <c r="E209" i="3"/>
  <c r="C209" i="3"/>
  <c r="G208" i="3"/>
  <c r="E208" i="3"/>
  <c r="C208" i="3"/>
  <c r="G207" i="3"/>
  <c r="E207" i="3"/>
  <c r="C207" i="3"/>
  <c r="G206" i="3"/>
  <c r="E206" i="3"/>
  <c r="C206" i="3"/>
  <c r="G205" i="3"/>
  <c r="E205" i="3"/>
  <c r="C205" i="3"/>
  <c r="G204" i="3"/>
  <c r="E204" i="3"/>
  <c r="C204" i="3"/>
  <c r="G203" i="3"/>
  <c r="E203" i="3"/>
  <c r="C203" i="3"/>
  <c r="G202" i="3"/>
  <c r="E202" i="3"/>
  <c r="C202" i="3"/>
  <c r="G201" i="3"/>
  <c r="E201" i="3"/>
  <c r="C201" i="3"/>
  <c r="G200" i="3"/>
  <c r="E200" i="3"/>
  <c r="C200" i="3"/>
  <c r="G199" i="3"/>
  <c r="E199" i="3"/>
  <c r="C199" i="3"/>
  <c r="G198" i="3"/>
  <c r="E198" i="3"/>
  <c r="C198" i="3"/>
  <c r="G197" i="3"/>
  <c r="E197" i="3"/>
  <c r="C197" i="3"/>
  <c r="G196" i="3"/>
  <c r="E196" i="3"/>
  <c r="C196" i="3"/>
  <c r="G195" i="3"/>
  <c r="E195" i="3"/>
  <c r="C195" i="3"/>
  <c r="G194" i="3"/>
  <c r="E194" i="3"/>
  <c r="C194" i="3"/>
  <c r="G193" i="3"/>
  <c r="E193" i="3"/>
  <c r="C193" i="3"/>
  <c r="G192" i="3"/>
  <c r="E192" i="3"/>
  <c r="C192" i="3"/>
  <c r="G191" i="3"/>
  <c r="E191" i="3"/>
  <c r="C191" i="3"/>
  <c r="G190" i="3"/>
  <c r="E190" i="3"/>
  <c r="C190" i="3"/>
  <c r="G189" i="3"/>
  <c r="E189" i="3"/>
  <c r="C189" i="3"/>
  <c r="G188" i="3"/>
  <c r="E188" i="3"/>
  <c r="C188" i="3"/>
  <c r="G187" i="3"/>
  <c r="E187" i="3"/>
  <c r="C187" i="3"/>
  <c r="G186" i="3"/>
  <c r="E186" i="3"/>
  <c r="C186" i="3"/>
  <c r="G185" i="3"/>
  <c r="E185" i="3"/>
  <c r="C185" i="3"/>
  <c r="G184" i="3"/>
  <c r="E184" i="3"/>
  <c r="C184" i="3"/>
  <c r="G183" i="3"/>
  <c r="E183" i="3"/>
  <c r="C183" i="3"/>
  <c r="G182" i="3"/>
  <c r="E182" i="3"/>
  <c r="C182" i="3"/>
  <c r="G181" i="3"/>
  <c r="E181" i="3"/>
  <c r="C181" i="3"/>
  <c r="G180" i="3"/>
  <c r="E180" i="3"/>
  <c r="C180" i="3"/>
  <c r="G179" i="3"/>
  <c r="E179" i="3"/>
  <c r="C179" i="3"/>
  <c r="G178" i="3"/>
  <c r="E178" i="3"/>
  <c r="C178" i="3"/>
  <c r="G177" i="3"/>
  <c r="E177" i="3"/>
  <c r="C177" i="3"/>
  <c r="G176" i="3"/>
  <c r="E176" i="3"/>
  <c r="C176" i="3"/>
  <c r="G175" i="3"/>
  <c r="E175" i="3"/>
  <c r="C175" i="3"/>
  <c r="G174" i="3"/>
  <c r="E174" i="3"/>
  <c r="C174" i="3"/>
  <c r="G173" i="3"/>
  <c r="E173" i="3"/>
  <c r="C173" i="3"/>
  <c r="G172" i="3"/>
  <c r="E172" i="3"/>
  <c r="C172" i="3"/>
  <c r="G171" i="3"/>
  <c r="E171" i="3"/>
  <c r="C171" i="3"/>
  <c r="G170" i="3"/>
  <c r="E170" i="3"/>
  <c r="C170" i="3"/>
  <c r="G169" i="3"/>
  <c r="E169" i="3"/>
  <c r="C169" i="3"/>
  <c r="G168" i="3"/>
  <c r="E168" i="3"/>
  <c r="C168" i="3"/>
  <c r="G167" i="3"/>
  <c r="E167" i="3"/>
  <c r="C167" i="3"/>
  <c r="G166" i="3"/>
  <c r="E166" i="3"/>
  <c r="C166" i="3"/>
  <c r="G165" i="3"/>
  <c r="E165" i="3"/>
  <c r="C165" i="3"/>
  <c r="G164" i="3"/>
  <c r="E164" i="3"/>
  <c r="C164" i="3"/>
  <c r="G163" i="3"/>
  <c r="E163" i="3"/>
  <c r="C163" i="3"/>
  <c r="G162" i="3"/>
  <c r="E162" i="3"/>
  <c r="C162" i="3"/>
  <c r="G161" i="3"/>
  <c r="E161" i="3"/>
  <c r="C161" i="3"/>
  <c r="G160" i="3"/>
  <c r="E160" i="3"/>
  <c r="C160" i="3"/>
  <c r="G159" i="3"/>
  <c r="E159" i="3"/>
  <c r="C159" i="3"/>
  <c r="G158" i="3"/>
  <c r="E158" i="3"/>
  <c r="C158" i="3"/>
  <c r="G157" i="3"/>
  <c r="E157" i="3"/>
  <c r="C157" i="3"/>
  <c r="G156" i="3"/>
  <c r="E156" i="3"/>
  <c r="C156" i="3"/>
  <c r="G155" i="3"/>
  <c r="E155" i="3"/>
  <c r="C155" i="3"/>
  <c r="G154" i="3"/>
  <c r="E154" i="3"/>
  <c r="C154" i="3"/>
  <c r="G153" i="3"/>
  <c r="E153" i="3"/>
  <c r="C153" i="3"/>
  <c r="G152" i="3"/>
  <c r="E152" i="3"/>
  <c r="C152" i="3"/>
  <c r="G151" i="3"/>
  <c r="E151" i="3"/>
  <c r="C151" i="3"/>
  <c r="G150" i="3"/>
  <c r="E150" i="3"/>
  <c r="C150" i="3"/>
  <c r="G149" i="3"/>
  <c r="E149" i="3"/>
  <c r="C149" i="3"/>
  <c r="G148" i="3"/>
  <c r="E148" i="3"/>
  <c r="C148" i="3"/>
  <c r="G147" i="3"/>
  <c r="E147" i="3"/>
  <c r="C147" i="3"/>
  <c r="G146" i="3"/>
  <c r="E146" i="3"/>
  <c r="C146" i="3"/>
  <c r="G145" i="3"/>
  <c r="E145" i="3"/>
  <c r="C145" i="3"/>
  <c r="G144" i="3"/>
  <c r="E144" i="3"/>
  <c r="C144" i="3"/>
  <c r="G143" i="3"/>
  <c r="E143" i="3"/>
  <c r="C143" i="3"/>
  <c r="G142" i="3"/>
  <c r="E142" i="3"/>
  <c r="C142" i="3"/>
  <c r="G141" i="3"/>
  <c r="E141" i="3"/>
  <c r="C141" i="3"/>
  <c r="G140" i="3"/>
  <c r="E140" i="3"/>
  <c r="C140" i="3"/>
  <c r="G139" i="3"/>
  <c r="E139" i="3"/>
  <c r="C139" i="3"/>
  <c r="G138" i="3"/>
  <c r="E138" i="3"/>
  <c r="C138" i="3"/>
  <c r="G137" i="3"/>
  <c r="E137" i="3"/>
  <c r="C137" i="3"/>
  <c r="G136" i="3"/>
  <c r="E136" i="3"/>
  <c r="C136" i="3"/>
  <c r="G135" i="3"/>
  <c r="E135" i="3"/>
  <c r="C135" i="3"/>
  <c r="G134" i="3"/>
  <c r="E134" i="3"/>
  <c r="C134" i="3"/>
  <c r="G133" i="3"/>
  <c r="E133" i="3"/>
  <c r="C133" i="3"/>
  <c r="G132" i="3"/>
  <c r="E132" i="3"/>
  <c r="C132" i="3"/>
  <c r="G131" i="3"/>
  <c r="E131" i="3"/>
  <c r="C131" i="3"/>
  <c r="G130" i="3"/>
  <c r="E130" i="3"/>
  <c r="C130" i="3"/>
  <c r="G129" i="3"/>
  <c r="E129" i="3"/>
  <c r="C129" i="3"/>
  <c r="G128" i="3"/>
  <c r="E128" i="3"/>
  <c r="C128" i="3"/>
  <c r="G127" i="3"/>
  <c r="E127" i="3"/>
  <c r="C127" i="3"/>
  <c r="G126" i="3"/>
  <c r="E126" i="3"/>
  <c r="C126" i="3"/>
  <c r="G125" i="3"/>
  <c r="E125" i="3"/>
  <c r="C125" i="3"/>
  <c r="G124" i="3"/>
  <c r="E124" i="3"/>
  <c r="C124" i="3"/>
  <c r="G123" i="3"/>
  <c r="E123" i="3"/>
  <c r="C123" i="3"/>
  <c r="G122" i="3"/>
  <c r="E122" i="3"/>
  <c r="C122" i="3"/>
  <c r="G121" i="3"/>
  <c r="E121" i="3"/>
  <c r="C121" i="3"/>
  <c r="G120" i="3"/>
  <c r="E120" i="3"/>
  <c r="C120" i="3"/>
  <c r="G119" i="3"/>
  <c r="E119" i="3"/>
  <c r="C119" i="3"/>
  <c r="G118" i="3"/>
  <c r="E118" i="3"/>
  <c r="C118" i="3"/>
  <c r="G117" i="3"/>
  <c r="E117" i="3"/>
  <c r="C117" i="3"/>
  <c r="G116" i="3"/>
  <c r="E116" i="3"/>
  <c r="C116" i="3"/>
  <c r="G115" i="3"/>
  <c r="E115" i="3"/>
  <c r="C115" i="3"/>
  <c r="G114" i="3"/>
  <c r="E114" i="3"/>
  <c r="C114" i="3"/>
  <c r="G113" i="3"/>
  <c r="E113" i="3"/>
  <c r="C113" i="3"/>
  <c r="G112" i="3"/>
  <c r="E112" i="3"/>
  <c r="C112" i="3"/>
  <c r="G111" i="3"/>
  <c r="E111" i="3"/>
  <c r="C111" i="3"/>
  <c r="G110" i="3"/>
  <c r="E110" i="3"/>
  <c r="C110" i="3"/>
  <c r="G109" i="3"/>
  <c r="E109" i="3"/>
  <c r="C109" i="3"/>
  <c r="G108" i="3"/>
  <c r="E108" i="3"/>
  <c r="C108" i="3"/>
  <c r="G107" i="3"/>
  <c r="E107" i="3"/>
  <c r="C107" i="3"/>
  <c r="G106" i="3"/>
  <c r="E106" i="3"/>
  <c r="C106" i="3"/>
  <c r="G105" i="3"/>
  <c r="E105" i="3"/>
  <c r="C105" i="3"/>
  <c r="G104" i="3"/>
  <c r="E104" i="3"/>
  <c r="C104" i="3"/>
  <c r="G103" i="3"/>
  <c r="E103" i="3"/>
  <c r="C103" i="3"/>
  <c r="G102" i="3"/>
  <c r="E102" i="3"/>
  <c r="C102" i="3"/>
  <c r="G101" i="3"/>
  <c r="E101" i="3"/>
  <c r="C101" i="3"/>
  <c r="G100" i="3"/>
  <c r="E100" i="3"/>
  <c r="C100" i="3"/>
  <c r="G99" i="3"/>
  <c r="E99" i="3"/>
  <c r="C99" i="3"/>
  <c r="G98" i="3"/>
  <c r="E98" i="3"/>
  <c r="C98" i="3"/>
  <c r="G97" i="3"/>
  <c r="E97" i="3"/>
  <c r="C97" i="3"/>
  <c r="G96" i="3"/>
  <c r="E96" i="3"/>
  <c r="C96" i="3"/>
  <c r="G95" i="3"/>
  <c r="E95" i="3"/>
  <c r="C95" i="3"/>
  <c r="G94" i="3"/>
  <c r="E94" i="3"/>
  <c r="C94" i="3"/>
  <c r="G93" i="3"/>
  <c r="E93" i="3"/>
  <c r="C93" i="3"/>
  <c r="G92" i="3"/>
  <c r="E92" i="3"/>
  <c r="C92" i="3"/>
  <c r="G91" i="3"/>
  <c r="E91" i="3"/>
  <c r="C91" i="3"/>
  <c r="G90" i="3"/>
  <c r="E90" i="3"/>
  <c r="C90" i="3"/>
  <c r="G89" i="3"/>
  <c r="E89" i="3"/>
  <c r="C89" i="3"/>
  <c r="G88" i="3"/>
  <c r="E88" i="3"/>
  <c r="C88" i="3"/>
  <c r="G87" i="3"/>
  <c r="E87" i="3"/>
  <c r="C87" i="3"/>
  <c r="G86" i="3"/>
  <c r="E86" i="3"/>
  <c r="C86" i="3"/>
  <c r="G85" i="3"/>
  <c r="E85" i="3"/>
  <c r="C85" i="3"/>
  <c r="G84" i="3"/>
  <c r="E84" i="3"/>
  <c r="C84" i="3"/>
  <c r="G83" i="3"/>
  <c r="E83" i="3"/>
  <c r="C83" i="3"/>
  <c r="G82" i="3"/>
  <c r="E82" i="3"/>
  <c r="C82" i="3"/>
  <c r="G81" i="3"/>
  <c r="E81" i="3"/>
  <c r="C81" i="3"/>
  <c r="G80" i="3"/>
  <c r="E80" i="3"/>
  <c r="C80" i="3"/>
  <c r="G79" i="3"/>
  <c r="E79" i="3"/>
  <c r="C79" i="3"/>
  <c r="G78" i="3"/>
  <c r="E78" i="3"/>
  <c r="C78" i="3"/>
  <c r="G77" i="3"/>
  <c r="E77" i="3"/>
  <c r="C77" i="3"/>
  <c r="G76" i="3"/>
  <c r="E76" i="3"/>
  <c r="C76" i="3"/>
  <c r="O75" i="3"/>
  <c r="L75" i="3"/>
  <c r="M75" i="3" s="1"/>
  <c r="G75" i="3"/>
  <c r="E75" i="3"/>
  <c r="C75" i="3"/>
  <c r="L74" i="3"/>
  <c r="M74" i="3" s="1"/>
  <c r="G74" i="3"/>
  <c r="E74" i="3"/>
  <c r="C74" i="3"/>
  <c r="L73" i="3"/>
  <c r="G73" i="3"/>
  <c r="E73" i="3"/>
  <c r="C73" i="3"/>
  <c r="L72" i="3"/>
  <c r="G72" i="3"/>
  <c r="E72" i="3"/>
  <c r="C72" i="3"/>
  <c r="L71" i="3"/>
  <c r="G71" i="3"/>
  <c r="E71" i="3"/>
  <c r="C71" i="3"/>
  <c r="N70" i="3"/>
  <c r="L70" i="3"/>
  <c r="G70" i="3"/>
  <c r="E70" i="3"/>
  <c r="C70" i="3"/>
  <c r="L69" i="3"/>
  <c r="M69" i="3" s="1"/>
  <c r="G69" i="3"/>
  <c r="E69" i="3"/>
  <c r="C69" i="3"/>
  <c r="L68" i="3"/>
  <c r="G68" i="3"/>
  <c r="E68" i="3"/>
  <c r="C68" i="3"/>
  <c r="L67" i="3"/>
  <c r="G67" i="3"/>
  <c r="E67" i="3"/>
  <c r="C67" i="3"/>
  <c r="L66" i="3"/>
  <c r="M66" i="3" s="1"/>
  <c r="G66" i="3"/>
  <c r="E66" i="3"/>
  <c r="C66" i="3"/>
  <c r="G65" i="3"/>
  <c r="E65" i="3"/>
  <c r="C65" i="3"/>
  <c r="G64" i="3"/>
  <c r="E64" i="3"/>
  <c r="C64" i="3"/>
  <c r="G63" i="3"/>
  <c r="E63" i="3"/>
  <c r="C63" i="3"/>
  <c r="G62" i="3"/>
  <c r="E62" i="3"/>
  <c r="C62" i="3"/>
  <c r="G61" i="3"/>
  <c r="E61" i="3"/>
  <c r="C61" i="3"/>
  <c r="G60" i="3"/>
  <c r="E60" i="3"/>
  <c r="C60" i="3"/>
  <c r="G59" i="3"/>
  <c r="E59" i="3"/>
  <c r="C59" i="3"/>
  <c r="G58" i="3"/>
  <c r="E58" i="3"/>
  <c r="C58" i="3"/>
  <c r="G57" i="3"/>
  <c r="E57" i="3"/>
  <c r="C57" i="3"/>
  <c r="G56" i="3"/>
  <c r="E56" i="3"/>
  <c r="C56" i="3"/>
  <c r="G55" i="3"/>
  <c r="E55" i="3"/>
  <c r="C55" i="3"/>
  <c r="G54" i="3"/>
  <c r="E54" i="3"/>
  <c r="C54" i="3"/>
  <c r="G53" i="3"/>
  <c r="E53" i="3"/>
  <c r="C53" i="3"/>
  <c r="G52" i="3"/>
  <c r="E52" i="3"/>
  <c r="C52" i="3"/>
  <c r="G51" i="3"/>
  <c r="E51" i="3"/>
  <c r="C51" i="3"/>
  <c r="G50" i="3"/>
  <c r="E50" i="3"/>
  <c r="C50" i="3"/>
  <c r="G49" i="3"/>
  <c r="E49" i="3"/>
  <c r="C49" i="3"/>
  <c r="G48" i="3"/>
  <c r="E48" i="3"/>
  <c r="C48" i="3"/>
  <c r="G47" i="3"/>
  <c r="E47" i="3"/>
  <c r="C47" i="3"/>
  <c r="G46" i="3"/>
  <c r="E46" i="3"/>
  <c r="C46" i="3"/>
  <c r="G45" i="3"/>
  <c r="E45" i="3"/>
  <c r="C45" i="3"/>
  <c r="G44" i="3"/>
  <c r="E44" i="3"/>
  <c r="C44" i="3"/>
  <c r="G43" i="3"/>
  <c r="E43" i="3"/>
  <c r="C43" i="3"/>
  <c r="G42" i="3"/>
  <c r="E42" i="3"/>
  <c r="C42" i="3"/>
  <c r="L41" i="3"/>
  <c r="G41" i="3"/>
  <c r="E41" i="3"/>
  <c r="C41" i="3"/>
  <c r="L40" i="3"/>
  <c r="G40" i="3"/>
  <c r="E40" i="3"/>
  <c r="C40" i="3"/>
  <c r="G39" i="3"/>
  <c r="E39" i="3"/>
  <c r="C39" i="3"/>
  <c r="M38" i="3"/>
  <c r="L38" i="3"/>
  <c r="G38" i="3"/>
  <c r="E38" i="3"/>
  <c r="C38" i="3"/>
  <c r="L37" i="3"/>
  <c r="G37" i="3"/>
  <c r="E37" i="3"/>
  <c r="C37" i="3"/>
  <c r="L36" i="3"/>
  <c r="G36" i="3"/>
  <c r="E36" i="3"/>
  <c r="C36" i="3"/>
  <c r="L35" i="3"/>
  <c r="G35" i="3"/>
  <c r="E35" i="3"/>
  <c r="C35" i="3"/>
  <c r="L34" i="3"/>
  <c r="G34" i="3"/>
  <c r="E34" i="3"/>
  <c r="C34" i="3"/>
  <c r="G33" i="3"/>
  <c r="E33" i="3"/>
  <c r="C33" i="3"/>
  <c r="L32" i="3"/>
  <c r="G32" i="3"/>
  <c r="E32" i="3"/>
  <c r="C32" i="3"/>
  <c r="G31" i="3"/>
  <c r="E31" i="3"/>
  <c r="C31" i="3"/>
  <c r="G30" i="3"/>
  <c r="E30" i="3"/>
  <c r="C30" i="3"/>
  <c r="G29" i="3"/>
  <c r="E29" i="3"/>
  <c r="C29" i="3"/>
  <c r="G28" i="3"/>
  <c r="E28" i="3"/>
  <c r="C28" i="3"/>
  <c r="G27" i="3"/>
  <c r="E27" i="3"/>
  <c r="C27" i="3"/>
  <c r="G26" i="3"/>
  <c r="E26" i="3"/>
  <c r="C26" i="3"/>
  <c r="G25" i="3"/>
  <c r="E25" i="3"/>
  <c r="C25" i="3"/>
  <c r="G24" i="3"/>
  <c r="E24" i="3"/>
  <c r="C24" i="3"/>
  <c r="G23" i="3"/>
  <c r="E23" i="3"/>
  <c r="C23" i="3"/>
  <c r="F20" i="3"/>
  <c r="F16" i="3"/>
  <c r="F11" i="3"/>
  <c r="F10" i="3"/>
  <c r="F9" i="3"/>
  <c r="E9" i="3"/>
  <c r="F7" i="3"/>
  <c r="F6" i="3"/>
  <c r="F5" i="3"/>
  <c r="E5" i="3"/>
  <c r="M73" i="3" l="1"/>
  <c r="L56" i="3"/>
  <c r="M72" i="3"/>
  <c r="N36" i="3"/>
  <c r="P36" i="3" s="1"/>
  <c r="L50" i="3"/>
  <c r="L51" i="3"/>
  <c r="L52" i="3"/>
  <c r="L53" i="3"/>
  <c r="O70" i="3"/>
  <c r="R70" i="3" s="1"/>
  <c r="M71" i="3"/>
  <c r="L55" i="3"/>
  <c r="N55" i="3" s="1"/>
  <c r="S35" i="3"/>
  <c r="Q34" i="3"/>
  <c r="Q40" i="3"/>
  <c r="Q38" i="3"/>
  <c r="N68" i="3"/>
  <c r="R68" i="3" s="1"/>
  <c r="N71" i="3"/>
  <c r="R71" i="3" s="1"/>
  <c r="N72" i="3"/>
  <c r="Q39" i="3"/>
  <c r="N73" i="3"/>
  <c r="N74" i="3"/>
  <c r="R74" i="3" s="1"/>
  <c r="N75" i="3"/>
  <c r="R75" i="3" s="1"/>
  <c r="M68" i="3"/>
  <c r="U69" i="3" s="1"/>
  <c r="M67" i="3"/>
  <c r="U67" i="3" s="1"/>
  <c r="M70" i="3"/>
  <c r="U70" i="3" s="1"/>
  <c r="N34" i="3"/>
  <c r="P34" i="3" s="1"/>
  <c r="S37" i="3"/>
  <c r="Q36" i="3"/>
  <c r="L58" i="3"/>
  <c r="N58" i="3" s="1"/>
  <c r="S36" i="3"/>
  <c r="N38" i="3"/>
  <c r="P38" i="3" s="1"/>
  <c r="Q32" i="3"/>
  <c r="S38" i="3"/>
  <c r="S34" i="3"/>
  <c r="Q41" i="3"/>
  <c r="N52" i="3"/>
  <c r="N40" i="3"/>
  <c r="P40" i="3" s="1"/>
  <c r="R66" i="3"/>
  <c r="R67" i="3"/>
  <c r="R69" i="3"/>
  <c r="R72" i="3"/>
  <c r="R73" i="3"/>
  <c r="N56" i="3"/>
  <c r="S39" i="3"/>
  <c r="N41" i="3"/>
  <c r="P41" i="3" s="1"/>
  <c r="S41" i="3"/>
  <c r="S40" i="3"/>
  <c r="N53" i="3"/>
  <c r="Q33" i="3"/>
  <c r="Q35" i="3"/>
  <c r="Q37" i="3"/>
  <c r="N51" i="3"/>
  <c r="U71" i="3"/>
  <c r="U72" i="3"/>
  <c r="U73" i="3"/>
  <c r="U74" i="3"/>
  <c r="U75" i="3"/>
  <c r="N54" i="3"/>
  <c r="N32" i="3"/>
  <c r="P32" i="3" s="1"/>
  <c r="S33" i="3"/>
  <c r="N35" i="3"/>
  <c r="P35" i="3" s="1"/>
  <c r="N37" i="3"/>
  <c r="P37" i="3" s="1"/>
  <c r="N39" i="3"/>
  <c r="P39" i="3" s="1"/>
  <c r="N57" i="3"/>
  <c r="N33" i="3"/>
  <c r="P33" i="3" s="1"/>
  <c r="N59" i="3" l="1"/>
  <c r="U68" i="3"/>
</calcChain>
</file>

<file path=xl/sharedStrings.xml><?xml version="1.0" encoding="utf-8"?>
<sst xmlns="http://schemas.openxmlformats.org/spreadsheetml/2006/main" count="2248" uniqueCount="402">
  <si>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</si>
  <si>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</si>
  <si>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</si>
  <si>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</si>
  <si>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</si>
  <si>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</si>
  <si>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</si>
  <si>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PF_DrunkenMan</t>
  </si>
  <si>
    <t>PF_Horse</t>
  </si>
  <si>
    <t>PF_Merida</t>
  </si>
  <si>
    <t>-</t>
  </si>
  <si>
    <t>SP_DrunkenMan</t>
  </si>
  <si>
    <t>SP_Archer01</t>
  </si>
  <si>
    <t>SP_Archer02</t>
  </si>
  <si>
    <t>PF_Archer01</t>
  </si>
  <si>
    <t>PF_Archer02</t>
  </si>
  <si>
    <t>SP_Merida</t>
  </si>
  <si>
    <t>SP_Cow</t>
  </si>
  <si>
    <t>SP_Horse</t>
  </si>
  <si>
    <t>PF_Horse_Static</t>
  </si>
  <si>
    <t>SP_Horse_Static</t>
  </si>
  <si>
    <t>PF_Gargoyle</t>
  </si>
  <si>
    <t>SP_Gargoyle</t>
  </si>
  <si>
    <t>PF_BadBird</t>
  </si>
  <si>
    <t>PF_GoodJunkBottle</t>
  </si>
  <si>
    <t>PF_GoodJunkCoin</t>
  </si>
  <si>
    <t>SP_BadBird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</si>
  <si>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</si>
  <si>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</si>
  <si>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</si>
  <si>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</si>
  <si>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</si>
  <si>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</si>
  <si>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</si>
  <si>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</si>
  <si>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</si>
  <si>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</si>
  <si>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</si>
  <si>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</si>
  <si>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</si>
  <si>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</si>
  <si>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</si>
  <si>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</si>
  <si>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</si>
  <si>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</si>
  <si>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</si>
  <si>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</si>
  <si>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</si>
  <si>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</si>
  <si>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</si>
  <si>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</si>
  <si>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</si>
  <si>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</si>
  <si>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</si>
  <si>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</si>
  <si>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PF_EnemyTier0</t>
  </si>
  <si>
    <t>PF_EnemyTier4</t>
  </si>
  <si>
    <t>PF_EnemyTier3</t>
  </si>
  <si>
    <t>PF_EnemyTier2</t>
  </si>
  <si>
    <t>PF_EnemyTier1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</si>
  <si>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</si>
  <si>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</si>
  <si>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</si>
  <si>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</si>
  <si>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</si>
  <si>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</si>
  <si>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</si>
  <si>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</si>
  <si>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</si>
  <si>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</si>
  <si>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</si>
  <si>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</si>
  <si>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</si>
  <si>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</si>
  <si>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</si>
  <si>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</si>
  <si>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</si>
  <si>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</si>
  <si>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</si>
  <si>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</si>
  <si>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</si>
  <si>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</si>
  <si>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</si>
  <si>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</si>
  <si>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</si>
  <si>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</si>
  <si>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Merida</t>
  </si>
  <si>
    <t>RichMan</t>
  </si>
  <si>
    <t>Sheep</t>
  </si>
  <si>
    <t>Soldier</t>
  </si>
  <si>
    <t>SpiderRed</t>
  </si>
  <si>
    <t>SpiderSmall</t>
  </si>
  <si>
    <t>Villager01</t>
  </si>
  <si>
    <t>Villager02</t>
  </si>
  <si>
    <t>Gargoyle</t>
  </si>
  <si>
    <t>BadBird</t>
  </si>
  <si>
    <t>GoodJunkBottle</t>
  </si>
  <si>
    <t>GoodJunkCoin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</si>
  <si>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</si>
  <si>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</si>
  <si>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</si>
  <si>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</si>
  <si>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</si>
  <si>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</si>
  <si>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</si>
  <si>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</si>
  <si>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</si>
  <si>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</si>
  <si>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</si>
  <si>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</si>
  <si>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</si>
  <si>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</si>
  <si>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</si>
  <si>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</si>
  <si>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</si>
  <si>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</si>
  <si>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</si>
  <si>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</si>
  <si>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</si>
  <si>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</si>
  <si>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</si>
  <si>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</si>
  <si>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</si>
  <si>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</si>
  <si>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</si>
  <si>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</si>
  <si>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</si>
  <si>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</si>
  <si>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</si>
  <si>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</si>
  <si>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</si>
  <si>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</si>
  <si>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</si>
  <si>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</si>
  <si>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</si>
  <si>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</si>
  <si>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</si>
  <si>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</si>
  <si>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</si>
  <si>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</si>
  <si>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</si>
  <si>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SP_GoodJunkCoin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</si>
  <si>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</si>
  <si>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</si>
  <si>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</si>
  <si>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</si>
  <si>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</si>
  <si>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</si>
  <si>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</si>
  <si>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</si>
  <si>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</si>
  <si>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</si>
  <si>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</si>
  <si>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</si>
  <si>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</si>
  <si>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</si>
  <si>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</si>
  <si>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</si>
  <si>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</si>
  <si>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</si>
  <si>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</si>
  <si>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</si>
  <si>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</si>
  <si>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</si>
  <si>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</si>
  <si>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</si>
  <si>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</si>
  <si>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</si>
  <si>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</si>
  <si>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</si>
  <si>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</si>
  <si>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</si>
  <si>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</si>
  <si>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</si>
  <si>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</si>
  <si>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</si>
  <si>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</si>
  <si>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MAX LV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</si>
  <si>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</si>
  <si>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</si>
  <si>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</si>
  <si>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</si>
  <si>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</si>
  <si>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</si>
  <si>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</si>
  <si>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</si>
  <si>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</si>
  <si>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BOOST MULT.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</si>
  <si>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</si>
  <si>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</si>
  <si>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</si>
  <si>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</si>
  <si>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</si>
  <si>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</si>
  <si>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</si>
  <si>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</si>
  <si>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</si>
  <si>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</si>
  <si>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</si>
  <si>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</si>
  <si>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</si>
  <si>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</si>
  <si>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</si>
  <si>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</si>
  <si>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</si>
  <si>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</si>
  <si>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</si>
  <si>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</si>
  <si>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</si>
  <si>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</si>
  <si>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</si>
  <si>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</si>
  <si>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</si>
  <si>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</si>
  <si>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</si>
  <si>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</si>
  <si>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</si>
  <si>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</si>
  <si>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</si>
  <si>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</si>
  <si>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</si>
  <si>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</si>
  <si>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</si>
  <si>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</si>
  <si>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</si>
  <si>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</si>
  <si>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</si>
  <si>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</si>
  <si>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</si>
  <si>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</si>
  <si>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</si>
  <si>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</si>
  <si>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</si>
  <si>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</si>
  <si>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STARTING POINT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</si>
  <si>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</si>
  <si>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</si>
  <si>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</si>
  <si>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</si>
  <si>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</si>
  <si>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</si>
  <si>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</si>
  <si>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</si>
  <si>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</si>
  <si>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</si>
  <si>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</si>
  <si>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Air/PF_EnemyTier0</t>
  </si>
  <si>
    <t>Air/PF_EnemyTier1</t>
  </si>
  <si>
    <t>Air/PF_EnemyTier2</t>
  </si>
  <si>
    <t>Air/PF_EnemyTier3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</si>
  <si>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</si>
  <si>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</si>
  <si>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</si>
  <si>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</si>
  <si>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</si>
  <si>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</si>
  <si>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</si>
  <si>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</si>
  <si>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</si>
  <si>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</si>
  <si>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</si>
  <si>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</si>
  <si>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</si>
  <si>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Air/PF_OwlSmall</t>
  </si>
  <si>
    <t>Air/PF_PufferBird</t>
  </si>
  <si>
    <t>Air/PF_Starling_Flock</t>
  </si>
  <si>
    <t>Air/PF_Witch</t>
  </si>
  <si>
    <t>Junk/PF_GoodJunkBottle</t>
  </si>
  <si>
    <t>Monster/PF_Troll</t>
  </si>
  <si>
    <t>Surface/PF_Archer01</t>
  </si>
  <si>
    <t>Surface/PF_Archer02_Static</t>
  </si>
  <si>
    <t>Surface/PF_BakerWoman</t>
  </si>
  <si>
    <t>Surface/PF_Cow</t>
  </si>
  <si>
    <t>Surface/PF_DrunkenMan</t>
  </si>
  <si>
    <t>Surface/PF_Horse</t>
  </si>
  <si>
    <t>Surface/PF_Sheep</t>
  </si>
  <si>
    <t>Surface/PF_Soldier01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</si>
  <si>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</si>
  <si>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</si>
  <si>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</si>
  <si>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</si>
  <si>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</si>
  <si>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</si>
  <si>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</si>
  <si>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</si>
  <si>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</si>
  <si>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</si>
  <si>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Starting Point</t>
  </si>
  <si>
    <t>Goblin City</t>
  </si>
  <si>
    <t>Forest</t>
  </si>
  <si>
    <t>Dark Forest</t>
  </si>
  <si>
    <t>Waterfall</t>
  </si>
  <si>
    <t>?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</si>
  <si>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</si>
  <si>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</si>
  <si>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</si>
  <si>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</si>
  <si>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</si>
  <si>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</si>
  <si>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</si>
  <si>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</si>
  <si>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</si>
  <si>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</si>
  <si>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</si>
  <si>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</si>
  <si>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</si>
  <si>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</si>
  <si>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</si>
  <si>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</si>
  <si>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</si>
  <si>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</si>
  <si>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</si>
  <si>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</si>
  <si>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(Unity: HungryDragons-&gt;Tools-&gt;SpawnersCounter)</t>
  </si>
  <si>
    <t>PF_GoblinBoat</t>
  </si>
  <si>
    <t>SP_MineMedium_Static</t>
  </si>
  <si>
    <t>PF_MineMedium_Static</t>
  </si>
  <si>
    <t>Falta añadir PF_Scaffold. Respawn time = 150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</si>
  <si>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</si>
  <si>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</si>
  <si>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</si>
  <si>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</si>
  <si>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</si>
  <si>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</si>
  <si>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</si>
  <si>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SP_OwlSmall</t>
  </si>
  <si>
    <t>PF_OwlSmall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</si>
  <si>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</si>
  <si>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</si>
  <si>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</si>
  <si>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</si>
  <si>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</si>
  <si>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</si>
  <si>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</si>
  <si>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</si>
  <si>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</si>
  <si>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</si>
  <si>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</si>
  <si>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</si>
  <si>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</si>
  <si>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Shark</t>
  </si>
  <si>
    <t>SP_Shark</t>
  </si>
  <si>
    <t>PF_Shark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</si>
  <si>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</si>
  <si>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</si>
  <si>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</si>
  <si>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</si>
  <si>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</si>
  <si>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</si>
  <si>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</si>
  <si>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</si>
  <si>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</si>
  <si>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</si>
  <si>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</si>
  <si>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SP_Soldier02</t>
  </si>
  <si>
    <t>PF_Soldier02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</si>
  <si>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</si>
  <si>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</si>
  <si>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</si>
  <si>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</si>
  <si>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</si>
  <si>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</si>
  <si>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</si>
  <si>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</si>
  <si>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</si>
  <si>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</si>
  <si>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</si>
  <si>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SP_StarlingSmall_Flock</t>
  </si>
  <si>
    <t>PF_Starling_Flock</t>
  </si>
  <si>
    <t>SP_Starling_Flock</t>
  </si>
  <si>
    <t>Surface/PF_Sheep_Static</t>
  </si>
  <si>
    <t>Air/PF_Ghost01_Static</t>
  </si>
  <si>
    <t>Goblin/PF_Worker01</t>
  </si>
  <si>
    <t>Air/PF_Ghost02_Static</t>
  </si>
  <si>
    <t>Surface/PF_Villager02</t>
  </si>
  <si>
    <t>Surface/PF_BoatFisher</t>
  </si>
  <si>
    <t>Surface/PF_Cow_Static</t>
  </si>
  <si>
    <t>Vehicles/PF_GoblinBoat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</si>
  <si>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</si>
  <si>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</si>
  <si>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</si>
  <si>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</si>
  <si>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</si>
  <si>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</si>
  <si>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</si>
  <si>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GOBLIN CITY</t>
  </si>
  <si>
    <t>Goblin/PF_WorkerWife</t>
  </si>
  <si>
    <t>Goblin/PF_Spartakus</t>
  </si>
  <si>
    <t>Goblin/PF_Worker02</t>
  </si>
  <si>
    <t>Goblin/PF_Bomber</t>
  </si>
  <si>
    <t>Cage/PF_HangingCage</t>
  </si>
  <si>
    <t>Goblin/PF_Kamikaze</t>
  </si>
  <si>
    <t>82.5</t>
  </si>
  <si>
    <t>Aggressive</t>
  </si>
  <si>
    <t>Surface/PF_SeatVillager</t>
  </si>
  <si>
    <t>SP_SeatVillager</t>
  </si>
  <si>
    <t>PF_SeatVillager</t>
  </si>
  <si>
    <t>Que pasa con la catapult?</t>
  </si>
  <si>
    <t>Que pasa con la planta que lanza daño?</t>
  </si>
  <si>
    <t>Que pasa con la marmita?</t>
  </si>
  <si>
    <t>Que pasa con la jaula de tierra?</t>
  </si>
  <si>
    <t>Que pasa con los barcos?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</si>
</sst>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9695"/>
      <name val="Consolas"/>
      <family val="3"/>
    </font>
    <font>
      <b/>
      <sz val="16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4" fillId="0" borderId="0" xfId="0" applyFont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5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Dragons!$L$32:$L$41</c:f>
              <c:numCache>
                <c:formatCode>General</c:formatCode>
                <c:ptCount val="10"/>
                <c:pt idx="0">
                  <c:v>65</c:v>
                </c:pt>
                <c:pt idx="1">
                  <c:v>95</c:v>
                </c:pt>
                <c:pt idx="2">
                  <c:v>140</c:v>
                </c:pt>
                <c:pt idx="3">
                  <c:v>170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375</c:v>
                </c:pt>
                <c:pt idx="9">
                  <c:v>425</c:v>
                </c:pt>
              </c:numCache>
            </c:numRef>
          </c:val>
        </c:ser>
        <c:ser>
          <c:idx val="1"/>
          <c:order val="1"/>
          <c:tx>
            <c:v>HP</c:v>
          </c:tx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Dragons!$N$32:$N$41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2293120"/>
        <c:axId val="82294656"/>
      </c:barChart>
      <c:catAx>
        <c:axId val="8229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294656"/>
        <c:crosses val="autoZero"/>
        <c:auto val="1"/>
        <c:lblAlgn val="ctr"/>
        <c:lblOffset val="100"/>
        <c:noMultiLvlLbl val="0"/>
      </c:catAx>
      <c:valAx>
        <c:axId val="8229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29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SPEED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Reptile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Dragons!$L$50:$L$59</c:f>
              <c:numCache>
                <c:formatCode>General</c:formatCode>
                <c:ptCount val="10"/>
                <c:pt idx="0">
                  <c:v>8.4</c:v>
                </c:pt>
                <c:pt idx="1">
                  <c:v>11</c:v>
                </c:pt>
                <c:pt idx="2">
                  <c:v>11.5</c:v>
                </c:pt>
                <c:pt idx="3">
                  <c:v>13.7</c:v>
                </c:pt>
                <c:pt idx="4">
                  <c:v>15.4</c:v>
                </c:pt>
                <c:pt idx="5">
                  <c:v>16.8</c:v>
                </c:pt>
                <c:pt idx="6">
                  <c:v>17.8</c:v>
                </c:pt>
                <c:pt idx="7">
                  <c:v>18.899999999999999</c:v>
                </c:pt>
                <c:pt idx="8">
                  <c:v>19.600000000000001</c:v>
                </c:pt>
                <c:pt idx="9">
                  <c:v>20.2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03616"/>
        <c:axId val="83905536"/>
      </c:lineChart>
      <c:catAx>
        <c:axId val="83903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905536"/>
        <c:crosses val="autoZero"/>
        <c:auto val="1"/>
        <c:lblAlgn val="ctr"/>
        <c:lblOffset val="100"/>
        <c:noMultiLvlLbl val="0"/>
      </c:catAx>
      <c:valAx>
        <c:axId val="8390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3903616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9463138444254664"/>
          <c:y val="0.49451221435267667"/>
          <c:w val="9.4273276222253802E-2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Dragons!$M$66:$M$75</c:f>
              <c:numCache>
                <c:formatCode>General</c:formatCode>
                <c:ptCount val="10"/>
                <c:pt idx="0">
                  <c:v>16.8</c:v>
                </c:pt>
                <c:pt idx="1">
                  <c:v>22.1</c:v>
                </c:pt>
                <c:pt idx="2">
                  <c:v>21.8</c:v>
                </c:pt>
                <c:pt idx="3">
                  <c:v>27.5</c:v>
                </c:pt>
                <c:pt idx="4">
                  <c:v>27.6</c:v>
                </c:pt>
                <c:pt idx="5">
                  <c:v>30.3</c:v>
                </c:pt>
                <c:pt idx="6">
                  <c:v>32.1</c:v>
                </c:pt>
                <c:pt idx="7">
                  <c:v>30.3</c:v>
                </c:pt>
                <c:pt idx="8">
                  <c:v>31.3</c:v>
                </c:pt>
                <c:pt idx="9">
                  <c:v>32.299999999999997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125952"/>
        <c:axId val="86790528"/>
      </c:lineChart>
      <c:catAx>
        <c:axId val="84125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790528"/>
        <c:crosses val="autoZero"/>
        <c:auto val="1"/>
        <c:lblAlgn val="ctr"/>
        <c:lblOffset val="100"/>
        <c:noMultiLvlLbl val="0"/>
      </c:catAx>
      <c:valAx>
        <c:axId val="8679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4125952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5788287843426259"/>
          <c:y val="0.54289930088491645"/>
          <c:w val="0.12622856339841931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DATA_SCENES_UNITY!$K$5</c:f>
              <c:strCache>
                <c:ptCount val="1"/>
                <c:pt idx="0">
                  <c:v>GOBLIN CITY</c:v>
                </c:pt>
              </c:strCache>
            </c:strRef>
          </c:tx>
          <c:cat>
            <c:strRef>
              <c:f>DATA_SCENES_UNITY!$J$8:$J$9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DATA_SCENES_UNITY!$K$8:$K$9</c:f>
              <c:numCache>
                <c:formatCode>General</c:formatCode>
                <c:ptCount val="2"/>
                <c:pt idx="0">
                  <c:v>126</c:v>
                </c:pt>
                <c:pt idx="1">
                  <c:v>230</c:v>
                </c:pt>
              </c:numCache>
            </c:numRef>
          </c:val>
        </c:ser>
        <c:ser>
          <c:idx val="0"/>
          <c:order val="0"/>
          <c:tx>
            <c:strRef>
              <c:f>DATA_SCENES_UNITY!$K$5</c:f>
              <c:strCache>
                <c:ptCount val="1"/>
                <c:pt idx="0">
                  <c:v>GOBLIN CITY</c:v>
                </c:pt>
              </c:strCache>
            </c:strRef>
          </c:tx>
          <c:cat>
            <c:strRef>
              <c:f>DATA_SCENES_UNITY!$J$8:$J$9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DATA_SCENES_UNITY!$K$8:$K$9</c:f>
              <c:numCache>
                <c:formatCode>General</c:formatCode>
                <c:ptCount val="2"/>
                <c:pt idx="0">
                  <c:v>126</c:v>
                </c:pt>
                <c:pt idx="1">
                  <c:v>230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DATA_SCENES_UNITY!$C$5</c:f>
              <c:strCache>
                <c:ptCount val="1"/>
                <c:pt idx="0">
                  <c:v>STARTING POINT</c:v>
                </c:pt>
              </c:strCache>
            </c:strRef>
          </c:tx>
          <c:cat>
            <c:strRef>
              <c:f>DATA_SCENES_UNITY!$J$8:$J$9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DATA_SCENES_UNITY!$C$8:$C$9</c:f>
              <c:numCache>
                <c:formatCode>General</c:formatCode>
                <c:ptCount val="2"/>
                <c:pt idx="0">
                  <c:v>200</c:v>
                </c:pt>
                <c:pt idx="1">
                  <c:v>316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3</xdr:row>
      <xdr:rowOff>9525</xdr:rowOff>
    </xdr:from>
    <xdr:to>
      <xdr:col>20</xdr:col>
      <xdr:colOff>71438</xdr:colOff>
      <xdr:row>26</xdr:row>
      <xdr:rowOff>123826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419100</xdr:colOff>
      <xdr:row>3</xdr:row>
      <xdr:rowOff>9525</xdr:rowOff>
    </xdr:from>
    <xdr:to>
      <xdr:col>20</xdr:col>
      <xdr:colOff>80963</xdr:colOff>
      <xdr:row>26</xdr:row>
      <xdr:rowOff>123826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</xdr:colOff>
      <xdr:row>5</xdr:row>
      <xdr:rowOff>190499</xdr:rowOff>
    </xdr:from>
    <xdr:to>
      <xdr:col>20</xdr:col>
      <xdr:colOff>47625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877299" y="1142999"/>
          <a:ext cx="7296151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8</xdr:col>
      <xdr:colOff>590550</xdr:colOff>
      <xdr:row>15</xdr:row>
      <xdr:rowOff>28575</xdr:rowOff>
    </xdr:from>
    <xdr:to>
      <xdr:col>12</xdr:col>
      <xdr:colOff>219075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9420225" y="2886075"/>
          <a:ext cx="2066925" cy="1219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 FOREST</a:t>
          </a:r>
        </a:p>
      </xdr:txBody>
    </xdr:sp>
    <xdr:clientData/>
  </xdr:twoCellAnchor>
  <xdr:twoCellAnchor>
    <xdr:from>
      <xdr:col>12</xdr:col>
      <xdr:colOff>219075</xdr:colOff>
      <xdr:row>8</xdr:row>
      <xdr:rowOff>152400</xdr:rowOff>
    </xdr:from>
    <xdr:to>
      <xdr:col>15</xdr:col>
      <xdr:colOff>476250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1487150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STARTING POINT</a:t>
          </a:r>
        </a:p>
      </xdr:txBody>
    </xdr:sp>
    <xdr:clientData/>
  </xdr:twoCellAnchor>
  <xdr:twoCellAnchor>
    <xdr:from>
      <xdr:col>12</xdr:col>
      <xdr:colOff>228600</xdr:colOff>
      <xdr:row>15</xdr:row>
      <xdr:rowOff>38100</xdr:rowOff>
    </xdr:from>
    <xdr:to>
      <xdr:col>15</xdr:col>
      <xdr:colOff>485775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1496675" y="2895600"/>
          <a:ext cx="2066925" cy="1219200"/>
        </a:xfrm>
        <a:prstGeom prst="rect">
          <a:avLst/>
        </a:prstGeom>
        <a:solidFill>
          <a:schemeClr val="accent4">
            <a:lumMod val="75000"/>
          </a:schemeClr>
        </a:solidFill>
        <a:ln>
          <a:solidFill>
            <a:schemeClr val="accent4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WATERFALL</a:t>
          </a:r>
        </a:p>
      </xdr:txBody>
    </xdr:sp>
    <xdr:clientData/>
  </xdr:twoCellAnchor>
  <xdr:twoCellAnchor>
    <xdr:from>
      <xdr:col>8</xdr:col>
      <xdr:colOff>590550</xdr:colOff>
      <xdr:row>8</xdr:row>
      <xdr:rowOff>152400</xdr:rowOff>
    </xdr:from>
    <xdr:to>
      <xdr:col>12</xdr:col>
      <xdr:colOff>219075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942022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GOBLIN CITY</a:t>
          </a:r>
        </a:p>
      </xdr:txBody>
    </xdr:sp>
    <xdr:clientData/>
  </xdr:twoCellAnchor>
  <xdr:twoCellAnchor>
    <xdr:from>
      <xdr:col>15</xdr:col>
      <xdr:colOff>476250</xdr:colOff>
      <xdr:row>8</xdr:row>
      <xdr:rowOff>152400</xdr:rowOff>
    </xdr:from>
    <xdr:to>
      <xdr:col>19</xdr:col>
      <xdr:colOff>104775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355407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447674</xdr:colOff>
      <xdr:row>0</xdr:row>
      <xdr:rowOff>152400</xdr:rowOff>
    </xdr:from>
    <xdr:to>
      <xdr:col>16</xdr:col>
      <xdr:colOff>214311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514350</xdr:colOff>
      <xdr:row>0</xdr:row>
      <xdr:rowOff>161925</xdr:rowOff>
    </xdr:from>
    <xdr:to>
      <xdr:col>7</xdr:col>
      <xdr:colOff>804862</xdr:colOff>
      <xdr:row>15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HungryDragon/Docs/Conten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  <sheetName val="events"/>
    </sheetNames>
    <sheetDataSet>
      <sheetData sheetId="0"/>
      <sheetData sheetId="1"/>
      <sheetData sheetId="2"/>
      <sheetData sheetId="3"/>
      <sheetData sheetId="4">
        <row r="16">
          <cell r="M16">
            <v>65</v>
          </cell>
          <cell r="N16">
            <v>105</v>
          </cell>
          <cell r="O16">
            <v>1</v>
          </cell>
          <cell r="Q16">
            <v>7.0000000000000001E-3</v>
          </cell>
          <cell r="R16">
            <v>30</v>
          </cell>
          <cell r="W16">
            <v>2</v>
          </cell>
          <cell r="X16">
            <v>40</v>
          </cell>
          <cell r="Y16">
            <v>20</v>
          </cell>
          <cell r="Z16">
            <v>11</v>
          </cell>
          <cell r="AV16">
            <v>160</v>
          </cell>
          <cell r="AW16">
            <v>2</v>
          </cell>
          <cell r="AX16">
            <v>9.5</v>
          </cell>
        </row>
        <row r="17">
          <cell r="M17">
            <v>95</v>
          </cell>
          <cell r="N17">
            <v>145</v>
          </cell>
          <cell r="O17">
            <v>1.05</v>
          </cell>
          <cell r="Q17">
            <v>7.4999999999999997E-3</v>
          </cell>
          <cell r="R17">
            <v>30</v>
          </cell>
          <cell r="W17">
            <v>2</v>
          </cell>
          <cell r="X17">
            <v>45</v>
          </cell>
          <cell r="Y17">
            <v>20</v>
          </cell>
          <cell r="Z17">
            <v>12</v>
          </cell>
          <cell r="AV17">
            <v>220</v>
          </cell>
          <cell r="AW17">
            <v>2.1</v>
          </cell>
          <cell r="AX17">
            <v>9.5</v>
          </cell>
        </row>
        <row r="18">
          <cell r="M18">
            <v>140</v>
          </cell>
          <cell r="N18">
            <v>200</v>
          </cell>
          <cell r="O18">
            <v>1.4</v>
          </cell>
          <cell r="Q18">
            <v>8.0000000000000002E-3</v>
          </cell>
          <cell r="R18">
            <v>30</v>
          </cell>
          <cell r="W18">
            <v>1.9</v>
          </cell>
          <cell r="X18">
            <v>60</v>
          </cell>
          <cell r="Y18">
            <v>25</v>
          </cell>
          <cell r="Z18">
            <v>17</v>
          </cell>
          <cell r="AV18">
            <v>240</v>
          </cell>
          <cell r="AW18">
            <v>2.2000000000000002</v>
          </cell>
          <cell r="AX18">
            <v>9.5</v>
          </cell>
        </row>
        <row r="19">
          <cell r="M19">
            <v>170</v>
          </cell>
          <cell r="N19">
            <v>220</v>
          </cell>
          <cell r="O19">
            <v>1.34</v>
          </cell>
          <cell r="Q19">
            <v>8.9999999999999993E-3</v>
          </cell>
          <cell r="R19">
            <v>30</v>
          </cell>
          <cell r="W19">
            <v>2</v>
          </cell>
          <cell r="X19">
            <v>75</v>
          </cell>
          <cell r="Y19">
            <v>30</v>
          </cell>
          <cell r="Z19">
            <v>15</v>
          </cell>
          <cell r="AV19">
            <v>300</v>
          </cell>
          <cell r="AW19">
            <v>2.2999999999999998</v>
          </cell>
          <cell r="AX19">
            <v>9.5</v>
          </cell>
        </row>
        <row r="20">
          <cell r="M20">
            <v>210</v>
          </cell>
          <cell r="N20">
            <v>270</v>
          </cell>
          <cell r="O20">
            <v>1.6</v>
          </cell>
          <cell r="Q20">
            <v>1.0999999999999999E-2</v>
          </cell>
          <cell r="R20">
            <v>30</v>
          </cell>
          <cell r="W20">
            <v>1.8</v>
          </cell>
          <cell r="X20">
            <v>90</v>
          </cell>
          <cell r="Y20">
            <v>32</v>
          </cell>
          <cell r="Z20">
            <v>21</v>
          </cell>
          <cell r="AV20">
            <v>350</v>
          </cell>
          <cell r="AW20">
            <v>2.4</v>
          </cell>
          <cell r="AX20">
            <v>9.5</v>
          </cell>
        </row>
        <row r="21">
          <cell r="M21">
            <v>250</v>
          </cell>
          <cell r="N21">
            <v>310</v>
          </cell>
          <cell r="O21">
            <v>1.8</v>
          </cell>
          <cell r="Q21">
            <v>1.0999999999999999E-2</v>
          </cell>
          <cell r="R21">
            <v>30</v>
          </cell>
          <cell r="W21">
            <v>1.8</v>
          </cell>
          <cell r="X21">
            <v>105</v>
          </cell>
          <cell r="Y21">
            <v>32</v>
          </cell>
          <cell r="Z21">
            <v>18</v>
          </cell>
          <cell r="AV21">
            <v>400</v>
          </cell>
          <cell r="AW21">
            <v>2.5</v>
          </cell>
          <cell r="AX21">
            <v>9.5</v>
          </cell>
        </row>
        <row r="22">
          <cell r="M22">
            <v>290</v>
          </cell>
          <cell r="N22">
            <v>350</v>
          </cell>
          <cell r="O22">
            <v>2</v>
          </cell>
          <cell r="Q22">
            <v>1.2E-2</v>
          </cell>
          <cell r="R22">
            <v>25</v>
          </cell>
          <cell r="W22">
            <v>1.8</v>
          </cell>
          <cell r="X22">
            <v>120</v>
          </cell>
          <cell r="Y22">
            <v>36</v>
          </cell>
          <cell r="Z22">
            <v>20</v>
          </cell>
          <cell r="AV22">
            <v>440</v>
          </cell>
          <cell r="AW22">
            <v>2.6</v>
          </cell>
          <cell r="AX22">
            <v>9.5</v>
          </cell>
        </row>
        <row r="23">
          <cell r="M23">
            <v>330</v>
          </cell>
          <cell r="N23">
            <v>400</v>
          </cell>
          <cell r="O23">
            <v>2.2000000000000002</v>
          </cell>
          <cell r="Q23">
            <v>1.2999999999999999E-2</v>
          </cell>
          <cell r="R23">
            <v>25</v>
          </cell>
          <cell r="W23">
            <v>1.6</v>
          </cell>
          <cell r="X23">
            <v>155</v>
          </cell>
          <cell r="Y23">
            <v>42</v>
          </cell>
          <cell r="Z23">
            <v>28</v>
          </cell>
          <cell r="AV23">
            <v>575</v>
          </cell>
          <cell r="AW23">
            <v>3.2</v>
          </cell>
          <cell r="AX23">
            <v>9.5</v>
          </cell>
        </row>
        <row r="24">
          <cell r="M24">
            <v>375</v>
          </cell>
          <cell r="N24">
            <v>445</v>
          </cell>
          <cell r="O24">
            <v>2.2000000000000002</v>
          </cell>
          <cell r="Q24">
            <v>1.4E-2</v>
          </cell>
          <cell r="R24">
            <v>25</v>
          </cell>
          <cell r="W24">
            <v>1.6</v>
          </cell>
          <cell r="X24">
            <v>160</v>
          </cell>
          <cell r="Y24">
            <v>43</v>
          </cell>
          <cell r="Z24">
            <v>25</v>
          </cell>
          <cell r="AV24">
            <v>725</v>
          </cell>
          <cell r="AW24">
            <v>3.9</v>
          </cell>
          <cell r="AX24">
            <v>9.5</v>
          </cell>
        </row>
        <row r="25">
          <cell r="M25">
            <v>425</v>
          </cell>
          <cell r="N25">
            <v>500</v>
          </cell>
          <cell r="O25">
            <v>2.2999999999999998</v>
          </cell>
          <cell r="Q25">
            <v>1.4999999999999999E-2</v>
          </cell>
          <cell r="R25">
            <v>20</v>
          </cell>
          <cell r="W25">
            <v>1.6</v>
          </cell>
          <cell r="X25">
            <v>165</v>
          </cell>
          <cell r="Y25">
            <v>41</v>
          </cell>
          <cell r="Z25">
            <v>24</v>
          </cell>
          <cell r="AV25">
            <v>900</v>
          </cell>
          <cell r="AW25">
            <v>4.7</v>
          </cell>
          <cell r="AX25">
            <v>9.5</v>
          </cell>
        </row>
        <row r="37">
          <cell r="D37">
            <v>0.25</v>
          </cell>
          <cell r="E37">
            <v>1</v>
          </cell>
        </row>
        <row r="38">
          <cell r="D38">
            <v>0.1</v>
          </cell>
          <cell r="E38">
            <v>0.7</v>
          </cell>
        </row>
        <row r="39">
          <cell r="D39">
            <v>0.05</v>
          </cell>
          <cell r="E39">
            <v>0.4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ables/table1.xml><?xml version="1.0" encoding="utf-8"?>
<table xmlns="http://schemas.openxmlformats.org/spreadsheetml/2006/main" id="1" name="Table1" displayName="Table1" ref="D11:K89" totalsRowShown="0" headerRowDxfId="7">
  <autoFilter ref="D11:K89"/>
  <sortState ref="D11:K98">
    <sortCondition ref="D10:D98"/>
  </sortState>
  <tableColumns count="8">
    <tableColumn id="1" name="Content Sku"/>
    <tableColumn id="2" name="Spawner Prefab"/>
    <tableColumn id="3" name="Entity Prefab"/>
    <tableColumn id="4" name="Respawn Min"/>
    <tableColumn id="5" name="Respawn Max"/>
    <tableColumn id="6" name="HP Given"/>
    <tableColumn id="7" name="XP Given"/>
    <tableColumn id="8" name="Damage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C7:F12" totalsRowShown="0">
  <autoFilter ref="C7:F12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245" displayName="Table245" ref="B17:H533" totalsRowShown="0" headerRowDxfId="5">
  <autoFilter ref="B17:H533"/>
  <sortState ref="B18:H533">
    <sortCondition ref="B17:B533"/>
  </sortState>
  <tableColumns count="7">
    <tableColumn id="1" name="spawner_sku" dataDxfId="4"/>
    <tableColumn id="2" name="entity_spawned (AVG)"/>
    <tableColumn id="5" name="respawn_time"/>
    <tableColumn id="6" name="activating_chance"/>
    <tableColumn id="7" name="XP" dataDxfId="3">
      <calculatedColumnFormula>Entities!#REF!*Table245[[#This Row],[entity_spawned (AVG)]]</calculatedColumnFormula>
    </tableColumn>
    <tableColumn id="8" name="total xp" dataDxfId="2">
      <calculatedColumnFormula>ROUND((Table245[[#This Row],[XP]]*Table245[[#This Row],[entity_spawned (AVG)]])*(Table245[[#This Row],[activating_chance]]/100),0)</calculatedColumnFormula>
    </tableColumn>
    <tableColumn id="3" name="Aggresive" dataDxf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17:P373" totalsRowShown="0">
  <autoFilter ref="J17:P373"/>
  <sortState ref="J15:P370">
    <sortCondition ref="J14:J370"/>
  </sortState>
  <tableColumns count="7">
    <tableColumn id="1" name="spawner_sku"/>
    <tableColumn id="2" name="entity_spawned (AVG)"/>
    <tableColumn id="5" name="respawn_time"/>
    <tableColumn id="6" name="activating_chance"/>
    <tableColumn id="8" name="XP"/>
    <tableColumn id="9" name="total xp" dataDxfId="0">
      <calculatedColumnFormula>ROUND((Table3[[#This Row],[XP]]*Table3[[#This Row],[entity_spawned (AVG)]])*(Table3[[#This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D2:K89"/>
  <sheetViews>
    <sheetView tabSelected="1" workbookViewId="0">
      <selection activeCell="H8" sqref="H8"/>
    </sheetView>
  </sheetViews>
  <sheetFormatPr defaultRowHeight="15" x14ac:dyDescent="0.25"/>
  <cols>
    <col min="4" max="4" width="18.7109375" customWidth="1"/>
    <col min="5" max="5" width="26.28515625" customWidth="1"/>
    <col min="6" max="6" width="23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0.140625" customWidth="1"/>
  </cols>
  <sheetData>
    <row r="2" spans="4:11" x14ac:dyDescent="0.25">
      <c r="E2" t="s">
        <v>304</v>
      </c>
    </row>
    <row r="4" spans="4:11" x14ac:dyDescent="0.25">
      <c r="E4" t="s">
        <v>317</v>
      </c>
    </row>
    <row r="5" spans="4:11" x14ac:dyDescent="0.25">
      <c r="E5" t="s">
        <v>397</v>
      </c>
    </row>
    <row r="6" spans="4:11" x14ac:dyDescent="0.25">
      <c r="E6" t="s">
        <v>398</v>
      </c>
    </row>
    <row r="7" spans="4:11" x14ac:dyDescent="0.25">
      <c r="E7" t="s">
        <v>399</v>
      </c>
    </row>
    <row r="8" spans="4:11" x14ac:dyDescent="0.25">
      <c r="E8" t="s">
        <v>400</v>
      </c>
    </row>
    <row r="9" spans="4:11" x14ac:dyDescent="0.25">
      <c r="E9" t="s">
        <v>401</v>
      </c>
    </row>
    <row r="11" spans="4:11" x14ac:dyDescent="0.25">
      <c r="D11" s="1" t="s">
        <v>307</v>
      </c>
      <c r="E11" s="1" t="s">
        <v>306</v>
      </c>
      <c r="F11" s="1" t="s">
        <v>308</v>
      </c>
      <c r="G11" s="1" t="s">
        <v>309</v>
      </c>
      <c r="H11" s="1" t="s">
        <v>310</v>
      </c>
      <c r="I11" s="1" t="s">
        <v>311</v>
      </c>
      <c r="J11" s="1" t="s">
        <v>312</v>
      </c>
      <c r="K11" s="1" t="s">
        <v>200</v>
      </c>
    </row>
    <row r="12" spans="4:11" x14ac:dyDescent="0.25">
      <c r="D12" t="s">
        <v>79</v>
      </c>
      <c r="E12" t="s">
        <v>12</v>
      </c>
      <c r="F12" t="s">
        <v>14</v>
      </c>
      <c r="G12">
        <v>280</v>
      </c>
      <c r="H12">
        <v>280</v>
      </c>
      <c r="I12">
        <v>20</v>
      </c>
      <c r="J12">
        <v>75</v>
      </c>
      <c r="K12" s="73">
        <v>10</v>
      </c>
    </row>
    <row r="13" spans="4:11" x14ac:dyDescent="0.25">
      <c r="D13" t="s">
        <v>79</v>
      </c>
      <c r="E13" t="s">
        <v>0</v>
      </c>
      <c r="F13" t="s">
        <v>2</v>
      </c>
      <c r="G13">
        <v>280</v>
      </c>
      <c r="H13">
        <v>280</v>
      </c>
      <c r="I13">
        <v>20</v>
      </c>
      <c r="J13">
        <v>75</v>
      </c>
      <c r="K13" s="73">
        <v>10</v>
      </c>
    </row>
    <row r="14" spans="4:11" x14ac:dyDescent="0.25">
      <c r="D14" t="s">
        <v>80</v>
      </c>
      <c r="E14" t="s">
        <v>13</v>
      </c>
      <c r="F14" t="s">
        <v>15</v>
      </c>
      <c r="G14">
        <v>300</v>
      </c>
      <c r="H14">
        <v>300</v>
      </c>
      <c r="I14">
        <v>20</v>
      </c>
      <c r="J14">
        <v>75</v>
      </c>
      <c r="K14" s="73">
        <v>15</v>
      </c>
    </row>
    <row r="15" spans="4:11" x14ac:dyDescent="0.25">
      <c r="D15" t="s">
        <v>80</v>
      </c>
      <c r="E15" t="s">
        <v>1</v>
      </c>
      <c r="F15" t="s">
        <v>3</v>
      </c>
      <c r="G15">
        <v>300</v>
      </c>
      <c r="H15">
        <v>300</v>
      </c>
      <c r="I15">
        <v>20</v>
      </c>
      <c r="J15">
        <v>75</v>
      </c>
      <c r="K15" s="73">
        <v>15</v>
      </c>
    </row>
    <row r="16" spans="4:11" x14ac:dyDescent="0.25">
      <c r="D16" t="s">
        <v>95</v>
      </c>
      <c r="E16" t="s">
        <v>26</v>
      </c>
      <c r="F16" t="s">
        <v>23</v>
      </c>
      <c r="G16">
        <v>200</v>
      </c>
      <c r="H16">
        <v>200</v>
      </c>
      <c r="I16">
        <v>-10</v>
      </c>
      <c r="J16">
        <v>25</v>
      </c>
      <c r="K16" s="73" t="s">
        <v>10</v>
      </c>
    </row>
    <row r="17" spans="4:11" x14ac:dyDescent="0.25">
      <c r="D17" t="s">
        <v>81</v>
      </c>
      <c r="E17" t="s">
        <v>4</v>
      </c>
      <c r="F17" t="s">
        <v>5</v>
      </c>
      <c r="G17">
        <v>200</v>
      </c>
      <c r="H17">
        <v>200</v>
      </c>
      <c r="I17">
        <v>20</v>
      </c>
      <c r="J17">
        <v>50</v>
      </c>
      <c r="K17" s="73">
        <v>3</v>
      </c>
    </row>
    <row r="18" spans="4:11" x14ac:dyDescent="0.25">
      <c r="D18" t="s">
        <v>102</v>
      </c>
      <c r="E18" t="s">
        <v>44</v>
      </c>
      <c r="F18" t="s">
        <v>38</v>
      </c>
      <c r="G18">
        <v>260</v>
      </c>
      <c r="H18">
        <v>260</v>
      </c>
      <c r="I18">
        <v>5</v>
      </c>
      <c r="J18">
        <v>25</v>
      </c>
      <c r="K18" s="73">
        <v>8</v>
      </c>
    </row>
    <row r="19" spans="4:11" x14ac:dyDescent="0.25">
      <c r="D19" t="s">
        <v>103</v>
      </c>
      <c r="E19" t="s">
        <v>45</v>
      </c>
      <c r="F19" t="s">
        <v>39</v>
      </c>
      <c r="G19">
        <v>280</v>
      </c>
      <c r="H19">
        <v>280</v>
      </c>
      <c r="I19">
        <v>2</v>
      </c>
      <c r="J19">
        <v>50</v>
      </c>
      <c r="K19" s="73" t="s">
        <v>10</v>
      </c>
    </row>
    <row r="20" spans="4:11" x14ac:dyDescent="0.25">
      <c r="D20" t="s">
        <v>103</v>
      </c>
      <c r="E20" t="s">
        <v>46</v>
      </c>
      <c r="F20" t="s">
        <v>40</v>
      </c>
      <c r="G20">
        <v>5000</v>
      </c>
      <c r="H20">
        <v>5000</v>
      </c>
      <c r="I20">
        <v>2</v>
      </c>
      <c r="J20">
        <v>50</v>
      </c>
      <c r="K20" s="73" t="s">
        <v>10</v>
      </c>
    </row>
    <row r="21" spans="4:11" x14ac:dyDescent="0.25">
      <c r="D21" t="s">
        <v>82</v>
      </c>
      <c r="E21" t="s">
        <v>67</v>
      </c>
      <c r="F21" t="s">
        <v>65</v>
      </c>
      <c r="G21">
        <v>130</v>
      </c>
      <c r="H21">
        <v>130</v>
      </c>
      <c r="I21">
        <v>15</v>
      </c>
      <c r="J21">
        <v>75</v>
      </c>
      <c r="K21" s="73" t="s">
        <v>10</v>
      </c>
    </row>
    <row r="22" spans="4:11" x14ac:dyDescent="0.25">
      <c r="D22" t="s">
        <v>82</v>
      </c>
      <c r="E22" t="s">
        <v>68</v>
      </c>
      <c r="F22" t="s">
        <v>66</v>
      </c>
      <c r="G22">
        <v>130</v>
      </c>
      <c r="H22">
        <v>130</v>
      </c>
      <c r="I22">
        <v>15</v>
      </c>
      <c r="J22">
        <v>75</v>
      </c>
      <c r="K22" s="73" t="s">
        <v>10</v>
      </c>
    </row>
    <row r="23" spans="4:11" x14ac:dyDescent="0.25">
      <c r="D23" t="s">
        <v>98</v>
      </c>
      <c r="E23" t="s">
        <v>29</v>
      </c>
      <c r="F23" t="s">
        <v>27</v>
      </c>
      <c r="G23">
        <v>220</v>
      </c>
      <c r="H23">
        <v>220</v>
      </c>
      <c r="I23">
        <v>10</v>
      </c>
      <c r="J23">
        <v>25</v>
      </c>
      <c r="K23" s="73">
        <v>8</v>
      </c>
    </row>
    <row r="24" spans="4:11" x14ac:dyDescent="0.25">
      <c r="D24" t="s">
        <v>114</v>
      </c>
      <c r="E24" t="s">
        <v>108</v>
      </c>
      <c r="F24" t="s">
        <v>104</v>
      </c>
      <c r="G24">
        <v>180</v>
      </c>
      <c r="H24">
        <v>180</v>
      </c>
      <c r="I24">
        <v>2</v>
      </c>
      <c r="J24">
        <v>25</v>
      </c>
      <c r="K24" s="73" t="s">
        <v>10</v>
      </c>
    </row>
    <row r="25" spans="4:11" x14ac:dyDescent="0.25">
      <c r="D25" t="s">
        <v>115</v>
      </c>
      <c r="E25" t="s">
        <v>109</v>
      </c>
      <c r="F25" t="s">
        <v>105</v>
      </c>
      <c r="G25">
        <v>180</v>
      </c>
      <c r="H25">
        <v>180</v>
      </c>
      <c r="I25">
        <v>2</v>
      </c>
      <c r="J25">
        <v>25</v>
      </c>
      <c r="K25" s="73" t="s">
        <v>10</v>
      </c>
    </row>
    <row r="26" spans="4:11" x14ac:dyDescent="0.25">
      <c r="D26" t="s">
        <v>116</v>
      </c>
      <c r="E26" t="s">
        <v>110</v>
      </c>
      <c r="F26" t="s">
        <v>106</v>
      </c>
      <c r="G26">
        <v>180</v>
      </c>
      <c r="H26">
        <v>180</v>
      </c>
      <c r="I26">
        <v>2</v>
      </c>
      <c r="J26">
        <v>25</v>
      </c>
      <c r="K26" s="73" t="s">
        <v>10</v>
      </c>
    </row>
    <row r="27" spans="4:11" x14ac:dyDescent="0.25">
      <c r="D27" t="s">
        <v>117</v>
      </c>
      <c r="E27" t="s">
        <v>111</v>
      </c>
      <c r="F27" t="s">
        <v>107</v>
      </c>
      <c r="G27">
        <v>180</v>
      </c>
      <c r="H27">
        <v>180</v>
      </c>
      <c r="I27">
        <v>2</v>
      </c>
      <c r="J27">
        <v>75</v>
      </c>
      <c r="K27" s="73" t="s">
        <v>10</v>
      </c>
    </row>
    <row r="28" spans="4:11" x14ac:dyDescent="0.25">
      <c r="D28" t="s">
        <v>114</v>
      </c>
      <c r="E28" t="s">
        <v>294</v>
      </c>
      <c r="F28" t="s">
        <v>104</v>
      </c>
      <c r="G28">
        <v>180</v>
      </c>
      <c r="H28">
        <v>180</v>
      </c>
      <c r="I28">
        <v>2</v>
      </c>
      <c r="J28">
        <v>25</v>
      </c>
      <c r="K28" s="73" t="s">
        <v>10</v>
      </c>
    </row>
    <row r="29" spans="4:11" x14ac:dyDescent="0.25">
      <c r="D29" t="s">
        <v>114</v>
      </c>
      <c r="E29" t="s">
        <v>295</v>
      </c>
      <c r="F29" t="s">
        <v>104</v>
      </c>
      <c r="G29">
        <v>180</v>
      </c>
      <c r="H29">
        <v>180</v>
      </c>
      <c r="I29">
        <v>2</v>
      </c>
      <c r="J29">
        <v>25</v>
      </c>
      <c r="K29" s="73" t="s">
        <v>10</v>
      </c>
    </row>
    <row r="30" spans="4:11" x14ac:dyDescent="0.25">
      <c r="D30" t="s">
        <v>83</v>
      </c>
      <c r="E30" t="s">
        <v>17</v>
      </c>
      <c r="F30" t="s">
        <v>6</v>
      </c>
      <c r="G30">
        <v>210</v>
      </c>
      <c r="H30">
        <v>210</v>
      </c>
      <c r="I30">
        <v>15</v>
      </c>
      <c r="J30">
        <v>50</v>
      </c>
      <c r="K30" s="73" t="s">
        <v>10</v>
      </c>
    </row>
    <row r="31" spans="4:11" x14ac:dyDescent="0.25">
      <c r="D31" t="s">
        <v>83</v>
      </c>
      <c r="E31" t="s">
        <v>296</v>
      </c>
      <c r="F31" t="s">
        <v>300</v>
      </c>
      <c r="G31">
        <v>210</v>
      </c>
      <c r="H31">
        <v>210</v>
      </c>
      <c r="I31">
        <v>15</v>
      </c>
      <c r="J31">
        <v>50</v>
      </c>
      <c r="K31" s="73" t="s">
        <v>10</v>
      </c>
    </row>
    <row r="32" spans="4:11" x14ac:dyDescent="0.25">
      <c r="D32" t="s">
        <v>136</v>
      </c>
      <c r="E32" t="s">
        <v>74</v>
      </c>
      <c r="F32" t="s">
        <v>69</v>
      </c>
      <c r="G32">
        <v>240</v>
      </c>
      <c r="H32">
        <v>240</v>
      </c>
      <c r="I32">
        <v>30</v>
      </c>
      <c r="J32">
        <v>75</v>
      </c>
      <c r="K32" s="73">
        <v>15</v>
      </c>
    </row>
    <row r="33" spans="4:11" x14ac:dyDescent="0.25">
      <c r="D33" t="s">
        <v>136</v>
      </c>
      <c r="E33" t="s">
        <v>75</v>
      </c>
      <c r="F33" t="s">
        <v>70</v>
      </c>
      <c r="G33">
        <v>240</v>
      </c>
      <c r="H33">
        <v>240</v>
      </c>
      <c r="I33">
        <v>30</v>
      </c>
      <c r="J33">
        <v>75</v>
      </c>
      <c r="K33" s="73" t="s">
        <v>10</v>
      </c>
    </row>
    <row r="34" spans="4:11" x14ac:dyDescent="0.25">
      <c r="D34" t="s">
        <v>118</v>
      </c>
      <c r="E34" t="s">
        <v>113</v>
      </c>
      <c r="F34" t="s">
        <v>112</v>
      </c>
      <c r="G34">
        <v>200</v>
      </c>
      <c r="H34">
        <v>200</v>
      </c>
      <c r="I34">
        <v>3</v>
      </c>
      <c r="J34">
        <v>50</v>
      </c>
      <c r="K34" s="73" t="s">
        <v>10</v>
      </c>
    </row>
    <row r="35" spans="4:11" x14ac:dyDescent="0.25">
      <c r="D35" t="s">
        <v>84</v>
      </c>
      <c r="E35" t="s">
        <v>11</v>
      </c>
      <c r="F35" t="s">
        <v>7</v>
      </c>
      <c r="G35">
        <v>240</v>
      </c>
      <c r="H35">
        <v>240</v>
      </c>
      <c r="I35">
        <v>15</v>
      </c>
      <c r="J35">
        <v>25</v>
      </c>
      <c r="K35" s="73" t="s">
        <v>10</v>
      </c>
    </row>
    <row r="36" spans="4:11" x14ac:dyDescent="0.25">
      <c r="D36" t="s">
        <v>119</v>
      </c>
      <c r="E36" t="s">
        <v>60</v>
      </c>
      <c r="F36" t="s">
        <v>55</v>
      </c>
      <c r="G36">
        <v>220</v>
      </c>
      <c r="H36">
        <v>220</v>
      </c>
      <c r="I36">
        <v>20</v>
      </c>
      <c r="J36">
        <v>25</v>
      </c>
      <c r="K36" s="73">
        <v>10</v>
      </c>
    </row>
    <row r="37" spans="4:11" x14ac:dyDescent="0.25">
      <c r="D37" t="s">
        <v>120</v>
      </c>
      <c r="E37" t="s">
        <v>61</v>
      </c>
      <c r="F37" t="s">
        <v>59</v>
      </c>
      <c r="G37">
        <v>240</v>
      </c>
      <c r="H37">
        <v>240</v>
      </c>
      <c r="I37">
        <v>40</v>
      </c>
      <c r="J37">
        <v>25</v>
      </c>
      <c r="K37" s="73">
        <v>20</v>
      </c>
    </row>
    <row r="38" spans="4:11" x14ac:dyDescent="0.25">
      <c r="D38" t="s">
        <v>121</v>
      </c>
      <c r="E38" t="s">
        <v>62</v>
      </c>
      <c r="F38" t="s">
        <v>58</v>
      </c>
      <c r="G38">
        <v>260</v>
      </c>
      <c r="H38">
        <v>260</v>
      </c>
      <c r="I38">
        <v>80</v>
      </c>
      <c r="J38">
        <v>75</v>
      </c>
      <c r="K38" s="73">
        <v>40</v>
      </c>
    </row>
    <row r="39" spans="4:11" x14ac:dyDescent="0.25">
      <c r="D39" t="s">
        <v>122</v>
      </c>
      <c r="E39" t="s">
        <v>63</v>
      </c>
      <c r="F39" t="s">
        <v>57</v>
      </c>
      <c r="G39">
        <v>280</v>
      </c>
      <c r="H39">
        <v>280</v>
      </c>
      <c r="I39">
        <v>100</v>
      </c>
      <c r="J39">
        <v>75</v>
      </c>
      <c r="K39" s="73">
        <v>50</v>
      </c>
    </row>
    <row r="40" spans="4:11" x14ac:dyDescent="0.25">
      <c r="D40" t="s">
        <v>123</v>
      </c>
      <c r="E40" t="s">
        <v>64</v>
      </c>
      <c r="F40" t="s">
        <v>56</v>
      </c>
      <c r="G40">
        <v>300</v>
      </c>
      <c r="H40">
        <v>300</v>
      </c>
      <c r="I40">
        <v>120</v>
      </c>
      <c r="J40">
        <v>75</v>
      </c>
      <c r="K40" s="73">
        <v>60</v>
      </c>
    </row>
    <row r="41" spans="4:11" x14ac:dyDescent="0.25">
      <c r="D41" t="s">
        <v>137</v>
      </c>
      <c r="E41" t="s">
        <v>76</v>
      </c>
      <c r="F41" t="s">
        <v>71</v>
      </c>
      <c r="G41">
        <v>100</v>
      </c>
      <c r="H41">
        <v>100</v>
      </c>
      <c r="I41">
        <v>2</v>
      </c>
      <c r="J41">
        <v>25</v>
      </c>
      <c r="K41" s="73" t="s">
        <v>10</v>
      </c>
    </row>
    <row r="42" spans="4:11" x14ac:dyDescent="0.25">
      <c r="D42" t="s">
        <v>138</v>
      </c>
      <c r="E42" t="s">
        <v>77</v>
      </c>
      <c r="F42" t="s">
        <v>72</v>
      </c>
      <c r="G42">
        <v>100</v>
      </c>
      <c r="H42">
        <v>100</v>
      </c>
      <c r="I42">
        <v>2</v>
      </c>
      <c r="J42">
        <v>75</v>
      </c>
      <c r="K42" s="73" t="s">
        <v>10</v>
      </c>
    </row>
    <row r="43" spans="4:11" x14ac:dyDescent="0.25">
      <c r="D43" t="s">
        <v>139</v>
      </c>
      <c r="E43" t="s">
        <v>78</v>
      </c>
      <c r="F43" t="s">
        <v>73</v>
      </c>
      <c r="G43">
        <v>100</v>
      </c>
      <c r="H43">
        <v>100</v>
      </c>
      <c r="I43">
        <v>2</v>
      </c>
      <c r="J43">
        <v>75</v>
      </c>
      <c r="K43" s="73" t="s">
        <v>10</v>
      </c>
    </row>
    <row r="44" spans="4:11" x14ac:dyDescent="0.25">
      <c r="D44" t="s">
        <v>124</v>
      </c>
      <c r="E44" t="s">
        <v>54</v>
      </c>
      <c r="F44" t="s">
        <v>32</v>
      </c>
      <c r="G44">
        <v>5000</v>
      </c>
      <c r="H44">
        <v>5000</v>
      </c>
      <c r="I44">
        <v>70</v>
      </c>
      <c r="J44">
        <v>25</v>
      </c>
      <c r="K44" s="73" t="s">
        <v>10</v>
      </c>
    </row>
    <row r="45" spans="4:11" x14ac:dyDescent="0.25">
      <c r="D45" t="s">
        <v>94</v>
      </c>
      <c r="E45" t="s">
        <v>22</v>
      </c>
      <c r="F45" t="s">
        <v>21</v>
      </c>
      <c r="G45">
        <v>260</v>
      </c>
      <c r="H45">
        <v>260</v>
      </c>
      <c r="I45">
        <v>20</v>
      </c>
      <c r="J45">
        <v>25</v>
      </c>
      <c r="K45" s="73" t="s">
        <v>10</v>
      </c>
    </row>
    <row r="46" spans="4:11" x14ac:dyDescent="0.25">
      <c r="D46" t="s">
        <v>125</v>
      </c>
      <c r="E46" t="s">
        <v>47</v>
      </c>
      <c r="F46" t="s">
        <v>41</v>
      </c>
      <c r="G46">
        <v>250</v>
      </c>
      <c r="H46">
        <v>250</v>
      </c>
      <c r="I46">
        <v>3</v>
      </c>
      <c r="J46">
        <v>75</v>
      </c>
      <c r="K46" s="73">
        <v>7</v>
      </c>
    </row>
    <row r="47" spans="4:11" x14ac:dyDescent="0.25">
      <c r="D47" t="s">
        <v>125</v>
      </c>
      <c r="E47" t="s">
        <v>297</v>
      </c>
      <c r="F47" t="s">
        <v>301</v>
      </c>
      <c r="G47">
        <v>250</v>
      </c>
      <c r="H47">
        <v>250</v>
      </c>
      <c r="I47">
        <v>3</v>
      </c>
      <c r="J47">
        <v>75</v>
      </c>
      <c r="K47" s="73">
        <v>7</v>
      </c>
    </row>
    <row r="48" spans="4:11" x14ac:dyDescent="0.25">
      <c r="D48" t="s">
        <v>126</v>
      </c>
      <c r="E48" t="s">
        <v>48</v>
      </c>
      <c r="F48" t="s">
        <v>42</v>
      </c>
      <c r="G48">
        <v>300</v>
      </c>
      <c r="H48">
        <v>300</v>
      </c>
      <c r="I48">
        <v>4</v>
      </c>
      <c r="J48">
        <v>75</v>
      </c>
      <c r="K48" s="73">
        <v>11</v>
      </c>
    </row>
    <row r="49" spans="4:11" x14ac:dyDescent="0.25">
      <c r="D49" t="s">
        <v>126</v>
      </c>
      <c r="E49" t="s">
        <v>298</v>
      </c>
      <c r="F49" t="s">
        <v>302</v>
      </c>
      <c r="G49">
        <v>300</v>
      </c>
      <c r="H49">
        <v>300</v>
      </c>
      <c r="I49">
        <v>4</v>
      </c>
      <c r="J49">
        <v>75</v>
      </c>
      <c r="K49" s="73">
        <v>11</v>
      </c>
    </row>
    <row r="50" spans="4:11" x14ac:dyDescent="0.25">
      <c r="D50" t="s">
        <v>127</v>
      </c>
      <c r="E50" t="s">
        <v>49</v>
      </c>
      <c r="F50" t="s">
        <v>43</v>
      </c>
      <c r="G50">
        <v>340</v>
      </c>
      <c r="H50">
        <v>340</v>
      </c>
      <c r="I50">
        <v>5</v>
      </c>
      <c r="J50">
        <v>75</v>
      </c>
      <c r="K50" s="73">
        <v>21</v>
      </c>
    </row>
    <row r="51" spans="4:11" x14ac:dyDescent="0.25">
      <c r="D51" t="s">
        <v>127</v>
      </c>
      <c r="E51" t="s">
        <v>299</v>
      </c>
      <c r="F51" t="s">
        <v>303</v>
      </c>
      <c r="G51">
        <v>340</v>
      </c>
      <c r="H51">
        <v>340</v>
      </c>
      <c r="I51">
        <v>5</v>
      </c>
      <c r="J51">
        <v>75</v>
      </c>
      <c r="K51" s="73">
        <v>21</v>
      </c>
    </row>
    <row r="52" spans="4:11" x14ac:dyDescent="0.25">
      <c r="D52" t="s">
        <v>114</v>
      </c>
      <c r="E52" t="s">
        <v>305</v>
      </c>
      <c r="F52" t="s">
        <v>314</v>
      </c>
      <c r="G52">
        <v>0</v>
      </c>
      <c r="H52">
        <v>0</v>
      </c>
      <c r="I52">
        <v>2</v>
      </c>
      <c r="J52">
        <v>25</v>
      </c>
      <c r="K52" s="73" t="s">
        <v>10</v>
      </c>
    </row>
    <row r="53" spans="4:11" x14ac:dyDescent="0.25">
      <c r="D53" t="s">
        <v>96</v>
      </c>
      <c r="E53" t="s">
        <v>140</v>
      </c>
      <c r="F53" t="s">
        <v>24</v>
      </c>
      <c r="G53">
        <v>500</v>
      </c>
      <c r="H53">
        <v>500</v>
      </c>
      <c r="I53">
        <v>0</v>
      </c>
      <c r="J53">
        <v>25</v>
      </c>
      <c r="K53" s="73" t="s">
        <v>10</v>
      </c>
    </row>
    <row r="54" spans="4:11" x14ac:dyDescent="0.25">
      <c r="D54" t="s">
        <v>97</v>
      </c>
      <c r="E54" t="s">
        <v>141</v>
      </c>
      <c r="F54" t="s">
        <v>25</v>
      </c>
      <c r="G54">
        <v>500</v>
      </c>
      <c r="H54">
        <v>500</v>
      </c>
      <c r="I54">
        <v>0</v>
      </c>
      <c r="J54">
        <v>50</v>
      </c>
      <c r="K54" s="73" t="s">
        <v>10</v>
      </c>
    </row>
    <row r="55" spans="4:11" x14ac:dyDescent="0.25">
      <c r="D55" t="s">
        <v>10</v>
      </c>
      <c r="E55" t="s">
        <v>156</v>
      </c>
      <c r="F55" t="s">
        <v>31</v>
      </c>
      <c r="G55">
        <v>450</v>
      </c>
      <c r="H55">
        <v>450</v>
      </c>
      <c r="I55" t="s">
        <v>10</v>
      </c>
      <c r="K55" s="73"/>
    </row>
    <row r="56" spans="4:11" x14ac:dyDescent="0.25">
      <c r="D56" t="s">
        <v>128</v>
      </c>
      <c r="E56" t="s">
        <v>53</v>
      </c>
      <c r="F56" t="s">
        <v>33</v>
      </c>
      <c r="G56">
        <v>180</v>
      </c>
      <c r="H56">
        <v>180</v>
      </c>
      <c r="I56">
        <v>20</v>
      </c>
      <c r="J56">
        <v>50</v>
      </c>
      <c r="K56" s="73">
        <v>25</v>
      </c>
    </row>
    <row r="57" spans="4:11" x14ac:dyDescent="0.25">
      <c r="D57" t="s">
        <v>85</v>
      </c>
      <c r="E57" t="s">
        <v>18</v>
      </c>
      <c r="F57" t="s">
        <v>8</v>
      </c>
      <c r="G57">
        <v>220</v>
      </c>
      <c r="H57">
        <v>220</v>
      </c>
      <c r="I57">
        <v>25</v>
      </c>
      <c r="J57">
        <v>75</v>
      </c>
      <c r="K57" s="73" t="s">
        <v>10</v>
      </c>
    </row>
    <row r="58" spans="4:11" x14ac:dyDescent="0.25">
      <c r="D58" t="s">
        <v>85</v>
      </c>
      <c r="E58" t="s">
        <v>20</v>
      </c>
      <c r="F58" t="s">
        <v>19</v>
      </c>
      <c r="G58">
        <v>220</v>
      </c>
      <c r="H58">
        <v>220</v>
      </c>
      <c r="I58">
        <v>25</v>
      </c>
      <c r="J58">
        <v>75</v>
      </c>
      <c r="K58" s="73" t="s">
        <v>10</v>
      </c>
    </row>
    <row r="59" spans="4:11" x14ac:dyDescent="0.25">
      <c r="D59" t="s">
        <v>99</v>
      </c>
      <c r="E59" t="s">
        <v>30</v>
      </c>
      <c r="F59" t="s">
        <v>28</v>
      </c>
      <c r="G59">
        <v>200</v>
      </c>
      <c r="H59">
        <v>200</v>
      </c>
      <c r="I59">
        <v>20</v>
      </c>
      <c r="J59">
        <v>55</v>
      </c>
      <c r="K59" s="73">
        <v>40</v>
      </c>
    </row>
    <row r="60" spans="4:11" x14ac:dyDescent="0.25">
      <c r="D60" t="s">
        <v>129</v>
      </c>
      <c r="E60" t="s">
        <v>142</v>
      </c>
      <c r="F60" t="s">
        <v>34</v>
      </c>
      <c r="G60">
        <v>170</v>
      </c>
      <c r="H60">
        <v>170</v>
      </c>
      <c r="I60">
        <v>20</v>
      </c>
      <c r="J60">
        <v>83</v>
      </c>
      <c r="K60" s="73">
        <v>5</v>
      </c>
    </row>
    <row r="61" spans="4:11" x14ac:dyDescent="0.25">
      <c r="D61" t="s">
        <v>86</v>
      </c>
      <c r="E61" t="s">
        <v>16</v>
      </c>
      <c r="F61" t="s">
        <v>9</v>
      </c>
      <c r="G61">
        <v>280</v>
      </c>
      <c r="H61">
        <v>280</v>
      </c>
      <c r="I61">
        <v>20</v>
      </c>
      <c r="J61">
        <v>55</v>
      </c>
      <c r="K61" s="73">
        <v>14</v>
      </c>
    </row>
    <row r="62" spans="4:11" x14ac:dyDescent="0.25">
      <c r="D62" t="s">
        <v>130</v>
      </c>
      <c r="E62" t="s">
        <v>50</v>
      </c>
      <c r="F62" t="s">
        <v>35</v>
      </c>
      <c r="G62">
        <v>2500</v>
      </c>
      <c r="H62">
        <v>2500</v>
      </c>
      <c r="I62">
        <v>0</v>
      </c>
      <c r="J62">
        <v>28</v>
      </c>
      <c r="K62" s="73">
        <v>440</v>
      </c>
    </row>
    <row r="63" spans="4:11" x14ac:dyDescent="0.25">
      <c r="D63" t="s">
        <v>130</v>
      </c>
      <c r="E63" t="s">
        <v>51</v>
      </c>
      <c r="F63" t="s">
        <v>36</v>
      </c>
      <c r="G63">
        <v>2500</v>
      </c>
      <c r="H63">
        <v>2500</v>
      </c>
      <c r="I63">
        <v>0</v>
      </c>
      <c r="J63">
        <v>28</v>
      </c>
      <c r="K63" s="73">
        <v>440</v>
      </c>
    </row>
    <row r="64" spans="4:11" x14ac:dyDescent="0.25">
      <c r="D64" t="s">
        <v>131</v>
      </c>
      <c r="E64" t="s">
        <v>52</v>
      </c>
      <c r="F64" t="s">
        <v>37</v>
      </c>
      <c r="G64">
        <v>2000</v>
      </c>
      <c r="H64">
        <v>2000</v>
      </c>
      <c r="I64">
        <v>0</v>
      </c>
      <c r="J64">
        <v>83</v>
      </c>
      <c r="K64" s="73">
        <v>150</v>
      </c>
    </row>
    <row r="65" spans="4:11" x14ac:dyDescent="0.25">
      <c r="D65" t="s">
        <v>131</v>
      </c>
      <c r="E65" t="s">
        <v>315</v>
      </c>
      <c r="F65" t="s">
        <v>316</v>
      </c>
      <c r="G65">
        <v>2000</v>
      </c>
      <c r="H65">
        <v>2000</v>
      </c>
      <c r="I65">
        <v>0</v>
      </c>
      <c r="J65">
        <v>83</v>
      </c>
      <c r="K65" s="73">
        <v>150</v>
      </c>
    </row>
    <row r="66" spans="4:11" x14ac:dyDescent="0.25">
      <c r="D66" t="s">
        <v>318</v>
      </c>
      <c r="E66" t="s">
        <v>319</v>
      </c>
      <c r="F66" t="s">
        <v>320</v>
      </c>
      <c r="G66">
        <v>1500</v>
      </c>
      <c r="H66">
        <v>1500</v>
      </c>
      <c r="I66">
        <v>25</v>
      </c>
      <c r="J66">
        <v>55</v>
      </c>
      <c r="K66" s="73">
        <v>35</v>
      </c>
    </row>
    <row r="67" spans="4:11" x14ac:dyDescent="0.25">
      <c r="D67" t="s">
        <v>318</v>
      </c>
      <c r="E67" t="s">
        <v>321</v>
      </c>
      <c r="F67" t="s">
        <v>322</v>
      </c>
      <c r="G67">
        <v>1500</v>
      </c>
      <c r="H67">
        <v>1500</v>
      </c>
      <c r="I67">
        <v>25</v>
      </c>
      <c r="J67">
        <v>55</v>
      </c>
      <c r="K67" s="73">
        <v>35</v>
      </c>
    </row>
    <row r="68" spans="4:11" x14ac:dyDescent="0.25">
      <c r="D68" t="s">
        <v>133</v>
      </c>
      <c r="E68" t="s">
        <v>323</v>
      </c>
      <c r="F68" t="s">
        <v>324</v>
      </c>
      <c r="G68">
        <v>200</v>
      </c>
      <c r="H68">
        <v>200</v>
      </c>
      <c r="I68">
        <v>10</v>
      </c>
      <c r="J68">
        <v>55</v>
      </c>
      <c r="K68" s="73" t="s">
        <v>10</v>
      </c>
    </row>
    <row r="69" spans="4:11" x14ac:dyDescent="0.25">
      <c r="D69" t="s">
        <v>132</v>
      </c>
      <c r="E69" t="s">
        <v>325</v>
      </c>
      <c r="F69" t="s">
        <v>326</v>
      </c>
      <c r="G69">
        <v>140</v>
      </c>
      <c r="H69">
        <v>140</v>
      </c>
      <c r="I69">
        <v>6</v>
      </c>
      <c r="J69">
        <v>28</v>
      </c>
      <c r="K69" s="73" t="s">
        <v>10</v>
      </c>
    </row>
    <row r="70" spans="4:11" x14ac:dyDescent="0.25">
      <c r="D70" t="s">
        <v>327</v>
      </c>
      <c r="E70" t="s">
        <v>328</v>
      </c>
      <c r="F70" t="s">
        <v>329</v>
      </c>
      <c r="G70">
        <v>170</v>
      </c>
      <c r="H70">
        <v>170</v>
      </c>
      <c r="I70">
        <v>5</v>
      </c>
      <c r="J70">
        <v>28</v>
      </c>
      <c r="K70" s="73">
        <v>2</v>
      </c>
    </row>
    <row r="71" spans="4:11" x14ac:dyDescent="0.25">
      <c r="D71" t="s">
        <v>330</v>
      </c>
      <c r="E71" t="s">
        <v>331</v>
      </c>
      <c r="F71" t="s">
        <v>332</v>
      </c>
      <c r="G71">
        <v>220</v>
      </c>
      <c r="H71">
        <v>220</v>
      </c>
      <c r="I71">
        <v>15</v>
      </c>
      <c r="J71">
        <v>83</v>
      </c>
      <c r="K71" s="73">
        <v>8</v>
      </c>
    </row>
    <row r="72" spans="4:11" x14ac:dyDescent="0.25">
      <c r="D72" t="s">
        <v>333</v>
      </c>
      <c r="E72" t="s">
        <v>334</v>
      </c>
      <c r="F72" t="s">
        <v>335</v>
      </c>
      <c r="G72">
        <v>120</v>
      </c>
      <c r="H72">
        <v>120</v>
      </c>
      <c r="I72">
        <v>2</v>
      </c>
      <c r="J72">
        <v>55</v>
      </c>
      <c r="K72" s="73" t="s">
        <v>10</v>
      </c>
    </row>
    <row r="73" spans="4:11" x14ac:dyDescent="0.25">
      <c r="D73" t="s">
        <v>87</v>
      </c>
      <c r="E73" t="s">
        <v>336</v>
      </c>
      <c r="F73" t="s">
        <v>337</v>
      </c>
      <c r="G73">
        <v>260</v>
      </c>
      <c r="H73">
        <v>260</v>
      </c>
      <c r="I73">
        <v>15</v>
      </c>
      <c r="J73">
        <v>55</v>
      </c>
      <c r="K73" s="73" t="s">
        <v>10</v>
      </c>
    </row>
    <row r="74" spans="4:11" x14ac:dyDescent="0.25">
      <c r="D74" t="s">
        <v>87</v>
      </c>
      <c r="E74" t="s">
        <v>338</v>
      </c>
      <c r="F74" t="s">
        <v>339</v>
      </c>
      <c r="G74">
        <v>260</v>
      </c>
      <c r="H74">
        <v>260</v>
      </c>
      <c r="I74">
        <v>15</v>
      </c>
      <c r="J74">
        <v>55</v>
      </c>
      <c r="K74" s="73" t="s">
        <v>10</v>
      </c>
    </row>
    <row r="75" spans="4:11" x14ac:dyDescent="0.25">
      <c r="D75" t="s">
        <v>82</v>
      </c>
      <c r="E75" t="s">
        <v>395</v>
      </c>
      <c r="F75" t="s">
        <v>396</v>
      </c>
      <c r="G75">
        <v>130</v>
      </c>
      <c r="H75">
        <v>130</v>
      </c>
      <c r="I75">
        <v>15</v>
      </c>
      <c r="J75">
        <v>75</v>
      </c>
      <c r="K75" s="73" t="s">
        <v>10</v>
      </c>
    </row>
    <row r="76" spans="4:11" x14ac:dyDescent="0.25">
      <c r="D76" t="s">
        <v>340</v>
      </c>
      <c r="E76" t="s">
        <v>341</v>
      </c>
      <c r="F76" t="s">
        <v>342</v>
      </c>
      <c r="G76">
        <v>350</v>
      </c>
      <c r="H76">
        <v>350</v>
      </c>
      <c r="I76">
        <v>30</v>
      </c>
      <c r="J76">
        <v>55</v>
      </c>
      <c r="K76" s="73">
        <v>15</v>
      </c>
    </row>
    <row r="77" spans="4:11" x14ac:dyDescent="0.25">
      <c r="D77" t="s">
        <v>88</v>
      </c>
      <c r="E77" t="s">
        <v>343</v>
      </c>
      <c r="F77" t="s">
        <v>344</v>
      </c>
      <c r="G77">
        <v>200</v>
      </c>
      <c r="H77">
        <v>200</v>
      </c>
      <c r="I77">
        <v>7</v>
      </c>
      <c r="J77">
        <v>83</v>
      </c>
      <c r="K77" s="73" t="s">
        <v>10</v>
      </c>
    </row>
    <row r="78" spans="4:11" x14ac:dyDescent="0.25">
      <c r="D78" t="s">
        <v>88</v>
      </c>
      <c r="E78" t="s">
        <v>345</v>
      </c>
      <c r="F78" t="s">
        <v>346</v>
      </c>
      <c r="G78">
        <v>200</v>
      </c>
      <c r="H78">
        <v>200</v>
      </c>
      <c r="I78">
        <v>7</v>
      </c>
      <c r="J78">
        <v>83</v>
      </c>
      <c r="K78" s="73" t="s">
        <v>10</v>
      </c>
    </row>
    <row r="79" spans="4:11" x14ac:dyDescent="0.25">
      <c r="D79" t="s">
        <v>347</v>
      </c>
      <c r="E79" t="s">
        <v>348</v>
      </c>
      <c r="F79" t="s">
        <v>349</v>
      </c>
      <c r="G79">
        <v>300</v>
      </c>
      <c r="H79">
        <v>300</v>
      </c>
      <c r="I79">
        <v>30</v>
      </c>
      <c r="J79">
        <v>55</v>
      </c>
      <c r="K79" s="73" t="s">
        <v>10</v>
      </c>
    </row>
    <row r="80" spans="4:11" x14ac:dyDescent="0.25">
      <c r="D80" t="s">
        <v>89</v>
      </c>
      <c r="E80" t="s">
        <v>350</v>
      </c>
      <c r="F80" t="s">
        <v>351</v>
      </c>
      <c r="G80">
        <v>310</v>
      </c>
      <c r="H80">
        <v>310</v>
      </c>
      <c r="I80">
        <v>50</v>
      </c>
      <c r="J80">
        <v>105</v>
      </c>
      <c r="K80" s="73">
        <v>40</v>
      </c>
    </row>
    <row r="81" spans="4:11" x14ac:dyDescent="0.25">
      <c r="D81" t="s">
        <v>89</v>
      </c>
      <c r="E81" t="s">
        <v>352</v>
      </c>
      <c r="F81" t="s">
        <v>353</v>
      </c>
      <c r="G81">
        <v>310</v>
      </c>
      <c r="H81">
        <v>310</v>
      </c>
      <c r="I81">
        <v>50</v>
      </c>
      <c r="J81">
        <v>105</v>
      </c>
      <c r="K81" s="73">
        <v>40</v>
      </c>
    </row>
    <row r="82" spans="4:11" x14ac:dyDescent="0.25">
      <c r="D82" t="s">
        <v>89</v>
      </c>
      <c r="E82" t="s">
        <v>354</v>
      </c>
      <c r="F82" t="s">
        <v>355</v>
      </c>
      <c r="G82">
        <v>310</v>
      </c>
      <c r="H82">
        <v>310</v>
      </c>
      <c r="I82">
        <v>50</v>
      </c>
      <c r="J82">
        <v>105</v>
      </c>
      <c r="K82" s="73">
        <v>40</v>
      </c>
    </row>
    <row r="83" spans="4:11" x14ac:dyDescent="0.25">
      <c r="D83" t="s">
        <v>100</v>
      </c>
      <c r="E83" t="s">
        <v>356</v>
      </c>
      <c r="F83" t="s">
        <v>357</v>
      </c>
      <c r="G83">
        <v>180</v>
      </c>
      <c r="H83">
        <v>180</v>
      </c>
      <c r="I83">
        <v>10</v>
      </c>
      <c r="J83">
        <v>105</v>
      </c>
      <c r="K83" s="73">
        <v>5</v>
      </c>
    </row>
    <row r="84" spans="4:11" x14ac:dyDescent="0.25">
      <c r="D84" t="s">
        <v>358</v>
      </c>
      <c r="E84" t="s">
        <v>359</v>
      </c>
      <c r="F84" t="s">
        <v>360</v>
      </c>
      <c r="G84">
        <v>170</v>
      </c>
      <c r="H84">
        <v>170</v>
      </c>
      <c r="I84">
        <v>20</v>
      </c>
      <c r="J84">
        <v>143</v>
      </c>
      <c r="K84" s="73">
        <v>10</v>
      </c>
    </row>
    <row r="85" spans="4:11" x14ac:dyDescent="0.25">
      <c r="D85" t="s">
        <v>90</v>
      </c>
      <c r="E85" t="s">
        <v>361</v>
      </c>
      <c r="F85" t="s">
        <v>362</v>
      </c>
      <c r="G85">
        <v>170</v>
      </c>
      <c r="H85">
        <v>170</v>
      </c>
      <c r="I85">
        <v>20</v>
      </c>
      <c r="J85">
        <v>48</v>
      </c>
      <c r="K85" s="73">
        <v>25</v>
      </c>
    </row>
    <row r="86" spans="4:11" x14ac:dyDescent="0.25">
      <c r="D86" t="s">
        <v>91</v>
      </c>
      <c r="E86" t="s">
        <v>363</v>
      </c>
      <c r="F86" t="s">
        <v>364</v>
      </c>
      <c r="G86">
        <v>150</v>
      </c>
      <c r="H86">
        <v>150</v>
      </c>
      <c r="I86">
        <v>4</v>
      </c>
      <c r="J86">
        <v>195</v>
      </c>
      <c r="K86" s="73" t="s">
        <v>10</v>
      </c>
    </row>
    <row r="87" spans="4:11" x14ac:dyDescent="0.25">
      <c r="D87" t="s">
        <v>91</v>
      </c>
      <c r="E87" t="s">
        <v>365</v>
      </c>
      <c r="F87" t="s">
        <v>366</v>
      </c>
      <c r="G87">
        <v>150</v>
      </c>
      <c r="H87">
        <v>150</v>
      </c>
      <c r="I87">
        <v>4</v>
      </c>
      <c r="J87">
        <v>195</v>
      </c>
      <c r="K87" s="73" t="s">
        <v>10</v>
      </c>
    </row>
    <row r="88" spans="4:11" x14ac:dyDescent="0.25">
      <c r="D88" t="s">
        <v>134</v>
      </c>
      <c r="E88" t="s">
        <v>367</v>
      </c>
      <c r="F88" t="s">
        <v>368</v>
      </c>
      <c r="G88">
        <v>180</v>
      </c>
      <c r="H88">
        <v>180</v>
      </c>
      <c r="I88">
        <v>3</v>
      </c>
      <c r="J88">
        <v>195</v>
      </c>
      <c r="K88" s="73" t="s">
        <v>10</v>
      </c>
    </row>
    <row r="89" spans="4:11" x14ac:dyDescent="0.25">
      <c r="D89" t="s">
        <v>134</v>
      </c>
      <c r="E89" t="s">
        <v>369</v>
      </c>
      <c r="F89" t="s">
        <v>368</v>
      </c>
      <c r="G89">
        <v>180</v>
      </c>
      <c r="H89">
        <v>180</v>
      </c>
      <c r="I89">
        <v>3</v>
      </c>
      <c r="J89">
        <v>195</v>
      </c>
      <c r="K89" s="73" t="s">
        <v>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U270"/>
  <sheetViews>
    <sheetView workbookViewId="0">
      <selection activeCell="I45" sqref="I45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7.42578125" customWidth="1"/>
    <col min="12" max="12" width="12.85546875" customWidth="1"/>
    <col min="13" max="13" width="11.140625" customWidth="1"/>
    <col min="14" max="14" width="10.140625" customWidth="1"/>
  </cols>
  <sheetData>
    <row r="1" spans="2:11" ht="15.75" thickBot="1" x14ac:dyDescent="0.3"/>
    <row r="2" spans="2:11" ht="16.5" thickTop="1" thickBot="1" x14ac:dyDescent="0.3">
      <c r="C2" s="33" t="s">
        <v>173</v>
      </c>
      <c r="K2" s="33" t="s">
        <v>171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93</v>
      </c>
      <c r="F5" s="23">
        <f>MOD(E5,60)</f>
        <v>33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164</v>
      </c>
      <c r="E7" s="23"/>
      <c r="F7" s="21" t="str">
        <f>IF(F5&gt;9,CONCATENATE(F6,":",F5),CONCATENATE(F6,":0",F5))</f>
        <v>1:33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93</v>
      </c>
      <c r="F9" s="23">
        <f>MOD(E9,60)</f>
        <v>33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165</v>
      </c>
      <c r="E11" s="23"/>
      <c r="F11" s="21" t="str">
        <f>IF(F9&gt;9,CONCATENATE(F10,":",F9),CONCATENATE(F10,":0",F9))</f>
        <v>1:33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166</v>
      </c>
      <c r="C14" s="43">
        <v>0</v>
      </c>
      <c r="E14" t="s">
        <v>157</v>
      </c>
      <c r="F14" s="43">
        <v>425</v>
      </c>
      <c r="I14" s="28"/>
    </row>
    <row r="15" spans="2:11" x14ac:dyDescent="0.25">
      <c r="B15" t="s">
        <v>157</v>
      </c>
      <c r="C15" s="45">
        <v>140</v>
      </c>
      <c r="E15" t="s">
        <v>198</v>
      </c>
      <c r="F15" s="44">
        <v>0.05</v>
      </c>
      <c r="I15" s="28"/>
    </row>
    <row r="16" spans="2:11" x14ac:dyDescent="0.25">
      <c r="B16" t="s">
        <v>158</v>
      </c>
      <c r="C16" s="45">
        <v>1.4</v>
      </c>
      <c r="E16" t="s">
        <v>199</v>
      </c>
      <c r="F16">
        <f>ROUND(F14*F15,2)</f>
        <v>21.25</v>
      </c>
      <c r="I16" s="28"/>
    </row>
    <row r="17" spans="2:19" x14ac:dyDescent="0.25">
      <c r="B17" t="s">
        <v>159</v>
      </c>
      <c r="C17" s="45">
        <v>8.0000000000000002E-3</v>
      </c>
      <c r="I17" s="28"/>
    </row>
    <row r="18" spans="2:19" x14ac:dyDescent="0.25">
      <c r="B18" t="s">
        <v>167</v>
      </c>
      <c r="C18" s="45">
        <v>30</v>
      </c>
      <c r="E18" t="s">
        <v>200</v>
      </c>
      <c r="F18" s="43">
        <v>10</v>
      </c>
      <c r="I18" s="28"/>
    </row>
    <row r="19" spans="2:19" x14ac:dyDescent="0.25">
      <c r="B19" t="s">
        <v>168</v>
      </c>
      <c r="C19" s="44">
        <v>0.5</v>
      </c>
      <c r="E19" t="s">
        <v>201</v>
      </c>
      <c r="F19" s="44">
        <v>0.4</v>
      </c>
      <c r="I19" s="28"/>
    </row>
    <row r="20" spans="2:19" x14ac:dyDescent="0.25">
      <c r="E20" t="s">
        <v>202</v>
      </c>
      <c r="F20">
        <f>F18*F19</f>
        <v>4</v>
      </c>
      <c r="I20" s="28"/>
    </row>
    <row r="21" spans="2:19" x14ac:dyDescent="0.25">
      <c r="I21" s="28"/>
    </row>
    <row r="22" spans="2:19" x14ac:dyDescent="0.25">
      <c r="C22" s="1" t="s">
        <v>169</v>
      </c>
      <c r="E22" s="1" t="s">
        <v>143</v>
      </c>
      <c r="G22" s="20" t="s">
        <v>157</v>
      </c>
      <c r="I22" s="28"/>
    </row>
    <row r="23" spans="2:19" x14ac:dyDescent="0.25">
      <c r="B23" t="s">
        <v>161</v>
      </c>
      <c r="C23">
        <f>C14</f>
        <v>0</v>
      </c>
      <c r="E23">
        <f>C17*C23</f>
        <v>0</v>
      </c>
      <c r="G23">
        <f>C15</f>
        <v>140</v>
      </c>
      <c r="I23" s="28"/>
    </row>
    <row r="24" spans="2:19" x14ac:dyDescent="0.25">
      <c r="B24" s="1" t="s">
        <v>160</v>
      </c>
      <c r="C24">
        <f>C23+1</f>
        <v>1</v>
      </c>
      <c r="E24">
        <f>IF(C24&gt;$C$18,$C$16+(C24*$C$17),(($C$16)*$C$19)+(C24*$C$17))</f>
        <v>0.70799999999999996</v>
      </c>
      <c r="G24">
        <f>G23-E24</f>
        <v>139.292</v>
      </c>
      <c r="I24" s="28"/>
    </row>
    <row r="25" spans="2:19" x14ac:dyDescent="0.25">
      <c r="B25" s="1" t="s">
        <v>162</v>
      </c>
      <c r="C25">
        <f>C24+1</f>
        <v>2</v>
      </c>
      <c r="E25">
        <f t="shared" ref="E25:E88" si="0">IF(C25&gt;$C$18,$C$16+(C25*$C$17),(($C$16)*$C$19)+(C25*$C$17))</f>
        <v>0.71599999999999997</v>
      </c>
      <c r="G25">
        <f>G24-E25</f>
        <v>138.57599999999999</v>
      </c>
      <c r="I25" s="28"/>
    </row>
    <row r="26" spans="2:19" x14ac:dyDescent="0.25">
      <c r="B26" s="1" t="s">
        <v>163</v>
      </c>
      <c r="C26">
        <f t="shared" ref="C26:C73" si="1">C25+1</f>
        <v>3</v>
      </c>
      <c r="E26">
        <f t="shared" si="0"/>
        <v>0.72399999999999998</v>
      </c>
      <c r="G26">
        <f t="shared" ref="G26:G89" si="2">G25-E26</f>
        <v>137.852</v>
      </c>
      <c r="I26" s="28"/>
    </row>
    <row r="27" spans="2:19" x14ac:dyDescent="0.25">
      <c r="C27">
        <f t="shared" si="1"/>
        <v>4</v>
      </c>
      <c r="E27">
        <f t="shared" si="0"/>
        <v>0.73199999999999998</v>
      </c>
      <c r="G27">
        <f t="shared" si="2"/>
        <v>137.12</v>
      </c>
      <c r="I27" s="28"/>
    </row>
    <row r="28" spans="2:19" x14ac:dyDescent="0.25">
      <c r="C28">
        <f t="shared" si="1"/>
        <v>5</v>
      </c>
      <c r="E28">
        <f t="shared" si="0"/>
        <v>0.74</v>
      </c>
      <c r="G28">
        <f t="shared" si="2"/>
        <v>136.38</v>
      </c>
      <c r="I28" s="28"/>
    </row>
    <row r="29" spans="2:19" x14ac:dyDescent="0.25">
      <c r="C29">
        <f t="shared" si="1"/>
        <v>6</v>
      </c>
      <c r="E29">
        <f t="shared" si="0"/>
        <v>0.748</v>
      </c>
      <c r="G29">
        <f t="shared" si="2"/>
        <v>135.63200000000001</v>
      </c>
      <c r="I29" s="28"/>
    </row>
    <row r="30" spans="2:19" x14ac:dyDescent="0.25">
      <c r="C30">
        <f t="shared" si="1"/>
        <v>7</v>
      </c>
      <c r="E30">
        <f t="shared" si="0"/>
        <v>0.75600000000000001</v>
      </c>
      <c r="G30">
        <f t="shared" si="2"/>
        <v>134.876</v>
      </c>
      <c r="I30" s="28"/>
    </row>
    <row r="31" spans="2:19" x14ac:dyDescent="0.25">
      <c r="C31">
        <f t="shared" si="1"/>
        <v>8</v>
      </c>
      <c r="E31">
        <f t="shared" si="0"/>
        <v>0.76400000000000001</v>
      </c>
      <c r="G31">
        <f t="shared" si="2"/>
        <v>134.11199999999999</v>
      </c>
      <c r="I31" s="28"/>
      <c r="L31" s="2" t="s">
        <v>154</v>
      </c>
      <c r="M31" s="2" t="s">
        <v>155</v>
      </c>
      <c r="N31" t="s">
        <v>170</v>
      </c>
      <c r="O31" t="s">
        <v>177</v>
      </c>
      <c r="P31" t="s">
        <v>178</v>
      </c>
      <c r="Q31" t="s">
        <v>172</v>
      </c>
      <c r="S31" s="1" t="s">
        <v>181</v>
      </c>
    </row>
    <row r="32" spans="2:19" x14ac:dyDescent="0.25">
      <c r="C32">
        <f t="shared" si="1"/>
        <v>9</v>
      </c>
      <c r="E32">
        <f t="shared" si="0"/>
        <v>0.77200000000000002</v>
      </c>
      <c r="G32">
        <f t="shared" si="2"/>
        <v>133.34</v>
      </c>
      <c r="I32" s="28"/>
      <c r="K32" s="3" t="s">
        <v>144</v>
      </c>
      <c r="L32" s="10">
        <f>DATA_DRAGONS_CONTENT!H5</f>
        <v>65</v>
      </c>
      <c r="M32" s="10">
        <f>DATA_DRAGONS_CONTENT!I5</f>
        <v>105</v>
      </c>
      <c r="N32">
        <f>M32-L32</f>
        <v>40</v>
      </c>
      <c r="O32">
        <v>8</v>
      </c>
      <c r="P32">
        <f>N32/O32</f>
        <v>5</v>
      </c>
      <c r="Q32">
        <f>(L32+M32)/2</f>
        <v>85</v>
      </c>
      <c r="S32" s="35">
        <v>0</v>
      </c>
    </row>
    <row r="33" spans="3:19" x14ac:dyDescent="0.25">
      <c r="C33">
        <f t="shared" si="1"/>
        <v>10</v>
      </c>
      <c r="E33">
        <f t="shared" si="0"/>
        <v>0.77999999999999992</v>
      </c>
      <c r="G33">
        <f t="shared" si="2"/>
        <v>132.56</v>
      </c>
      <c r="I33" s="28"/>
      <c r="K33" s="5" t="s">
        <v>145</v>
      </c>
      <c r="L33" s="11">
        <f>DATA_DRAGONS_CONTENT!H6</f>
        <v>95</v>
      </c>
      <c r="M33" s="11">
        <f>DATA_DRAGONS_CONTENT!I6</f>
        <v>145</v>
      </c>
      <c r="N33">
        <f t="shared" ref="N33:N41" si="3">M33-L33</f>
        <v>50</v>
      </c>
      <c r="O33">
        <v>10</v>
      </c>
      <c r="P33">
        <f t="shared" ref="P33:P41" si="4">N33/O33</f>
        <v>5</v>
      </c>
      <c r="Q33">
        <f t="shared" ref="Q33:Q41" si="5">(L33+M33)/2</f>
        <v>120</v>
      </c>
      <c r="S33" s="36">
        <f>L33-M32</f>
        <v>-10</v>
      </c>
    </row>
    <row r="34" spans="3:19" x14ac:dyDescent="0.25">
      <c r="C34">
        <f t="shared" si="1"/>
        <v>11</v>
      </c>
      <c r="E34">
        <f t="shared" si="0"/>
        <v>0.78799999999999992</v>
      </c>
      <c r="G34">
        <f t="shared" si="2"/>
        <v>131.77199999999999</v>
      </c>
      <c r="I34" s="28"/>
      <c r="K34" s="6" t="s">
        <v>147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>
        <v>10</v>
      </c>
      <c r="P34">
        <f t="shared" si="4"/>
        <v>6</v>
      </c>
      <c r="Q34">
        <f t="shared" si="5"/>
        <v>170</v>
      </c>
      <c r="S34" s="36">
        <f t="shared" ref="S34:S41" si="6">L34-M33</f>
        <v>-5</v>
      </c>
    </row>
    <row r="35" spans="3:19" x14ac:dyDescent="0.25">
      <c r="C35">
        <f t="shared" si="1"/>
        <v>12</v>
      </c>
      <c r="E35">
        <f t="shared" si="0"/>
        <v>0.79599999999999993</v>
      </c>
      <c r="G35">
        <f t="shared" si="2"/>
        <v>130.976</v>
      </c>
      <c r="I35" s="28"/>
      <c r="K35" s="6" t="s">
        <v>146</v>
      </c>
      <c r="L35" s="12">
        <f>DATA_DRAGONS_CONTENT!H8</f>
        <v>170</v>
      </c>
      <c r="M35" s="12">
        <f>DATA_DRAGONS_CONTENT!I8</f>
        <v>220</v>
      </c>
      <c r="N35">
        <f t="shared" si="3"/>
        <v>50</v>
      </c>
      <c r="O35">
        <v>10</v>
      </c>
      <c r="P35">
        <f t="shared" si="4"/>
        <v>5</v>
      </c>
      <c r="Q35">
        <f t="shared" si="5"/>
        <v>195</v>
      </c>
      <c r="S35" s="36">
        <f t="shared" si="6"/>
        <v>-30</v>
      </c>
    </row>
    <row r="36" spans="3:19" x14ac:dyDescent="0.25">
      <c r="C36">
        <f t="shared" si="1"/>
        <v>13</v>
      </c>
      <c r="E36">
        <f t="shared" si="0"/>
        <v>0.80399999999999994</v>
      </c>
      <c r="G36">
        <f t="shared" si="2"/>
        <v>130.172</v>
      </c>
      <c r="I36" s="28"/>
      <c r="K36" s="7" t="s">
        <v>149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>
        <v>15</v>
      </c>
      <c r="P36">
        <f>N36/O36</f>
        <v>4</v>
      </c>
      <c r="Q36">
        <f t="shared" si="5"/>
        <v>240</v>
      </c>
      <c r="S36" s="36">
        <f t="shared" si="6"/>
        <v>-10</v>
      </c>
    </row>
    <row r="37" spans="3:19" x14ac:dyDescent="0.25">
      <c r="C37">
        <f t="shared" si="1"/>
        <v>14</v>
      </c>
      <c r="E37">
        <f t="shared" si="0"/>
        <v>0.81199999999999994</v>
      </c>
      <c r="G37">
        <f t="shared" si="2"/>
        <v>129.35999999999999</v>
      </c>
      <c r="I37" s="28"/>
      <c r="K37" s="7" t="s">
        <v>148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>
        <v>15</v>
      </c>
      <c r="P37">
        <f t="shared" si="4"/>
        <v>4</v>
      </c>
      <c r="Q37">
        <f t="shared" si="5"/>
        <v>280</v>
      </c>
      <c r="S37" s="36">
        <f t="shared" si="6"/>
        <v>-20</v>
      </c>
    </row>
    <row r="38" spans="3:19" x14ac:dyDescent="0.25">
      <c r="C38">
        <f t="shared" si="1"/>
        <v>15</v>
      </c>
      <c r="E38">
        <f t="shared" si="0"/>
        <v>0.82</v>
      </c>
      <c r="G38">
        <f t="shared" si="2"/>
        <v>128.54</v>
      </c>
      <c r="I38" s="28"/>
      <c r="K38" s="8" t="s">
        <v>150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>
        <v>15</v>
      </c>
      <c r="P38">
        <f t="shared" si="4"/>
        <v>4</v>
      </c>
      <c r="Q38">
        <f t="shared" si="5"/>
        <v>320</v>
      </c>
      <c r="S38" s="36">
        <f t="shared" si="6"/>
        <v>-20</v>
      </c>
    </row>
    <row r="39" spans="3:19" x14ac:dyDescent="0.25">
      <c r="C39">
        <f t="shared" si="1"/>
        <v>16</v>
      </c>
      <c r="E39">
        <f t="shared" si="0"/>
        <v>0.82799999999999996</v>
      </c>
      <c r="G39">
        <f t="shared" si="2"/>
        <v>127.71199999999999</v>
      </c>
      <c r="I39" s="28"/>
      <c r="K39" s="9" t="s">
        <v>152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>
        <v>20</v>
      </c>
      <c r="P39">
        <f t="shared" si="4"/>
        <v>3.5</v>
      </c>
      <c r="Q39">
        <f t="shared" si="5"/>
        <v>365</v>
      </c>
      <c r="S39" s="36">
        <f t="shared" si="6"/>
        <v>-20</v>
      </c>
    </row>
    <row r="40" spans="3:19" x14ac:dyDescent="0.25">
      <c r="C40">
        <f t="shared" si="1"/>
        <v>17</v>
      </c>
      <c r="E40">
        <f t="shared" si="0"/>
        <v>0.83599999999999997</v>
      </c>
      <c r="G40">
        <f t="shared" si="2"/>
        <v>126.87599999999999</v>
      </c>
      <c r="I40" s="28"/>
      <c r="K40" s="9" t="s">
        <v>151</v>
      </c>
      <c r="L40" s="15">
        <f>DATA_DRAGONS_CONTENT!H13</f>
        <v>375</v>
      </c>
      <c r="M40" s="15">
        <f>DATA_DRAGONS_CONTENT!I13</f>
        <v>445</v>
      </c>
      <c r="N40">
        <f t="shared" si="3"/>
        <v>70</v>
      </c>
      <c r="O40">
        <v>20</v>
      </c>
      <c r="P40">
        <f t="shared" si="4"/>
        <v>3.5</v>
      </c>
      <c r="Q40">
        <f t="shared" si="5"/>
        <v>410</v>
      </c>
      <c r="S40" s="36">
        <f t="shared" si="6"/>
        <v>-25</v>
      </c>
    </row>
    <row r="41" spans="3:19" x14ac:dyDescent="0.25">
      <c r="C41">
        <f t="shared" si="1"/>
        <v>18</v>
      </c>
      <c r="E41">
        <f t="shared" si="0"/>
        <v>0.84399999999999997</v>
      </c>
      <c r="G41">
        <f t="shared" si="2"/>
        <v>126.032</v>
      </c>
      <c r="I41" s="28"/>
      <c r="K41" s="4" t="s">
        <v>153</v>
      </c>
      <c r="L41" s="16">
        <f>DATA_DRAGONS_CONTENT!H14</f>
        <v>425</v>
      </c>
      <c r="M41" s="16">
        <f>DATA_DRAGONS_CONTENT!I14</f>
        <v>500</v>
      </c>
      <c r="N41">
        <f t="shared" si="3"/>
        <v>75</v>
      </c>
      <c r="O41">
        <v>20</v>
      </c>
      <c r="P41">
        <f t="shared" si="4"/>
        <v>3.75</v>
      </c>
      <c r="Q41">
        <f t="shared" si="5"/>
        <v>462.5</v>
      </c>
      <c r="S41" s="18">
        <f t="shared" si="6"/>
        <v>-20</v>
      </c>
    </row>
    <row r="42" spans="3:19" x14ac:dyDescent="0.25">
      <c r="C42">
        <f t="shared" si="1"/>
        <v>19</v>
      </c>
      <c r="E42">
        <f t="shared" si="0"/>
        <v>0.85199999999999998</v>
      </c>
      <c r="G42">
        <f t="shared" si="2"/>
        <v>125.17999999999999</v>
      </c>
      <c r="I42" s="28"/>
    </row>
    <row r="43" spans="3:19" x14ac:dyDescent="0.25">
      <c r="C43">
        <f t="shared" si="1"/>
        <v>20</v>
      </c>
      <c r="E43">
        <f t="shared" si="0"/>
        <v>0.86</v>
      </c>
      <c r="G43">
        <f t="shared" si="2"/>
        <v>124.32</v>
      </c>
      <c r="I43" s="28"/>
    </row>
    <row r="44" spans="3:19" ht="15.75" thickBot="1" x14ac:dyDescent="0.3">
      <c r="C44">
        <f t="shared" si="1"/>
        <v>21</v>
      </c>
      <c r="E44">
        <f t="shared" si="0"/>
        <v>0.86799999999999999</v>
      </c>
      <c r="G44">
        <f t="shared" si="2"/>
        <v>123.452</v>
      </c>
      <c r="I44" s="28"/>
    </row>
    <row r="45" spans="3:19" ht="16.5" thickTop="1" thickBot="1" x14ac:dyDescent="0.3">
      <c r="C45">
        <f t="shared" si="1"/>
        <v>22</v>
      </c>
      <c r="E45">
        <f t="shared" si="0"/>
        <v>0.87599999999999989</v>
      </c>
      <c r="G45">
        <f t="shared" si="2"/>
        <v>122.57599999999999</v>
      </c>
      <c r="I45" s="28"/>
      <c r="K45" s="33" t="s">
        <v>174</v>
      </c>
    </row>
    <row r="46" spans="3:19" ht="15.75" thickTop="1" x14ac:dyDescent="0.25">
      <c r="C46">
        <f t="shared" si="1"/>
        <v>23</v>
      </c>
      <c r="E46">
        <f t="shared" si="0"/>
        <v>0.8839999999999999</v>
      </c>
      <c r="G46">
        <f t="shared" si="2"/>
        <v>121.69199999999999</v>
      </c>
      <c r="I46" s="28"/>
    </row>
    <row r="47" spans="3:19" x14ac:dyDescent="0.25">
      <c r="C47">
        <f t="shared" si="1"/>
        <v>24</v>
      </c>
      <c r="E47">
        <f t="shared" si="0"/>
        <v>0.8919999999999999</v>
      </c>
      <c r="G47">
        <f t="shared" si="2"/>
        <v>120.8</v>
      </c>
      <c r="I47" s="28"/>
    </row>
    <row r="48" spans="3:19" x14ac:dyDescent="0.25">
      <c r="C48">
        <f t="shared" si="1"/>
        <v>25</v>
      </c>
      <c r="E48">
        <f t="shared" si="0"/>
        <v>0.89999999999999991</v>
      </c>
      <c r="G48">
        <f t="shared" si="2"/>
        <v>119.89999999999999</v>
      </c>
      <c r="I48" s="28"/>
      <c r="K48" s="34"/>
    </row>
    <row r="49" spans="3:14" x14ac:dyDescent="0.25">
      <c r="C49">
        <f t="shared" si="1"/>
        <v>26</v>
      </c>
      <c r="E49">
        <f t="shared" si="0"/>
        <v>0.90799999999999992</v>
      </c>
      <c r="G49">
        <f t="shared" si="2"/>
        <v>118.99199999999999</v>
      </c>
      <c r="I49" s="28"/>
      <c r="L49" s="2" t="s">
        <v>180</v>
      </c>
      <c r="N49" s="1" t="s">
        <v>181</v>
      </c>
    </row>
    <row r="50" spans="3:14" x14ac:dyDescent="0.25">
      <c r="C50">
        <f t="shared" si="1"/>
        <v>27</v>
      </c>
      <c r="E50">
        <f t="shared" si="0"/>
        <v>0.91599999999999993</v>
      </c>
      <c r="G50">
        <f t="shared" si="2"/>
        <v>118.07599999999999</v>
      </c>
      <c r="I50" s="28"/>
      <c r="K50" s="3" t="s">
        <v>144</v>
      </c>
      <c r="L50" s="10">
        <f>ROUND((DATA_DRAGONS_CONTENT!J5/DATA_DRAGONS_CONTENT!L5)/DATA_DRAGONS_CONTENT!K5,1)</f>
        <v>8.4</v>
      </c>
      <c r="N50" s="35">
        <v>0</v>
      </c>
    </row>
    <row r="51" spans="3:14" x14ac:dyDescent="0.25">
      <c r="C51">
        <f t="shared" si="1"/>
        <v>28</v>
      </c>
      <c r="E51">
        <f t="shared" si="0"/>
        <v>0.92399999999999993</v>
      </c>
      <c r="G51">
        <f t="shared" si="2"/>
        <v>117.15199999999999</v>
      </c>
      <c r="I51" s="28"/>
      <c r="K51" s="5" t="s">
        <v>145</v>
      </c>
      <c r="L51" s="11">
        <f>ROUND((DATA_DRAGONS_CONTENT!J6/DATA_DRAGONS_CONTENT!L6)/DATA_DRAGONS_CONTENT!K6,1)</f>
        <v>11</v>
      </c>
      <c r="N51" s="36">
        <f>L51-L50</f>
        <v>2.5999999999999996</v>
      </c>
    </row>
    <row r="52" spans="3:14" x14ac:dyDescent="0.25">
      <c r="C52">
        <f t="shared" si="1"/>
        <v>29</v>
      </c>
      <c r="E52">
        <f t="shared" si="0"/>
        <v>0.93199999999999994</v>
      </c>
      <c r="G52">
        <f t="shared" si="2"/>
        <v>116.21999999999998</v>
      </c>
      <c r="I52" s="28"/>
      <c r="K52" s="6" t="s">
        <v>147</v>
      </c>
      <c r="L52" s="12">
        <f>ROUND((DATA_DRAGONS_CONTENT!J7/DATA_DRAGONS_CONTENT!L7)/DATA_DRAGONS_CONTENT!K7,1)</f>
        <v>11.5</v>
      </c>
      <c r="N52" s="36">
        <f t="shared" ref="N52:N59" si="7">L52-L51</f>
        <v>0.5</v>
      </c>
    </row>
    <row r="53" spans="3:14" x14ac:dyDescent="0.25">
      <c r="C53">
        <f t="shared" si="1"/>
        <v>30</v>
      </c>
      <c r="E53">
        <f t="shared" si="0"/>
        <v>0.94</v>
      </c>
      <c r="G53">
        <f t="shared" si="2"/>
        <v>115.27999999999999</v>
      </c>
      <c r="I53" s="28"/>
      <c r="K53" s="6" t="s">
        <v>146</v>
      </c>
      <c r="L53" s="12">
        <f>ROUND((DATA_DRAGONS_CONTENT!J8/DATA_DRAGONS_CONTENT!L8)/DATA_DRAGONS_CONTENT!K8,1)</f>
        <v>13.7</v>
      </c>
      <c r="N53" s="36">
        <f t="shared" si="7"/>
        <v>2.1999999999999993</v>
      </c>
    </row>
    <row r="54" spans="3:14" x14ac:dyDescent="0.25">
      <c r="C54">
        <f t="shared" si="1"/>
        <v>31</v>
      </c>
      <c r="E54">
        <f t="shared" si="0"/>
        <v>1.6479999999999999</v>
      </c>
      <c r="G54">
        <f t="shared" si="2"/>
        <v>113.63199999999999</v>
      </c>
      <c r="I54" s="28"/>
      <c r="K54" s="7" t="s">
        <v>149</v>
      </c>
      <c r="L54" s="13">
        <f>ROUND((DATA_DRAGONS_CONTENT!J9/DATA_DRAGONS_CONTENT!L9)/DATA_DRAGONS_CONTENT!K9,1)</f>
        <v>15.4</v>
      </c>
      <c r="N54" s="36">
        <f t="shared" si="7"/>
        <v>1.7000000000000011</v>
      </c>
    </row>
    <row r="55" spans="3:14" x14ac:dyDescent="0.25">
      <c r="C55">
        <f t="shared" si="1"/>
        <v>32</v>
      </c>
      <c r="E55">
        <f t="shared" si="0"/>
        <v>1.6559999999999999</v>
      </c>
      <c r="G55">
        <f t="shared" si="2"/>
        <v>111.97599999999998</v>
      </c>
      <c r="I55" s="28"/>
      <c r="K55" s="7" t="s">
        <v>148</v>
      </c>
      <c r="L55" s="13">
        <f>ROUND((DATA_DRAGONS_CONTENT!J10/DATA_DRAGONS_CONTENT!L10)/DATA_DRAGONS_CONTENT!K10,1)</f>
        <v>16.8</v>
      </c>
      <c r="N55" s="36">
        <f t="shared" si="7"/>
        <v>1.4000000000000004</v>
      </c>
    </row>
    <row r="56" spans="3:14" x14ac:dyDescent="0.25">
      <c r="C56">
        <f t="shared" si="1"/>
        <v>33</v>
      </c>
      <c r="E56">
        <f t="shared" si="0"/>
        <v>1.6639999999999999</v>
      </c>
      <c r="G56">
        <f t="shared" si="2"/>
        <v>110.31199999999998</v>
      </c>
      <c r="I56" s="28"/>
      <c r="K56" s="8" t="s">
        <v>150</v>
      </c>
      <c r="L56" s="14">
        <f>ROUND((DATA_DRAGONS_CONTENT!J11/DATA_DRAGONS_CONTENT!L11)/DATA_DRAGONS_CONTENT!K11,1)</f>
        <v>17.8</v>
      </c>
      <c r="N56" s="36">
        <f t="shared" si="7"/>
        <v>1</v>
      </c>
    </row>
    <row r="57" spans="3:14" x14ac:dyDescent="0.25">
      <c r="C57">
        <f t="shared" si="1"/>
        <v>34</v>
      </c>
      <c r="E57">
        <f t="shared" si="0"/>
        <v>1.6719999999999999</v>
      </c>
      <c r="G57">
        <f t="shared" si="2"/>
        <v>108.63999999999999</v>
      </c>
      <c r="I57" s="28"/>
      <c r="K57" s="9" t="s">
        <v>152</v>
      </c>
      <c r="L57" s="15">
        <f>ROUND((DATA_DRAGONS_CONTENT!J12/DATA_DRAGONS_CONTENT!L12)/DATA_DRAGONS_CONTENT!K12,1)</f>
        <v>18.899999999999999</v>
      </c>
      <c r="N57" s="36">
        <f t="shared" si="7"/>
        <v>1.0999999999999979</v>
      </c>
    </row>
    <row r="58" spans="3:14" x14ac:dyDescent="0.25">
      <c r="C58">
        <f t="shared" si="1"/>
        <v>35</v>
      </c>
      <c r="E58">
        <f t="shared" si="0"/>
        <v>1.68</v>
      </c>
      <c r="G58">
        <f t="shared" si="2"/>
        <v>106.95999999999998</v>
      </c>
      <c r="I58" s="28"/>
      <c r="K58" s="9" t="s">
        <v>151</v>
      </c>
      <c r="L58" s="15">
        <f>ROUND((DATA_DRAGONS_CONTENT!J13/DATA_DRAGONS_CONTENT!L13)/DATA_DRAGONS_CONTENT!K13,1)</f>
        <v>19.600000000000001</v>
      </c>
      <c r="N58" s="36">
        <f t="shared" si="7"/>
        <v>0.70000000000000284</v>
      </c>
    </row>
    <row r="59" spans="3:14" x14ac:dyDescent="0.25">
      <c r="C59">
        <f t="shared" si="1"/>
        <v>36</v>
      </c>
      <c r="E59">
        <f t="shared" si="0"/>
        <v>1.6879999999999999</v>
      </c>
      <c r="G59">
        <f t="shared" si="2"/>
        <v>105.27199999999998</v>
      </c>
      <c r="I59" s="28"/>
      <c r="K59" s="4" t="s">
        <v>153</v>
      </c>
      <c r="L59" s="16">
        <f>ROUND((DATA_DRAGONS_CONTENT!J14/DATA_DRAGONS_CONTENT!L14)/DATA_DRAGONS_CONTENT!K14,1)</f>
        <v>20.2</v>
      </c>
      <c r="N59" s="18">
        <f t="shared" si="7"/>
        <v>0.59999999999999787</v>
      </c>
    </row>
    <row r="60" spans="3:14" x14ac:dyDescent="0.25">
      <c r="C60">
        <f t="shared" si="1"/>
        <v>37</v>
      </c>
      <c r="E60">
        <f t="shared" si="0"/>
        <v>1.696</v>
      </c>
      <c r="G60">
        <f t="shared" si="2"/>
        <v>103.57599999999998</v>
      </c>
      <c r="I60" s="28"/>
    </row>
    <row r="61" spans="3:14" ht="15.75" thickBot="1" x14ac:dyDescent="0.3">
      <c r="C61">
        <f t="shared" si="1"/>
        <v>38</v>
      </c>
      <c r="E61">
        <f t="shared" si="0"/>
        <v>1.704</v>
      </c>
      <c r="G61">
        <f t="shared" si="2"/>
        <v>101.87199999999999</v>
      </c>
      <c r="I61" s="28"/>
    </row>
    <row r="62" spans="3:14" ht="16.5" thickTop="1" thickBot="1" x14ac:dyDescent="0.3">
      <c r="C62">
        <f t="shared" si="1"/>
        <v>39</v>
      </c>
      <c r="E62">
        <f t="shared" si="0"/>
        <v>1.712</v>
      </c>
      <c r="G62">
        <f t="shared" si="2"/>
        <v>100.15999999999998</v>
      </c>
      <c r="I62" s="28"/>
      <c r="K62" s="33" t="s">
        <v>182</v>
      </c>
    </row>
    <row r="63" spans="3:14" ht="15.75" thickTop="1" x14ac:dyDescent="0.25">
      <c r="C63">
        <f t="shared" si="1"/>
        <v>40</v>
      </c>
      <c r="E63">
        <f t="shared" si="0"/>
        <v>1.72</v>
      </c>
      <c r="G63">
        <f t="shared" si="2"/>
        <v>98.439999999999984</v>
      </c>
      <c r="I63" s="28"/>
    </row>
    <row r="64" spans="3:14" x14ac:dyDescent="0.25">
      <c r="C64">
        <f t="shared" si="1"/>
        <v>41</v>
      </c>
      <c r="E64">
        <f t="shared" si="0"/>
        <v>1.728</v>
      </c>
      <c r="G64">
        <f t="shared" si="2"/>
        <v>96.711999999999989</v>
      </c>
      <c r="I64" s="28"/>
    </row>
    <row r="65" spans="3:21" x14ac:dyDescent="0.25">
      <c r="C65">
        <f t="shared" si="1"/>
        <v>42</v>
      </c>
      <c r="E65">
        <f t="shared" si="0"/>
        <v>1.736</v>
      </c>
      <c r="G65">
        <f t="shared" si="2"/>
        <v>94.975999999999985</v>
      </c>
      <c r="I65" s="28"/>
      <c r="L65" s="2" t="s">
        <v>187</v>
      </c>
      <c r="M65" s="2" t="s">
        <v>188</v>
      </c>
      <c r="N65" s="2" t="s">
        <v>204</v>
      </c>
      <c r="O65" s="2" t="s">
        <v>190</v>
      </c>
      <c r="R65" s="17" t="s">
        <v>203</v>
      </c>
      <c r="U65" s="1" t="s">
        <v>189</v>
      </c>
    </row>
    <row r="66" spans="3:21" x14ac:dyDescent="0.25">
      <c r="C66">
        <f t="shared" si="1"/>
        <v>43</v>
      </c>
      <c r="E66">
        <f t="shared" si="0"/>
        <v>1.744</v>
      </c>
      <c r="G66">
        <f t="shared" si="2"/>
        <v>93.231999999999985</v>
      </c>
      <c r="I66" s="28"/>
      <c r="K66" s="3" t="s">
        <v>144</v>
      </c>
      <c r="L66" s="10">
        <f>DATA_DRAGONS_CONTENT!M5</f>
        <v>2</v>
      </c>
      <c r="M66" s="10">
        <f>ROUND(((DATA_DRAGONS_CONTENT!J5*Dragons!L66)/DATA_DRAGONS_CONTENT!L5)/DATA_DRAGONS_CONTENT!K5,1)</f>
        <v>16.8</v>
      </c>
      <c r="N66" s="10">
        <f>ROUND(DATA_DRAGONS_CONTENT!N5/DATA_DRAGONS_CONTENT!O5,1)</f>
        <v>2</v>
      </c>
      <c r="O66" s="10">
        <f>ROUND(DATA_DRAGONS_CONTENT!N5/DATA_DRAGONS_CONTENT!P5,1)</f>
        <v>3.6</v>
      </c>
      <c r="R66" s="35">
        <f>ROUND(N66/O66,1)</f>
        <v>0.6</v>
      </c>
      <c r="U66" s="35">
        <v>0</v>
      </c>
    </row>
    <row r="67" spans="3:21" x14ac:dyDescent="0.25">
      <c r="C67">
        <f t="shared" si="1"/>
        <v>44</v>
      </c>
      <c r="E67">
        <f t="shared" si="0"/>
        <v>1.7519999999999998</v>
      </c>
      <c r="G67">
        <f t="shared" si="2"/>
        <v>91.47999999999999</v>
      </c>
      <c r="I67" s="28"/>
      <c r="K67" s="5" t="s">
        <v>145</v>
      </c>
      <c r="L67" s="11">
        <f>DATA_DRAGONS_CONTENT!M6</f>
        <v>2</v>
      </c>
      <c r="M67" s="11">
        <f>ROUND(((DATA_DRAGONS_CONTENT!J6*Dragons!L67)/DATA_DRAGONS_CONTENT!L6)/DATA_DRAGONS_CONTENT!K6,1)</f>
        <v>22.1</v>
      </c>
      <c r="N67" s="11">
        <f>ROUND(DATA_DRAGONS_CONTENT!N6/DATA_DRAGONS_CONTENT!O6,1)</f>
        <v>2.2999999999999998</v>
      </c>
      <c r="O67" s="11">
        <f>ROUND(DATA_DRAGONS_CONTENT!N6/DATA_DRAGONS_CONTENT!P6,1)</f>
        <v>3.8</v>
      </c>
      <c r="R67" s="36">
        <f t="shared" ref="R67:R75" si="8">ROUND(N67/O67,1)</f>
        <v>0.6</v>
      </c>
      <c r="U67" s="36">
        <f t="shared" ref="U67:U75" si="9">M67-M66</f>
        <v>5.3000000000000007</v>
      </c>
    </row>
    <row r="68" spans="3:21" x14ac:dyDescent="0.25">
      <c r="C68">
        <f t="shared" si="1"/>
        <v>45</v>
      </c>
      <c r="E68">
        <f t="shared" si="0"/>
        <v>1.7599999999999998</v>
      </c>
      <c r="G68">
        <f t="shared" si="2"/>
        <v>89.719999999999985</v>
      </c>
      <c r="I68" s="28"/>
      <c r="K68" s="6" t="s">
        <v>147</v>
      </c>
      <c r="L68" s="12">
        <f>DATA_DRAGONS_CONTENT!M7</f>
        <v>1.9</v>
      </c>
      <c r="M68" s="12">
        <f>ROUND(((DATA_DRAGONS_CONTENT!J7*Dragons!L68)/DATA_DRAGONS_CONTENT!L7)/DATA_DRAGONS_CONTENT!K7,1)</f>
        <v>21.8</v>
      </c>
      <c r="N68" s="12">
        <f>ROUND(DATA_DRAGONS_CONTENT!N7/DATA_DRAGONS_CONTENT!O7,1)</f>
        <v>2.4</v>
      </c>
      <c r="O68" s="12">
        <f>ROUND(DATA_DRAGONS_CONTENT!N7/DATA_DRAGONS_CONTENT!P7,1)</f>
        <v>3.5</v>
      </c>
      <c r="R68" s="36">
        <f t="shared" si="8"/>
        <v>0.7</v>
      </c>
      <c r="U68" s="36">
        <f t="shared" si="9"/>
        <v>-0.30000000000000071</v>
      </c>
    </row>
    <row r="69" spans="3:21" x14ac:dyDescent="0.25">
      <c r="C69">
        <f t="shared" si="1"/>
        <v>46</v>
      </c>
      <c r="E69">
        <f t="shared" si="0"/>
        <v>1.7679999999999998</v>
      </c>
      <c r="G69">
        <f t="shared" si="2"/>
        <v>87.951999999999984</v>
      </c>
      <c r="I69" s="28"/>
      <c r="K69" s="6" t="s">
        <v>146</v>
      </c>
      <c r="L69" s="12">
        <f>DATA_DRAGONS_CONTENT!M8</f>
        <v>2</v>
      </c>
      <c r="M69" s="12">
        <f>ROUND(((DATA_DRAGONS_CONTENT!J8*Dragons!L69)/DATA_DRAGONS_CONTENT!L8)/DATA_DRAGONS_CONTENT!K8,1)</f>
        <v>27.5</v>
      </c>
      <c r="N69" s="12">
        <f>ROUND(DATA_DRAGONS_CONTENT!N8/DATA_DRAGONS_CONTENT!O8,1)</f>
        <v>2.5</v>
      </c>
      <c r="O69" s="12">
        <f>ROUND(DATA_DRAGONS_CONTENT!N8/DATA_DRAGONS_CONTENT!P8,1)</f>
        <v>5</v>
      </c>
      <c r="R69" s="36">
        <f t="shared" si="8"/>
        <v>0.5</v>
      </c>
      <c r="U69" s="36">
        <f t="shared" si="9"/>
        <v>5.6999999999999993</v>
      </c>
    </row>
    <row r="70" spans="3:21" x14ac:dyDescent="0.25">
      <c r="C70">
        <f t="shared" si="1"/>
        <v>47</v>
      </c>
      <c r="E70">
        <f t="shared" si="0"/>
        <v>1.7759999999999998</v>
      </c>
      <c r="G70">
        <f t="shared" si="2"/>
        <v>86.175999999999988</v>
      </c>
      <c r="I70" s="28"/>
      <c r="K70" s="7" t="s">
        <v>149</v>
      </c>
      <c r="L70" s="13">
        <f>DATA_DRAGONS_CONTENT!M9</f>
        <v>1.8</v>
      </c>
      <c r="M70" s="13">
        <f>ROUND(((DATA_DRAGONS_CONTENT!J9*Dragons!L70)/DATA_DRAGONS_CONTENT!L9)/DATA_DRAGONS_CONTENT!K9,1)</f>
        <v>27.6</v>
      </c>
      <c r="N70" s="13">
        <f>ROUND(DATA_DRAGONS_CONTENT!N9/DATA_DRAGONS_CONTENT!O9,1)</f>
        <v>2.8</v>
      </c>
      <c r="O70" s="13">
        <f>ROUND(DATA_DRAGONS_CONTENT!N9/DATA_DRAGONS_CONTENT!P9,1)</f>
        <v>4.3</v>
      </c>
      <c r="R70" s="36">
        <f t="shared" si="8"/>
        <v>0.7</v>
      </c>
      <c r="U70" s="36">
        <f t="shared" si="9"/>
        <v>0.10000000000000142</v>
      </c>
    </row>
    <row r="71" spans="3:21" x14ac:dyDescent="0.25">
      <c r="C71">
        <f t="shared" si="1"/>
        <v>48</v>
      </c>
      <c r="E71">
        <f t="shared" si="0"/>
        <v>1.7839999999999998</v>
      </c>
      <c r="G71">
        <f t="shared" si="2"/>
        <v>84.391999999999982</v>
      </c>
      <c r="I71" s="28"/>
      <c r="K71" s="7" t="s">
        <v>148</v>
      </c>
      <c r="L71" s="13">
        <f>DATA_DRAGONS_CONTENT!M10</f>
        <v>1.8</v>
      </c>
      <c r="M71" s="13">
        <f>ROUND(((DATA_DRAGONS_CONTENT!J10*Dragons!L71)/DATA_DRAGONS_CONTENT!L10)/DATA_DRAGONS_CONTENT!K10,1)</f>
        <v>30.3</v>
      </c>
      <c r="N71" s="13">
        <f>ROUND(DATA_DRAGONS_CONTENT!N10/DATA_DRAGONS_CONTENT!O10,1)</f>
        <v>3.3</v>
      </c>
      <c r="O71" s="13">
        <f>ROUND(DATA_DRAGONS_CONTENT!N10/DATA_DRAGONS_CONTENT!P10,1)</f>
        <v>5.8</v>
      </c>
      <c r="R71" s="36">
        <f t="shared" si="8"/>
        <v>0.6</v>
      </c>
      <c r="U71" s="36">
        <f t="shared" si="9"/>
        <v>2.6999999999999993</v>
      </c>
    </row>
    <row r="72" spans="3:21" x14ac:dyDescent="0.25">
      <c r="C72">
        <f t="shared" si="1"/>
        <v>49</v>
      </c>
      <c r="E72">
        <f t="shared" si="0"/>
        <v>1.7919999999999998</v>
      </c>
      <c r="G72">
        <f t="shared" si="2"/>
        <v>82.59999999999998</v>
      </c>
      <c r="I72" s="28"/>
      <c r="K72" s="8" t="s">
        <v>150</v>
      </c>
      <c r="L72" s="14">
        <f>DATA_DRAGONS_CONTENT!M11</f>
        <v>1.8</v>
      </c>
      <c r="M72" s="14">
        <f>ROUND(((DATA_DRAGONS_CONTENT!J11*Dragons!L72)/DATA_DRAGONS_CONTENT!L11)/DATA_DRAGONS_CONTENT!K11,1)</f>
        <v>32.1</v>
      </c>
      <c r="N72" s="14">
        <f>ROUND(DATA_DRAGONS_CONTENT!N11/DATA_DRAGONS_CONTENT!O11,1)</f>
        <v>3.3</v>
      </c>
      <c r="O72" s="14">
        <f>ROUND(DATA_DRAGONS_CONTENT!N11/DATA_DRAGONS_CONTENT!P11,1)</f>
        <v>6</v>
      </c>
      <c r="R72" s="36">
        <f t="shared" si="8"/>
        <v>0.6</v>
      </c>
      <c r="U72" s="36">
        <f t="shared" si="9"/>
        <v>1.8000000000000007</v>
      </c>
    </row>
    <row r="73" spans="3:21" x14ac:dyDescent="0.25">
      <c r="C73">
        <f t="shared" si="1"/>
        <v>50</v>
      </c>
      <c r="E73">
        <f t="shared" si="0"/>
        <v>1.7999999999999998</v>
      </c>
      <c r="G73">
        <f t="shared" si="2"/>
        <v>80.799999999999983</v>
      </c>
      <c r="I73" s="28"/>
      <c r="K73" s="9" t="s">
        <v>152</v>
      </c>
      <c r="L73" s="15">
        <f>DATA_DRAGONS_CONTENT!M12</f>
        <v>1.6</v>
      </c>
      <c r="M73" s="15">
        <f>ROUND(((DATA_DRAGONS_CONTENT!J12*Dragons!L73)/DATA_DRAGONS_CONTENT!L12)/DATA_DRAGONS_CONTENT!K12,1)</f>
        <v>30.3</v>
      </c>
      <c r="N73" s="15">
        <f>ROUND(DATA_DRAGONS_CONTENT!N12/DATA_DRAGONS_CONTENT!O12,1)</f>
        <v>3.7</v>
      </c>
      <c r="O73" s="15">
        <f>ROUND(DATA_DRAGONS_CONTENT!N12/DATA_DRAGONS_CONTENT!P12,1)</f>
        <v>5.5</v>
      </c>
      <c r="R73" s="36">
        <f t="shared" si="8"/>
        <v>0.7</v>
      </c>
      <c r="U73" s="36">
        <f t="shared" si="9"/>
        <v>-1.8000000000000007</v>
      </c>
    </row>
    <row r="74" spans="3:21" x14ac:dyDescent="0.25">
      <c r="C74">
        <f>C73+1</f>
        <v>51</v>
      </c>
      <c r="E74">
        <f t="shared" si="0"/>
        <v>1.8079999999999998</v>
      </c>
      <c r="G74">
        <f t="shared" si="2"/>
        <v>78.99199999999999</v>
      </c>
      <c r="I74" s="28"/>
      <c r="K74" s="9" t="s">
        <v>151</v>
      </c>
      <c r="L74" s="15">
        <f>DATA_DRAGONS_CONTENT!M13</f>
        <v>1.6</v>
      </c>
      <c r="M74" s="15">
        <f>ROUND(((DATA_DRAGONS_CONTENT!J13*Dragons!L74)/DATA_DRAGONS_CONTENT!L13)/DATA_DRAGONS_CONTENT!K13,1)</f>
        <v>31.3</v>
      </c>
      <c r="N74" s="15">
        <f>ROUND(DATA_DRAGONS_CONTENT!N13/DATA_DRAGONS_CONTENT!O13,1)</f>
        <v>3.7</v>
      </c>
      <c r="O74" s="15">
        <f>ROUND(DATA_DRAGONS_CONTENT!N13/DATA_DRAGONS_CONTENT!P13,1)</f>
        <v>6.4</v>
      </c>
      <c r="R74" s="36">
        <f t="shared" si="8"/>
        <v>0.6</v>
      </c>
      <c r="U74" s="36">
        <f t="shared" si="9"/>
        <v>1</v>
      </c>
    </row>
    <row r="75" spans="3:21" x14ac:dyDescent="0.25">
      <c r="C75">
        <f>C74+1</f>
        <v>52</v>
      </c>
      <c r="E75">
        <f t="shared" si="0"/>
        <v>1.8159999999999998</v>
      </c>
      <c r="G75">
        <f t="shared" si="2"/>
        <v>77.175999999999988</v>
      </c>
      <c r="I75" s="28"/>
      <c r="K75" s="4" t="s">
        <v>153</v>
      </c>
      <c r="L75" s="16">
        <f>DATA_DRAGONS_CONTENT!M14</f>
        <v>1.6</v>
      </c>
      <c r="M75" s="16">
        <f>ROUND(((DATA_DRAGONS_CONTENT!J14*Dragons!L75)/DATA_DRAGONS_CONTENT!L14)/DATA_DRAGONS_CONTENT!K14,1)</f>
        <v>32.299999999999997</v>
      </c>
      <c r="N75" s="16">
        <f>ROUND(DATA_DRAGONS_CONTENT!N14/DATA_DRAGONS_CONTENT!O14,1)</f>
        <v>4</v>
      </c>
      <c r="O75" s="16">
        <f>ROUND(DATA_DRAGONS_CONTENT!N14/DATA_DRAGONS_CONTENT!P14,1)</f>
        <v>6.9</v>
      </c>
      <c r="R75" s="18">
        <f t="shared" si="8"/>
        <v>0.6</v>
      </c>
      <c r="U75" s="18">
        <f t="shared" si="9"/>
        <v>0.99999999999999645</v>
      </c>
    </row>
    <row r="76" spans="3:21" x14ac:dyDescent="0.25">
      <c r="C76">
        <f t="shared" ref="C76:C101" si="10">C75+1</f>
        <v>53</v>
      </c>
      <c r="E76">
        <f t="shared" si="0"/>
        <v>1.8239999999999998</v>
      </c>
      <c r="G76">
        <f t="shared" si="2"/>
        <v>75.35199999999999</v>
      </c>
      <c r="I76" s="28"/>
    </row>
    <row r="77" spans="3:21" x14ac:dyDescent="0.25">
      <c r="C77">
        <f t="shared" si="10"/>
        <v>54</v>
      </c>
      <c r="E77">
        <f t="shared" si="0"/>
        <v>1.8319999999999999</v>
      </c>
      <c r="G77">
        <f t="shared" si="2"/>
        <v>73.52</v>
      </c>
      <c r="I77" s="28"/>
    </row>
    <row r="78" spans="3:21" x14ac:dyDescent="0.25">
      <c r="C78">
        <f t="shared" si="10"/>
        <v>55</v>
      </c>
      <c r="E78">
        <f t="shared" si="0"/>
        <v>1.8399999999999999</v>
      </c>
      <c r="G78">
        <f t="shared" si="2"/>
        <v>71.679999999999993</v>
      </c>
      <c r="I78" s="28"/>
    </row>
    <row r="79" spans="3:21" x14ac:dyDescent="0.25">
      <c r="C79">
        <f t="shared" si="10"/>
        <v>56</v>
      </c>
      <c r="E79">
        <f t="shared" si="0"/>
        <v>1.8479999999999999</v>
      </c>
      <c r="G79">
        <f t="shared" si="2"/>
        <v>69.831999999999994</v>
      </c>
      <c r="I79" s="28"/>
    </row>
    <row r="80" spans="3:21" x14ac:dyDescent="0.25">
      <c r="C80">
        <f t="shared" si="10"/>
        <v>57</v>
      </c>
      <c r="E80">
        <f t="shared" si="0"/>
        <v>1.8559999999999999</v>
      </c>
      <c r="G80">
        <f t="shared" si="2"/>
        <v>67.975999999999999</v>
      </c>
      <c r="I80" s="28"/>
    </row>
    <row r="81" spans="3:9" x14ac:dyDescent="0.25">
      <c r="C81">
        <f t="shared" si="10"/>
        <v>58</v>
      </c>
      <c r="E81">
        <f t="shared" si="0"/>
        <v>1.8639999999999999</v>
      </c>
      <c r="G81">
        <f t="shared" si="2"/>
        <v>66.111999999999995</v>
      </c>
      <c r="I81" s="28"/>
    </row>
    <row r="82" spans="3:9" x14ac:dyDescent="0.25">
      <c r="C82">
        <f t="shared" si="10"/>
        <v>59</v>
      </c>
      <c r="E82">
        <f t="shared" si="0"/>
        <v>1.8719999999999999</v>
      </c>
      <c r="G82">
        <f t="shared" si="2"/>
        <v>64.239999999999995</v>
      </c>
      <c r="I82" s="28"/>
    </row>
    <row r="83" spans="3:9" x14ac:dyDescent="0.25">
      <c r="C83">
        <f t="shared" si="10"/>
        <v>60</v>
      </c>
      <c r="E83">
        <f t="shared" si="0"/>
        <v>1.88</v>
      </c>
      <c r="G83">
        <f t="shared" si="2"/>
        <v>62.359999999999992</v>
      </c>
      <c r="I83" s="28"/>
    </row>
    <row r="84" spans="3:9" x14ac:dyDescent="0.25">
      <c r="C84">
        <f t="shared" si="10"/>
        <v>61</v>
      </c>
      <c r="E84">
        <f t="shared" si="0"/>
        <v>1.8879999999999999</v>
      </c>
      <c r="G84">
        <f t="shared" si="2"/>
        <v>60.471999999999994</v>
      </c>
      <c r="I84" s="28"/>
    </row>
    <row r="85" spans="3:9" x14ac:dyDescent="0.25">
      <c r="C85">
        <f t="shared" si="10"/>
        <v>62</v>
      </c>
      <c r="E85">
        <f t="shared" si="0"/>
        <v>1.8959999999999999</v>
      </c>
      <c r="G85">
        <f t="shared" si="2"/>
        <v>58.575999999999993</v>
      </c>
      <c r="I85" s="28"/>
    </row>
    <row r="86" spans="3:9" x14ac:dyDescent="0.25">
      <c r="C86">
        <f t="shared" si="10"/>
        <v>63</v>
      </c>
      <c r="E86">
        <f t="shared" si="0"/>
        <v>1.9039999999999999</v>
      </c>
      <c r="G86">
        <f t="shared" si="2"/>
        <v>56.671999999999997</v>
      </c>
      <c r="I86" s="28"/>
    </row>
    <row r="87" spans="3:9" x14ac:dyDescent="0.25">
      <c r="C87">
        <f t="shared" si="10"/>
        <v>64</v>
      </c>
      <c r="E87">
        <f t="shared" si="0"/>
        <v>1.9119999999999999</v>
      </c>
      <c r="G87">
        <f t="shared" si="2"/>
        <v>54.76</v>
      </c>
      <c r="I87" s="28"/>
    </row>
    <row r="88" spans="3:9" x14ac:dyDescent="0.25">
      <c r="C88">
        <f t="shared" si="10"/>
        <v>65</v>
      </c>
      <c r="E88">
        <f t="shared" si="0"/>
        <v>1.92</v>
      </c>
      <c r="G88">
        <f t="shared" si="2"/>
        <v>52.839999999999996</v>
      </c>
      <c r="I88" s="28"/>
    </row>
    <row r="89" spans="3:9" x14ac:dyDescent="0.25">
      <c r="C89">
        <f t="shared" si="10"/>
        <v>66</v>
      </c>
      <c r="E89">
        <f t="shared" ref="E89:E152" si="11">IF(C89&gt;$C$18,$C$16+(C89*$C$17),(($C$16)*$C$19)+(C89*$C$17))</f>
        <v>1.9279999999999999</v>
      </c>
      <c r="G89">
        <f t="shared" si="2"/>
        <v>50.911999999999999</v>
      </c>
      <c r="I89" s="28"/>
    </row>
    <row r="90" spans="3:9" x14ac:dyDescent="0.25">
      <c r="C90">
        <f t="shared" si="10"/>
        <v>67</v>
      </c>
      <c r="E90">
        <f t="shared" si="11"/>
        <v>1.9359999999999999</v>
      </c>
      <c r="G90">
        <f t="shared" ref="G90:G153" si="12">G89-E90</f>
        <v>48.975999999999999</v>
      </c>
      <c r="I90" s="28"/>
    </row>
    <row r="91" spans="3:9" x14ac:dyDescent="0.25">
      <c r="C91">
        <f t="shared" si="10"/>
        <v>68</v>
      </c>
      <c r="E91">
        <f t="shared" si="11"/>
        <v>1.944</v>
      </c>
      <c r="G91">
        <f t="shared" si="12"/>
        <v>47.031999999999996</v>
      </c>
      <c r="I91" s="28"/>
    </row>
    <row r="92" spans="3:9" x14ac:dyDescent="0.25">
      <c r="C92">
        <f t="shared" si="10"/>
        <v>69</v>
      </c>
      <c r="E92">
        <f t="shared" si="11"/>
        <v>1.952</v>
      </c>
      <c r="G92">
        <f t="shared" si="12"/>
        <v>45.08</v>
      </c>
      <c r="I92" s="28"/>
    </row>
    <row r="93" spans="3:9" x14ac:dyDescent="0.25">
      <c r="C93">
        <f t="shared" si="10"/>
        <v>70</v>
      </c>
      <c r="E93">
        <f t="shared" si="11"/>
        <v>1.96</v>
      </c>
      <c r="G93">
        <f t="shared" si="12"/>
        <v>43.12</v>
      </c>
      <c r="I93" s="28"/>
    </row>
    <row r="94" spans="3:9" x14ac:dyDescent="0.25">
      <c r="C94">
        <f t="shared" si="10"/>
        <v>71</v>
      </c>
      <c r="E94">
        <f t="shared" si="11"/>
        <v>1.968</v>
      </c>
      <c r="G94">
        <f t="shared" si="12"/>
        <v>41.152000000000001</v>
      </c>
      <c r="I94" s="28"/>
    </row>
    <row r="95" spans="3:9" x14ac:dyDescent="0.25">
      <c r="C95">
        <f t="shared" si="10"/>
        <v>72</v>
      </c>
      <c r="E95">
        <f t="shared" si="11"/>
        <v>1.976</v>
      </c>
      <c r="G95">
        <f t="shared" si="12"/>
        <v>39.176000000000002</v>
      </c>
      <c r="I95" s="28"/>
    </row>
    <row r="96" spans="3:9" x14ac:dyDescent="0.25">
      <c r="C96">
        <f t="shared" si="10"/>
        <v>73</v>
      </c>
      <c r="E96">
        <f t="shared" si="11"/>
        <v>1.984</v>
      </c>
      <c r="G96">
        <f t="shared" si="12"/>
        <v>37.192</v>
      </c>
      <c r="I96" s="28"/>
    </row>
    <row r="97" spans="3:9" x14ac:dyDescent="0.25">
      <c r="C97">
        <f t="shared" si="10"/>
        <v>74</v>
      </c>
      <c r="E97">
        <f t="shared" si="11"/>
        <v>1.992</v>
      </c>
      <c r="G97">
        <f t="shared" si="12"/>
        <v>35.200000000000003</v>
      </c>
      <c r="I97" s="28"/>
    </row>
    <row r="98" spans="3:9" x14ac:dyDescent="0.25">
      <c r="C98">
        <f t="shared" si="10"/>
        <v>75</v>
      </c>
      <c r="E98">
        <f t="shared" si="11"/>
        <v>2</v>
      </c>
      <c r="G98">
        <f t="shared" si="12"/>
        <v>33.200000000000003</v>
      </c>
      <c r="I98" s="28"/>
    </row>
    <row r="99" spans="3:9" x14ac:dyDescent="0.25">
      <c r="C99">
        <f t="shared" si="10"/>
        <v>76</v>
      </c>
      <c r="E99">
        <f t="shared" si="11"/>
        <v>2.008</v>
      </c>
      <c r="G99">
        <f t="shared" si="12"/>
        <v>31.192000000000004</v>
      </c>
      <c r="I99" s="28"/>
    </row>
    <row r="100" spans="3:9" x14ac:dyDescent="0.25">
      <c r="C100">
        <f t="shared" si="10"/>
        <v>77</v>
      </c>
      <c r="E100">
        <f t="shared" si="11"/>
        <v>2.016</v>
      </c>
      <c r="G100">
        <f t="shared" si="12"/>
        <v>29.176000000000002</v>
      </c>
      <c r="I100" s="28"/>
    </row>
    <row r="101" spans="3:9" x14ac:dyDescent="0.25">
      <c r="C101">
        <f t="shared" si="10"/>
        <v>78</v>
      </c>
      <c r="E101">
        <f t="shared" si="11"/>
        <v>2.024</v>
      </c>
      <c r="G101">
        <f t="shared" si="12"/>
        <v>27.152000000000001</v>
      </c>
      <c r="I101" s="28"/>
    </row>
    <row r="102" spans="3:9" x14ac:dyDescent="0.25">
      <c r="C102">
        <f>C101+1</f>
        <v>79</v>
      </c>
      <c r="E102">
        <f t="shared" si="11"/>
        <v>2.032</v>
      </c>
      <c r="G102">
        <f t="shared" si="12"/>
        <v>25.12</v>
      </c>
      <c r="I102" s="28"/>
    </row>
    <row r="103" spans="3:9" x14ac:dyDescent="0.25">
      <c r="C103">
        <f>C102+1</f>
        <v>80</v>
      </c>
      <c r="E103">
        <f t="shared" si="11"/>
        <v>2.04</v>
      </c>
      <c r="G103">
        <f t="shared" si="12"/>
        <v>23.080000000000002</v>
      </c>
      <c r="I103" s="28"/>
    </row>
    <row r="104" spans="3:9" x14ac:dyDescent="0.25">
      <c r="C104">
        <f t="shared" ref="C104:C134" si="13">C103+1</f>
        <v>81</v>
      </c>
      <c r="E104">
        <f t="shared" si="11"/>
        <v>2.048</v>
      </c>
      <c r="G104">
        <f t="shared" si="12"/>
        <v>21.032000000000004</v>
      </c>
      <c r="I104" s="28"/>
    </row>
    <row r="105" spans="3:9" x14ac:dyDescent="0.25">
      <c r="C105">
        <f t="shared" si="13"/>
        <v>82</v>
      </c>
      <c r="E105">
        <f t="shared" si="11"/>
        <v>2.056</v>
      </c>
      <c r="G105">
        <f t="shared" si="12"/>
        <v>18.976000000000003</v>
      </c>
      <c r="I105" s="28"/>
    </row>
    <row r="106" spans="3:9" x14ac:dyDescent="0.25">
      <c r="C106">
        <f t="shared" si="13"/>
        <v>83</v>
      </c>
      <c r="E106">
        <f t="shared" si="11"/>
        <v>2.0640000000000001</v>
      </c>
      <c r="G106">
        <f t="shared" si="12"/>
        <v>16.912000000000003</v>
      </c>
      <c r="I106" s="28"/>
    </row>
    <row r="107" spans="3:9" x14ac:dyDescent="0.25">
      <c r="C107">
        <f t="shared" si="13"/>
        <v>84</v>
      </c>
      <c r="E107">
        <f t="shared" si="11"/>
        <v>2.0720000000000001</v>
      </c>
      <c r="G107">
        <f t="shared" si="12"/>
        <v>14.840000000000003</v>
      </c>
      <c r="I107" s="28"/>
    </row>
    <row r="108" spans="3:9" x14ac:dyDescent="0.25">
      <c r="C108">
        <f t="shared" si="13"/>
        <v>85</v>
      </c>
      <c r="E108">
        <f t="shared" si="11"/>
        <v>2.08</v>
      </c>
      <c r="G108">
        <f t="shared" si="12"/>
        <v>12.760000000000003</v>
      </c>
      <c r="I108" s="28"/>
    </row>
    <row r="109" spans="3:9" x14ac:dyDescent="0.25">
      <c r="C109">
        <f t="shared" si="13"/>
        <v>86</v>
      </c>
      <c r="E109">
        <f t="shared" si="11"/>
        <v>2.0880000000000001</v>
      </c>
      <c r="G109">
        <f t="shared" si="12"/>
        <v>10.672000000000004</v>
      </c>
      <c r="I109" s="28"/>
    </row>
    <row r="110" spans="3:9" x14ac:dyDescent="0.25">
      <c r="C110">
        <f t="shared" si="13"/>
        <v>87</v>
      </c>
      <c r="E110">
        <f t="shared" si="11"/>
        <v>2.0960000000000001</v>
      </c>
      <c r="G110">
        <f t="shared" si="12"/>
        <v>8.5760000000000041</v>
      </c>
      <c r="I110" s="28"/>
    </row>
    <row r="111" spans="3:9" x14ac:dyDescent="0.25">
      <c r="C111">
        <f t="shared" si="13"/>
        <v>88</v>
      </c>
      <c r="E111">
        <f t="shared" si="11"/>
        <v>2.1040000000000001</v>
      </c>
      <c r="G111">
        <f t="shared" si="12"/>
        <v>6.472000000000004</v>
      </c>
      <c r="I111" s="28"/>
    </row>
    <row r="112" spans="3:9" x14ac:dyDescent="0.25">
      <c r="C112">
        <f t="shared" si="13"/>
        <v>89</v>
      </c>
      <c r="E112">
        <f t="shared" si="11"/>
        <v>2.1120000000000001</v>
      </c>
      <c r="G112">
        <f t="shared" si="12"/>
        <v>4.3600000000000039</v>
      </c>
      <c r="I112" s="28"/>
    </row>
    <row r="113" spans="3:9" x14ac:dyDescent="0.25">
      <c r="C113">
        <f t="shared" si="13"/>
        <v>90</v>
      </c>
      <c r="E113">
        <f t="shared" si="11"/>
        <v>2.12</v>
      </c>
      <c r="G113">
        <f t="shared" si="12"/>
        <v>2.2400000000000038</v>
      </c>
      <c r="I113" s="28"/>
    </row>
    <row r="114" spans="3:9" x14ac:dyDescent="0.25">
      <c r="C114">
        <f t="shared" si="13"/>
        <v>91</v>
      </c>
      <c r="E114">
        <f t="shared" si="11"/>
        <v>2.1280000000000001</v>
      </c>
      <c r="G114">
        <f t="shared" si="12"/>
        <v>0.11200000000000365</v>
      </c>
      <c r="I114" s="28"/>
    </row>
    <row r="115" spans="3:9" x14ac:dyDescent="0.25">
      <c r="C115">
        <f t="shared" si="13"/>
        <v>92</v>
      </c>
      <c r="E115">
        <f t="shared" si="11"/>
        <v>2.1360000000000001</v>
      </c>
      <c r="G115">
        <f t="shared" si="12"/>
        <v>-2.0239999999999965</v>
      </c>
      <c r="I115" s="28"/>
    </row>
    <row r="116" spans="3:9" x14ac:dyDescent="0.25">
      <c r="C116">
        <f t="shared" si="13"/>
        <v>93</v>
      </c>
      <c r="E116">
        <f t="shared" si="11"/>
        <v>2.1440000000000001</v>
      </c>
      <c r="G116">
        <f t="shared" si="12"/>
        <v>-4.1679999999999966</v>
      </c>
      <c r="I116" s="28"/>
    </row>
    <row r="117" spans="3:9" x14ac:dyDescent="0.25">
      <c r="C117">
        <f t="shared" si="13"/>
        <v>94</v>
      </c>
      <c r="E117">
        <f t="shared" si="11"/>
        <v>2.1520000000000001</v>
      </c>
      <c r="G117">
        <f t="shared" si="12"/>
        <v>-6.3199999999999967</v>
      </c>
      <c r="I117" s="28"/>
    </row>
    <row r="118" spans="3:9" x14ac:dyDescent="0.25">
      <c r="C118">
        <f t="shared" si="13"/>
        <v>95</v>
      </c>
      <c r="E118">
        <f t="shared" si="11"/>
        <v>2.16</v>
      </c>
      <c r="G118">
        <f t="shared" si="12"/>
        <v>-8.4799999999999969</v>
      </c>
      <c r="I118" s="28"/>
    </row>
    <row r="119" spans="3:9" x14ac:dyDescent="0.25">
      <c r="C119">
        <f t="shared" si="13"/>
        <v>96</v>
      </c>
      <c r="E119">
        <f t="shared" si="11"/>
        <v>2.1680000000000001</v>
      </c>
      <c r="G119">
        <f t="shared" si="12"/>
        <v>-10.647999999999996</v>
      </c>
      <c r="I119" s="28"/>
    </row>
    <row r="120" spans="3:9" x14ac:dyDescent="0.25">
      <c r="C120">
        <f t="shared" si="13"/>
        <v>97</v>
      </c>
      <c r="E120">
        <f t="shared" si="11"/>
        <v>2.1760000000000002</v>
      </c>
      <c r="G120">
        <f t="shared" si="12"/>
        <v>-12.823999999999996</v>
      </c>
      <c r="I120" s="28"/>
    </row>
    <row r="121" spans="3:9" x14ac:dyDescent="0.25">
      <c r="C121">
        <f t="shared" si="13"/>
        <v>98</v>
      </c>
      <c r="E121">
        <f t="shared" si="11"/>
        <v>2.1840000000000002</v>
      </c>
      <c r="G121">
        <f t="shared" si="12"/>
        <v>-15.007999999999996</v>
      </c>
      <c r="I121" s="28"/>
    </row>
    <row r="122" spans="3:9" x14ac:dyDescent="0.25">
      <c r="C122">
        <f t="shared" si="13"/>
        <v>99</v>
      </c>
      <c r="E122">
        <f t="shared" si="11"/>
        <v>2.1920000000000002</v>
      </c>
      <c r="G122">
        <f t="shared" si="12"/>
        <v>-17.199999999999996</v>
      </c>
      <c r="I122" s="28"/>
    </row>
    <row r="123" spans="3:9" x14ac:dyDescent="0.25">
      <c r="C123">
        <f t="shared" si="13"/>
        <v>100</v>
      </c>
      <c r="E123">
        <f t="shared" si="11"/>
        <v>2.2000000000000002</v>
      </c>
      <c r="G123">
        <f t="shared" si="12"/>
        <v>-19.399999999999995</v>
      </c>
      <c r="I123" s="28"/>
    </row>
    <row r="124" spans="3:9" x14ac:dyDescent="0.25">
      <c r="C124">
        <f t="shared" si="13"/>
        <v>101</v>
      </c>
      <c r="E124">
        <f t="shared" si="11"/>
        <v>2.2080000000000002</v>
      </c>
      <c r="G124">
        <f t="shared" si="12"/>
        <v>-21.607999999999997</v>
      </c>
      <c r="I124" s="28"/>
    </row>
    <row r="125" spans="3:9" x14ac:dyDescent="0.25">
      <c r="C125">
        <f t="shared" si="13"/>
        <v>102</v>
      </c>
      <c r="E125">
        <f t="shared" si="11"/>
        <v>2.2160000000000002</v>
      </c>
      <c r="G125">
        <f t="shared" si="12"/>
        <v>-23.823999999999998</v>
      </c>
      <c r="I125" s="28"/>
    </row>
    <row r="126" spans="3:9" x14ac:dyDescent="0.25">
      <c r="C126">
        <f t="shared" si="13"/>
        <v>103</v>
      </c>
      <c r="E126">
        <f t="shared" si="11"/>
        <v>2.2240000000000002</v>
      </c>
      <c r="G126">
        <f t="shared" si="12"/>
        <v>-26.047999999999998</v>
      </c>
      <c r="I126" s="28"/>
    </row>
    <row r="127" spans="3:9" x14ac:dyDescent="0.25">
      <c r="C127">
        <f t="shared" si="13"/>
        <v>104</v>
      </c>
      <c r="E127">
        <f t="shared" si="11"/>
        <v>2.2320000000000002</v>
      </c>
      <c r="G127">
        <f t="shared" si="12"/>
        <v>-28.279999999999998</v>
      </c>
      <c r="I127" s="28"/>
    </row>
    <row r="128" spans="3:9" x14ac:dyDescent="0.25">
      <c r="C128">
        <f t="shared" si="13"/>
        <v>105</v>
      </c>
      <c r="E128">
        <f t="shared" si="11"/>
        <v>2.2399999999999998</v>
      </c>
      <c r="G128">
        <f t="shared" si="12"/>
        <v>-30.519999999999996</v>
      </c>
      <c r="I128" s="28"/>
    </row>
    <row r="129" spans="3:9" x14ac:dyDescent="0.25">
      <c r="C129">
        <f t="shared" si="13"/>
        <v>106</v>
      </c>
      <c r="E129">
        <f t="shared" si="11"/>
        <v>2.2479999999999998</v>
      </c>
      <c r="G129">
        <f t="shared" si="12"/>
        <v>-32.767999999999994</v>
      </c>
      <c r="I129" s="28"/>
    </row>
    <row r="130" spans="3:9" x14ac:dyDescent="0.25">
      <c r="C130">
        <f t="shared" si="13"/>
        <v>107</v>
      </c>
      <c r="E130">
        <f t="shared" si="11"/>
        <v>2.2559999999999998</v>
      </c>
      <c r="G130">
        <f t="shared" si="12"/>
        <v>-35.023999999999994</v>
      </c>
      <c r="I130" s="28"/>
    </row>
    <row r="131" spans="3:9" x14ac:dyDescent="0.25">
      <c r="C131">
        <f t="shared" si="13"/>
        <v>108</v>
      </c>
      <c r="E131">
        <f t="shared" si="11"/>
        <v>2.2639999999999998</v>
      </c>
      <c r="G131">
        <f t="shared" si="12"/>
        <v>-37.287999999999997</v>
      </c>
      <c r="I131" s="28"/>
    </row>
    <row r="132" spans="3:9" x14ac:dyDescent="0.25">
      <c r="C132">
        <f t="shared" si="13"/>
        <v>109</v>
      </c>
      <c r="E132">
        <f t="shared" si="11"/>
        <v>2.2719999999999998</v>
      </c>
      <c r="G132">
        <f t="shared" si="12"/>
        <v>-39.559999999999995</v>
      </c>
      <c r="I132" s="28"/>
    </row>
    <row r="133" spans="3:9" x14ac:dyDescent="0.25">
      <c r="C133">
        <f t="shared" si="13"/>
        <v>110</v>
      </c>
      <c r="E133">
        <f t="shared" si="11"/>
        <v>2.2799999999999998</v>
      </c>
      <c r="G133">
        <f t="shared" si="12"/>
        <v>-41.839999999999996</v>
      </c>
      <c r="I133" s="28"/>
    </row>
    <row r="134" spans="3:9" x14ac:dyDescent="0.25">
      <c r="C134">
        <f t="shared" si="13"/>
        <v>111</v>
      </c>
      <c r="E134">
        <f t="shared" si="11"/>
        <v>2.2879999999999998</v>
      </c>
      <c r="G134">
        <f t="shared" si="12"/>
        <v>-44.127999999999993</v>
      </c>
      <c r="I134" s="28"/>
    </row>
    <row r="135" spans="3:9" x14ac:dyDescent="0.25">
      <c r="C135">
        <f>C134+1</f>
        <v>112</v>
      </c>
      <c r="E135">
        <f t="shared" si="11"/>
        <v>2.2959999999999998</v>
      </c>
      <c r="G135">
        <f t="shared" si="12"/>
        <v>-46.423999999999992</v>
      </c>
      <c r="I135" s="28"/>
    </row>
    <row r="136" spans="3:9" x14ac:dyDescent="0.25">
      <c r="C136">
        <f>C135+1</f>
        <v>113</v>
      </c>
      <c r="E136">
        <f t="shared" si="11"/>
        <v>2.3039999999999998</v>
      </c>
      <c r="G136">
        <f t="shared" si="12"/>
        <v>-48.727999999999994</v>
      </c>
      <c r="I136" s="28"/>
    </row>
    <row r="137" spans="3:9" x14ac:dyDescent="0.25">
      <c r="C137">
        <f t="shared" ref="C137:C172" si="14">C136+1</f>
        <v>114</v>
      </c>
      <c r="E137">
        <f t="shared" si="11"/>
        <v>2.3119999999999998</v>
      </c>
      <c r="G137">
        <f t="shared" si="12"/>
        <v>-51.039999999999992</v>
      </c>
      <c r="I137" s="28"/>
    </row>
    <row r="138" spans="3:9" x14ac:dyDescent="0.25">
      <c r="C138">
        <f t="shared" si="14"/>
        <v>115</v>
      </c>
      <c r="E138">
        <f t="shared" si="11"/>
        <v>2.3199999999999998</v>
      </c>
      <c r="G138">
        <f t="shared" si="12"/>
        <v>-53.359999999999992</v>
      </c>
      <c r="I138" s="28"/>
    </row>
    <row r="139" spans="3:9" x14ac:dyDescent="0.25">
      <c r="C139">
        <f t="shared" si="14"/>
        <v>116</v>
      </c>
      <c r="E139">
        <f t="shared" si="11"/>
        <v>2.3279999999999998</v>
      </c>
      <c r="G139">
        <f t="shared" si="12"/>
        <v>-55.687999999999995</v>
      </c>
      <c r="I139" s="28"/>
    </row>
    <row r="140" spans="3:9" x14ac:dyDescent="0.25">
      <c r="C140">
        <f t="shared" si="14"/>
        <v>117</v>
      </c>
      <c r="E140">
        <f t="shared" si="11"/>
        <v>2.3359999999999999</v>
      </c>
      <c r="G140">
        <f t="shared" si="12"/>
        <v>-58.023999999999994</v>
      </c>
      <c r="I140" s="28"/>
    </row>
    <row r="141" spans="3:9" x14ac:dyDescent="0.25">
      <c r="C141">
        <f t="shared" si="14"/>
        <v>118</v>
      </c>
      <c r="E141">
        <f t="shared" si="11"/>
        <v>2.3439999999999999</v>
      </c>
      <c r="G141">
        <f t="shared" si="12"/>
        <v>-60.367999999999995</v>
      </c>
      <c r="I141" s="28"/>
    </row>
    <row r="142" spans="3:9" x14ac:dyDescent="0.25">
      <c r="C142">
        <f t="shared" si="14"/>
        <v>119</v>
      </c>
      <c r="E142">
        <f t="shared" si="11"/>
        <v>2.3519999999999999</v>
      </c>
      <c r="G142">
        <f t="shared" si="12"/>
        <v>-62.719999999999992</v>
      </c>
      <c r="I142" s="28"/>
    </row>
    <row r="143" spans="3:9" x14ac:dyDescent="0.25">
      <c r="C143">
        <f t="shared" si="14"/>
        <v>120</v>
      </c>
      <c r="E143">
        <f t="shared" si="11"/>
        <v>2.36</v>
      </c>
      <c r="G143">
        <f t="shared" si="12"/>
        <v>-65.08</v>
      </c>
      <c r="I143" s="28"/>
    </row>
    <row r="144" spans="3:9" x14ac:dyDescent="0.25">
      <c r="C144">
        <f t="shared" si="14"/>
        <v>121</v>
      </c>
      <c r="E144">
        <f t="shared" si="11"/>
        <v>2.3679999999999999</v>
      </c>
      <c r="G144">
        <f t="shared" si="12"/>
        <v>-67.447999999999993</v>
      </c>
      <c r="I144" s="28"/>
    </row>
    <row r="145" spans="3:9" x14ac:dyDescent="0.25">
      <c r="C145">
        <f t="shared" si="14"/>
        <v>122</v>
      </c>
      <c r="E145">
        <f t="shared" si="11"/>
        <v>2.3759999999999999</v>
      </c>
      <c r="G145">
        <f t="shared" si="12"/>
        <v>-69.823999999999998</v>
      </c>
      <c r="I145" s="28"/>
    </row>
    <row r="146" spans="3:9" x14ac:dyDescent="0.25">
      <c r="C146">
        <f t="shared" si="14"/>
        <v>123</v>
      </c>
      <c r="E146">
        <f t="shared" si="11"/>
        <v>2.3839999999999999</v>
      </c>
      <c r="G146">
        <f t="shared" si="12"/>
        <v>-72.207999999999998</v>
      </c>
      <c r="I146" s="28"/>
    </row>
    <row r="147" spans="3:9" x14ac:dyDescent="0.25">
      <c r="C147">
        <f t="shared" si="14"/>
        <v>124</v>
      </c>
      <c r="E147">
        <f t="shared" si="11"/>
        <v>2.3919999999999999</v>
      </c>
      <c r="G147">
        <f t="shared" si="12"/>
        <v>-74.599999999999994</v>
      </c>
      <c r="I147" s="28"/>
    </row>
    <row r="148" spans="3:9" x14ac:dyDescent="0.25">
      <c r="C148">
        <f t="shared" si="14"/>
        <v>125</v>
      </c>
      <c r="E148">
        <f t="shared" si="11"/>
        <v>2.4</v>
      </c>
      <c r="G148">
        <f t="shared" si="12"/>
        <v>-77</v>
      </c>
      <c r="I148" s="28"/>
    </row>
    <row r="149" spans="3:9" x14ac:dyDescent="0.25">
      <c r="C149">
        <f t="shared" si="14"/>
        <v>126</v>
      </c>
      <c r="E149">
        <f t="shared" si="11"/>
        <v>2.4079999999999999</v>
      </c>
      <c r="G149">
        <f t="shared" si="12"/>
        <v>-79.408000000000001</v>
      </c>
      <c r="I149" s="28"/>
    </row>
    <row r="150" spans="3:9" x14ac:dyDescent="0.25">
      <c r="C150">
        <f t="shared" si="14"/>
        <v>127</v>
      </c>
      <c r="E150">
        <f t="shared" si="11"/>
        <v>2.4159999999999999</v>
      </c>
      <c r="G150">
        <f t="shared" si="12"/>
        <v>-81.823999999999998</v>
      </c>
      <c r="I150" s="28"/>
    </row>
    <row r="151" spans="3:9" x14ac:dyDescent="0.25">
      <c r="C151">
        <f t="shared" si="14"/>
        <v>128</v>
      </c>
      <c r="E151">
        <f t="shared" si="11"/>
        <v>2.4239999999999999</v>
      </c>
      <c r="G151">
        <f t="shared" si="12"/>
        <v>-84.248000000000005</v>
      </c>
      <c r="I151" s="28"/>
    </row>
    <row r="152" spans="3:9" x14ac:dyDescent="0.25">
      <c r="C152">
        <f t="shared" si="14"/>
        <v>129</v>
      </c>
      <c r="E152">
        <f t="shared" si="11"/>
        <v>2.4319999999999999</v>
      </c>
      <c r="G152">
        <f t="shared" si="12"/>
        <v>-86.68</v>
      </c>
      <c r="I152" s="28"/>
    </row>
    <row r="153" spans="3:9" x14ac:dyDescent="0.25">
      <c r="C153">
        <f t="shared" si="14"/>
        <v>130</v>
      </c>
      <c r="E153">
        <f t="shared" ref="E153:E216" si="15">IF(C153&gt;$C$18,$C$16+(C153*$C$17),(($C$16)*$C$19)+(C153*$C$17))</f>
        <v>2.44</v>
      </c>
      <c r="G153">
        <f t="shared" si="12"/>
        <v>-89.12</v>
      </c>
      <c r="I153" s="28"/>
    </row>
    <row r="154" spans="3:9" x14ac:dyDescent="0.25">
      <c r="C154">
        <f t="shared" si="14"/>
        <v>131</v>
      </c>
      <c r="E154">
        <f t="shared" si="15"/>
        <v>2.448</v>
      </c>
      <c r="G154">
        <f t="shared" ref="G154:G217" si="16">G153-E154</f>
        <v>-91.567999999999998</v>
      </c>
      <c r="I154" s="28"/>
    </row>
    <row r="155" spans="3:9" x14ac:dyDescent="0.25">
      <c r="C155">
        <f t="shared" si="14"/>
        <v>132</v>
      </c>
      <c r="E155">
        <f t="shared" si="15"/>
        <v>2.456</v>
      </c>
      <c r="G155">
        <f t="shared" si="16"/>
        <v>-94.024000000000001</v>
      </c>
      <c r="I155" s="28"/>
    </row>
    <row r="156" spans="3:9" x14ac:dyDescent="0.25">
      <c r="C156">
        <f t="shared" si="14"/>
        <v>133</v>
      </c>
      <c r="E156">
        <f t="shared" si="15"/>
        <v>2.464</v>
      </c>
      <c r="G156">
        <f t="shared" si="16"/>
        <v>-96.488</v>
      </c>
      <c r="I156" s="28"/>
    </row>
    <row r="157" spans="3:9" x14ac:dyDescent="0.25">
      <c r="C157">
        <f t="shared" si="14"/>
        <v>134</v>
      </c>
      <c r="E157">
        <f t="shared" si="15"/>
        <v>2.472</v>
      </c>
      <c r="G157">
        <f t="shared" si="16"/>
        <v>-98.96</v>
      </c>
      <c r="I157" s="28"/>
    </row>
    <row r="158" spans="3:9" x14ac:dyDescent="0.25">
      <c r="C158">
        <f t="shared" si="14"/>
        <v>135</v>
      </c>
      <c r="E158">
        <f t="shared" si="15"/>
        <v>2.48</v>
      </c>
      <c r="G158">
        <f t="shared" si="16"/>
        <v>-101.44</v>
      </c>
      <c r="I158" s="28"/>
    </row>
    <row r="159" spans="3:9" x14ac:dyDescent="0.25">
      <c r="C159">
        <f t="shared" si="14"/>
        <v>136</v>
      </c>
      <c r="E159">
        <f t="shared" si="15"/>
        <v>2.488</v>
      </c>
      <c r="G159">
        <f t="shared" si="16"/>
        <v>-103.928</v>
      </c>
      <c r="I159" s="28"/>
    </row>
    <row r="160" spans="3:9" x14ac:dyDescent="0.25">
      <c r="C160">
        <f t="shared" si="14"/>
        <v>137</v>
      </c>
      <c r="E160">
        <f t="shared" si="15"/>
        <v>2.496</v>
      </c>
      <c r="G160">
        <f t="shared" si="16"/>
        <v>-106.42399999999999</v>
      </c>
      <c r="I160" s="28"/>
    </row>
    <row r="161" spans="3:9" x14ac:dyDescent="0.25">
      <c r="C161">
        <f t="shared" si="14"/>
        <v>138</v>
      </c>
      <c r="E161">
        <f t="shared" si="15"/>
        <v>2.504</v>
      </c>
      <c r="G161">
        <f t="shared" si="16"/>
        <v>-108.928</v>
      </c>
      <c r="I161" s="28"/>
    </row>
    <row r="162" spans="3:9" x14ac:dyDescent="0.25">
      <c r="C162">
        <f t="shared" si="14"/>
        <v>139</v>
      </c>
      <c r="E162">
        <f t="shared" si="15"/>
        <v>2.512</v>
      </c>
      <c r="G162">
        <f t="shared" si="16"/>
        <v>-111.44</v>
      </c>
      <c r="I162" s="28"/>
    </row>
    <row r="163" spans="3:9" x14ac:dyDescent="0.25">
      <c r="C163">
        <f t="shared" si="14"/>
        <v>140</v>
      </c>
      <c r="E163">
        <f t="shared" si="15"/>
        <v>2.52</v>
      </c>
      <c r="G163">
        <f t="shared" si="16"/>
        <v>-113.96</v>
      </c>
      <c r="I163" s="28"/>
    </row>
    <row r="164" spans="3:9" x14ac:dyDescent="0.25">
      <c r="C164">
        <f t="shared" si="14"/>
        <v>141</v>
      </c>
      <c r="E164">
        <f t="shared" si="15"/>
        <v>2.528</v>
      </c>
      <c r="G164">
        <f t="shared" si="16"/>
        <v>-116.488</v>
      </c>
      <c r="I164" s="28"/>
    </row>
    <row r="165" spans="3:9" x14ac:dyDescent="0.25">
      <c r="C165">
        <f t="shared" si="14"/>
        <v>142</v>
      </c>
      <c r="E165">
        <f t="shared" si="15"/>
        <v>2.536</v>
      </c>
      <c r="G165">
        <f t="shared" si="16"/>
        <v>-119.024</v>
      </c>
      <c r="I165" s="28"/>
    </row>
    <row r="166" spans="3:9" x14ac:dyDescent="0.25">
      <c r="C166">
        <f t="shared" si="14"/>
        <v>143</v>
      </c>
      <c r="E166">
        <f t="shared" si="15"/>
        <v>2.544</v>
      </c>
      <c r="G166">
        <f t="shared" si="16"/>
        <v>-121.568</v>
      </c>
      <c r="I166" s="28"/>
    </row>
    <row r="167" spans="3:9" x14ac:dyDescent="0.25">
      <c r="C167">
        <f t="shared" si="14"/>
        <v>144</v>
      </c>
      <c r="E167">
        <f t="shared" si="15"/>
        <v>2.552</v>
      </c>
      <c r="G167">
        <f t="shared" si="16"/>
        <v>-124.12</v>
      </c>
      <c r="I167" s="28"/>
    </row>
    <row r="168" spans="3:9" x14ac:dyDescent="0.25">
      <c r="C168">
        <f t="shared" si="14"/>
        <v>145</v>
      </c>
      <c r="E168">
        <f t="shared" si="15"/>
        <v>2.5599999999999996</v>
      </c>
      <c r="G168">
        <f t="shared" si="16"/>
        <v>-126.68</v>
      </c>
      <c r="I168" s="28"/>
    </row>
    <row r="169" spans="3:9" x14ac:dyDescent="0.25">
      <c r="C169">
        <f t="shared" si="14"/>
        <v>146</v>
      </c>
      <c r="E169">
        <f t="shared" si="15"/>
        <v>2.5679999999999996</v>
      </c>
      <c r="G169">
        <f t="shared" si="16"/>
        <v>-129.24800000000002</v>
      </c>
      <c r="I169" s="28"/>
    </row>
    <row r="170" spans="3:9" x14ac:dyDescent="0.25">
      <c r="C170">
        <f t="shared" si="14"/>
        <v>147</v>
      </c>
      <c r="E170">
        <f t="shared" si="15"/>
        <v>2.5759999999999996</v>
      </c>
      <c r="G170">
        <f t="shared" si="16"/>
        <v>-131.82400000000001</v>
      </c>
      <c r="I170" s="28"/>
    </row>
    <row r="171" spans="3:9" x14ac:dyDescent="0.25">
      <c r="C171">
        <f t="shared" si="14"/>
        <v>148</v>
      </c>
      <c r="E171">
        <f t="shared" si="15"/>
        <v>2.5839999999999996</v>
      </c>
      <c r="G171">
        <f t="shared" si="16"/>
        <v>-134.40800000000002</v>
      </c>
      <c r="I171" s="28"/>
    </row>
    <row r="172" spans="3:9" x14ac:dyDescent="0.25">
      <c r="C172">
        <f t="shared" si="14"/>
        <v>149</v>
      </c>
      <c r="E172">
        <f t="shared" si="15"/>
        <v>2.5919999999999996</v>
      </c>
      <c r="G172">
        <f t="shared" si="16"/>
        <v>-137.00000000000003</v>
      </c>
      <c r="I172" s="28"/>
    </row>
    <row r="173" spans="3:9" x14ac:dyDescent="0.25">
      <c r="C173">
        <f>C143+1</f>
        <v>121</v>
      </c>
      <c r="E173">
        <f t="shared" si="15"/>
        <v>2.3679999999999999</v>
      </c>
      <c r="G173">
        <f t="shared" si="16"/>
        <v>-139.36800000000002</v>
      </c>
      <c r="I173" s="28"/>
    </row>
    <row r="174" spans="3:9" x14ac:dyDescent="0.25">
      <c r="C174">
        <f>C173+1</f>
        <v>122</v>
      </c>
      <c r="E174">
        <f t="shared" si="15"/>
        <v>2.3759999999999999</v>
      </c>
      <c r="G174">
        <f t="shared" si="16"/>
        <v>-141.74400000000003</v>
      </c>
      <c r="I174" s="28"/>
    </row>
    <row r="175" spans="3:9" x14ac:dyDescent="0.25">
      <c r="C175">
        <f t="shared" ref="C175:C195" si="17">C174+1</f>
        <v>123</v>
      </c>
      <c r="E175">
        <f t="shared" si="15"/>
        <v>2.3839999999999999</v>
      </c>
      <c r="G175">
        <f t="shared" si="16"/>
        <v>-144.12800000000001</v>
      </c>
      <c r="I175" s="28"/>
    </row>
    <row r="176" spans="3:9" x14ac:dyDescent="0.25">
      <c r="C176">
        <f t="shared" si="17"/>
        <v>124</v>
      </c>
      <c r="E176">
        <f t="shared" si="15"/>
        <v>2.3919999999999999</v>
      </c>
      <c r="G176">
        <f t="shared" si="16"/>
        <v>-146.52000000000001</v>
      </c>
      <c r="I176" s="28"/>
    </row>
    <row r="177" spans="3:9" x14ac:dyDescent="0.25">
      <c r="C177">
        <f t="shared" si="17"/>
        <v>125</v>
      </c>
      <c r="E177">
        <f t="shared" si="15"/>
        <v>2.4</v>
      </c>
      <c r="G177">
        <f t="shared" si="16"/>
        <v>-148.92000000000002</v>
      </c>
      <c r="I177" s="28"/>
    </row>
    <row r="178" spans="3:9" x14ac:dyDescent="0.25">
      <c r="C178">
        <f t="shared" si="17"/>
        <v>126</v>
      </c>
      <c r="E178">
        <f t="shared" si="15"/>
        <v>2.4079999999999999</v>
      </c>
      <c r="G178">
        <f t="shared" si="16"/>
        <v>-151.328</v>
      </c>
      <c r="I178" s="28"/>
    </row>
    <row r="179" spans="3:9" x14ac:dyDescent="0.25">
      <c r="C179">
        <f t="shared" si="17"/>
        <v>127</v>
      </c>
      <c r="E179">
        <f t="shared" si="15"/>
        <v>2.4159999999999999</v>
      </c>
      <c r="G179">
        <f t="shared" si="16"/>
        <v>-153.744</v>
      </c>
      <c r="I179" s="28"/>
    </row>
    <row r="180" spans="3:9" x14ac:dyDescent="0.25">
      <c r="C180">
        <f t="shared" si="17"/>
        <v>128</v>
      </c>
      <c r="E180">
        <f t="shared" si="15"/>
        <v>2.4239999999999999</v>
      </c>
      <c r="G180">
        <f t="shared" si="16"/>
        <v>-156.16800000000001</v>
      </c>
      <c r="I180" s="28"/>
    </row>
    <row r="181" spans="3:9" x14ac:dyDescent="0.25">
      <c r="C181">
        <f t="shared" si="17"/>
        <v>129</v>
      </c>
      <c r="E181">
        <f t="shared" si="15"/>
        <v>2.4319999999999999</v>
      </c>
      <c r="G181">
        <f t="shared" si="16"/>
        <v>-158.6</v>
      </c>
      <c r="I181" s="28"/>
    </row>
    <row r="182" spans="3:9" x14ac:dyDescent="0.25">
      <c r="C182">
        <f t="shared" si="17"/>
        <v>130</v>
      </c>
      <c r="E182">
        <f t="shared" si="15"/>
        <v>2.44</v>
      </c>
      <c r="G182">
        <f t="shared" si="16"/>
        <v>-161.04</v>
      </c>
      <c r="I182" s="28"/>
    </row>
    <row r="183" spans="3:9" x14ac:dyDescent="0.25">
      <c r="C183">
        <f t="shared" si="17"/>
        <v>131</v>
      </c>
      <c r="E183">
        <f t="shared" si="15"/>
        <v>2.448</v>
      </c>
      <c r="G183">
        <f t="shared" si="16"/>
        <v>-163.488</v>
      </c>
      <c r="I183" s="28"/>
    </row>
    <row r="184" spans="3:9" x14ac:dyDescent="0.25">
      <c r="C184">
        <f t="shared" si="17"/>
        <v>132</v>
      </c>
      <c r="E184">
        <f t="shared" si="15"/>
        <v>2.456</v>
      </c>
      <c r="G184">
        <f t="shared" si="16"/>
        <v>-165.94399999999999</v>
      </c>
      <c r="I184" s="28"/>
    </row>
    <row r="185" spans="3:9" x14ac:dyDescent="0.25">
      <c r="C185">
        <f t="shared" si="17"/>
        <v>133</v>
      </c>
      <c r="E185">
        <f t="shared" si="15"/>
        <v>2.464</v>
      </c>
      <c r="G185">
        <f t="shared" si="16"/>
        <v>-168.40799999999999</v>
      </c>
      <c r="I185" s="28"/>
    </row>
    <row r="186" spans="3:9" x14ac:dyDescent="0.25">
      <c r="C186">
        <f t="shared" si="17"/>
        <v>134</v>
      </c>
      <c r="E186">
        <f t="shared" si="15"/>
        <v>2.472</v>
      </c>
      <c r="G186">
        <f t="shared" si="16"/>
        <v>-170.88</v>
      </c>
      <c r="I186" s="28"/>
    </row>
    <row r="187" spans="3:9" x14ac:dyDescent="0.25">
      <c r="C187">
        <f t="shared" si="17"/>
        <v>135</v>
      </c>
      <c r="E187">
        <f t="shared" si="15"/>
        <v>2.48</v>
      </c>
      <c r="G187">
        <f t="shared" si="16"/>
        <v>-173.35999999999999</v>
      </c>
      <c r="I187" s="28"/>
    </row>
    <row r="188" spans="3:9" x14ac:dyDescent="0.25">
      <c r="C188">
        <f t="shared" si="17"/>
        <v>136</v>
      </c>
      <c r="E188">
        <f t="shared" si="15"/>
        <v>2.488</v>
      </c>
      <c r="G188">
        <f t="shared" si="16"/>
        <v>-175.84799999999998</v>
      </c>
      <c r="I188" s="28"/>
    </row>
    <row r="189" spans="3:9" x14ac:dyDescent="0.25">
      <c r="C189">
        <f t="shared" si="17"/>
        <v>137</v>
      </c>
      <c r="E189">
        <f t="shared" si="15"/>
        <v>2.496</v>
      </c>
      <c r="G189">
        <f t="shared" si="16"/>
        <v>-178.34399999999999</v>
      </c>
      <c r="I189" s="28"/>
    </row>
    <row r="190" spans="3:9" x14ac:dyDescent="0.25">
      <c r="C190">
        <f t="shared" si="17"/>
        <v>138</v>
      </c>
      <c r="E190">
        <f t="shared" si="15"/>
        <v>2.504</v>
      </c>
      <c r="G190">
        <f t="shared" si="16"/>
        <v>-180.84799999999998</v>
      </c>
      <c r="I190" s="28"/>
    </row>
    <row r="191" spans="3:9" x14ac:dyDescent="0.25">
      <c r="C191">
        <f t="shared" si="17"/>
        <v>139</v>
      </c>
      <c r="E191">
        <f t="shared" si="15"/>
        <v>2.512</v>
      </c>
      <c r="G191">
        <f t="shared" si="16"/>
        <v>-183.35999999999999</v>
      </c>
      <c r="I191" s="28"/>
    </row>
    <row r="192" spans="3:9" x14ac:dyDescent="0.25">
      <c r="C192">
        <f t="shared" si="17"/>
        <v>140</v>
      </c>
      <c r="E192">
        <f t="shared" si="15"/>
        <v>2.52</v>
      </c>
      <c r="G192">
        <f t="shared" si="16"/>
        <v>-185.88</v>
      </c>
      <c r="I192" s="28"/>
    </row>
    <row r="193" spans="3:9" x14ac:dyDescent="0.25">
      <c r="C193">
        <f t="shared" si="17"/>
        <v>141</v>
      </c>
      <c r="E193">
        <f t="shared" si="15"/>
        <v>2.528</v>
      </c>
      <c r="G193">
        <f t="shared" si="16"/>
        <v>-188.40799999999999</v>
      </c>
      <c r="I193" s="28"/>
    </row>
    <row r="194" spans="3:9" x14ac:dyDescent="0.25">
      <c r="C194">
        <f t="shared" si="17"/>
        <v>142</v>
      </c>
      <c r="E194">
        <f t="shared" si="15"/>
        <v>2.536</v>
      </c>
      <c r="G194">
        <f t="shared" si="16"/>
        <v>-190.94399999999999</v>
      </c>
      <c r="I194" s="28"/>
    </row>
    <row r="195" spans="3:9" x14ac:dyDescent="0.25">
      <c r="C195">
        <f t="shared" si="17"/>
        <v>143</v>
      </c>
      <c r="E195">
        <f t="shared" si="15"/>
        <v>2.544</v>
      </c>
      <c r="G195">
        <f t="shared" si="16"/>
        <v>-193.488</v>
      </c>
      <c r="I195" s="28"/>
    </row>
    <row r="196" spans="3:9" x14ac:dyDescent="0.25">
      <c r="C196">
        <f>C166+1</f>
        <v>144</v>
      </c>
      <c r="E196">
        <f t="shared" si="15"/>
        <v>2.552</v>
      </c>
      <c r="G196">
        <f t="shared" si="16"/>
        <v>-196.04</v>
      </c>
      <c r="I196" s="28"/>
    </row>
    <row r="197" spans="3:9" x14ac:dyDescent="0.25">
      <c r="C197">
        <f>C196+1</f>
        <v>145</v>
      </c>
      <c r="E197">
        <f t="shared" si="15"/>
        <v>2.5599999999999996</v>
      </c>
      <c r="G197">
        <f t="shared" si="16"/>
        <v>-198.6</v>
      </c>
      <c r="I197" s="28"/>
    </row>
    <row r="198" spans="3:9" x14ac:dyDescent="0.25">
      <c r="C198">
        <f t="shared" ref="C198:C213" si="18">C197+1</f>
        <v>146</v>
      </c>
      <c r="E198">
        <f t="shared" si="15"/>
        <v>2.5679999999999996</v>
      </c>
      <c r="G198">
        <f t="shared" si="16"/>
        <v>-201.16800000000001</v>
      </c>
      <c r="I198" s="28"/>
    </row>
    <row r="199" spans="3:9" x14ac:dyDescent="0.25">
      <c r="C199">
        <f t="shared" si="18"/>
        <v>147</v>
      </c>
      <c r="E199">
        <f t="shared" si="15"/>
        <v>2.5759999999999996</v>
      </c>
      <c r="G199">
        <f t="shared" si="16"/>
        <v>-203.744</v>
      </c>
      <c r="I199" s="28"/>
    </row>
    <row r="200" spans="3:9" x14ac:dyDescent="0.25">
      <c r="C200">
        <f t="shared" si="18"/>
        <v>148</v>
      </c>
      <c r="E200">
        <f t="shared" si="15"/>
        <v>2.5839999999999996</v>
      </c>
      <c r="G200">
        <f t="shared" si="16"/>
        <v>-206.328</v>
      </c>
      <c r="I200" s="28"/>
    </row>
    <row r="201" spans="3:9" x14ac:dyDescent="0.25">
      <c r="C201">
        <f t="shared" si="18"/>
        <v>149</v>
      </c>
      <c r="E201">
        <f t="shared" si="15"/>
        <v>2.5919999999999996</v>
      </c>
      <c r="G201">
        <f t="shared" si="16"/>
        <v>-208.92000000000002</v>
      </c>
      <c r="I201" s="28"/>
    </row>
    <row r="202" spans="3:9" x14ac:dyDescent="0.25">
      <c r="C202">
        <f t="shared" si="18"/>
        <v>150</v>
      </c>
      <c r="E202">
        <f t="shared" si="15"/>
        <v>2.5999999999999996</v>
      </c>
      <c r="G202">
        <f t="shared" si="16"/>
        <v>-211.52</v>
      </c>
      <c r="I202" s="28"/>
    </row>
    <row r="203" spans="3:9" x14ac:dyDescent="0.25">
      <c r="C203">
        <f t="shared" si="18"/>
        <v>151</v>
      </c>
      <c r="E203">
        <f t="shared" si="15"/>
        <v>2.6079999999999997</v>
      </c>
      <c r="G203">
        <f t="shared" si="16"/>
        <v>-214.12800000000001</v>
      </c>
      <c r="I203" s="28"/>
    </row>
    <row r="204" spans="3:9" x14ac:dyDescent="0.25">
      <c r="C204">
        <f t="shared" si="18"/>
        <v>152</v>
      </c>
      <c r="E204">
        <f t="shared" si="15"/>
        <v>2.6159999999999997</v>
      </c>
      <c r="G204">
        <f t="shared" si="16"/>
        <v>-216.74400000000003</v>
      </c>
      <c r="I204" s="28"/>
    </row>
    <row r="205" spans="3:9" x14ac:dyDescent="0.25">
      <c r="C205">
        <f t="shared" si="18"/>
        <v>153</v>
      </c>
      <c r="E205">
        <f t="shared" si="15"/>
        <v>2.6239999999999997</v>
      </c>
      <c r="G205">
        <f t="shared" si="16"/>
        <v>-219.36800000000002</v>
      </c>
      <c r="I205" s="28"/>
    </row>
    <row r="206" spans="3:9" x14ac:dyDescent="0.25">
      <c r="C206">
        <f t="shared" si="18"/>
        <v>154</v>
      </c>
      <c r="E206">
        <f t="shared" si="15"/>
        <v>2.6319999999999997</v>
      </c>
      <c r="G206">
        <f t="shared" si="16"/>
        <v>-222.00000000000003</v>
      </c>
      <c r="I206" s="28"/>
    </row>
    <row r="207" spans="3:9" x14ac:dyDescent="0.25">
      <c r="C207">
        <f t="shared" si="18"/>
        <v>155</v>
      </c>
      <c r="E207">
        <f t="shared" si="15"/>
        <v>2.6399999999999997</v>
      </c>
      <c r="G207">
        <f t="shared" si="16"/>
        <v>-224.64000000000001</v>
      </c>
      <c r="I207" s="28"/>
    </row>
    <row r="208" spans="3:9" x14ac:dyDescent="0.25">
      <c r="C208">
        <f t="shared" si="18"/>
        <v>156</v>
      </c>
      <c r="E208">
        <f t="shared" si="15"/>
        <v>2.6479999999999997</v>
      </c>
      <c r="G208">
        <f t="shared" si="16"/>
        <v>-227.28800000000001</v>
      </c>
      <c r="I208" s="28"/>
    </row>
    <row r="209" spans="3:9" x14ac:dyDescent="0.25">
      <c r="C209">
        <f t="shared" si="18"/>
        <v>157</v>
      </c>
      <c r="E209">
        <f t="shared" si="15"/>
        <v>2.6559999999999997</v>
      </c>
      <c r="G209">
        <f t="shared" si="16"/>
        <v>-229.94400000000002</v>
      </c>
      <c r="I209" s="28"/>
    </row>
    <row r="210" spans="3:9" x14ac:dyDescent="0.25">
      <c r="C210">
        <f t="shared" si="18"/>
        <v>158</v>
      </c>
      <c r="E210">
        <f t="shared" si="15"/>
        <v>2.6639999999999997</v>
      </c>
      <c r="G210">
        <f t="shared" si="16"/>
        <v>-232.608</v>
      </c>
      <c r="I210" s="28"/>
    </row>
    <row r="211" spans="3:9" x14ac:dyDescent="0.25">
      <c r="C211">
        <f t="shared" si="18"/>
        <v>159</v>
      </c>
      <c r="E211">
        <f t="shared" si="15"/>
        <v>2.6719999999999997</v>
      </c>
      <c r="G211">
        <f t="shared" si="16"/>
        <v>-235.28</v>
      </c>
      <c r="I211" s="28"/>
    </row>
    <row r="212" spans="3:9" x14ac:dyDescent="0.25">
      <c r="C212">
        <f t="shared" si="18"/>
        <v>160</v>
      </c>
      <c r="E212">
        <f t="shared" si="15"/>
        <v>2.6799999999999997</v>
      </c>
      <c r="G212">
        <f t="shared" si="16"/>
        <v>-237.96</v>
      </c>
      <c r="I212" s="28"/>
    </row>
    <row r="213" spans="3:9" x14ac:dyDescent="0.25">
      <c r="C213">
        <f t="shared" si="18"/>
        <v>161</v>
      </c>
      <c r="E213">
        <f t="shared" si="15"/>
        <v>2.6879999999999997</v>
      </c>
      <c r="G213">
        <f t="shared" si="16"/>
        <v>-240.648</v>
      </c>
      <c r="I213" s="28"/>
    </row>
    <row r="214" spans="3:9" x14ac:dyDescent="0.25">
      <c r="C214">
        <f>C184+1</f>
        <v>133</v>
      </c>
      <c r="E214">
        <f t="shared" si="15"/>
        <v>2.464</v>
      </c>
      <c r="G214">
        <f t="shared" si="16"/>
        <v>-243.11199999999999</v>
      </c>
      <c r="I214" s="28"/>
    </row>
    <row r="215" spans="3:9" x14ac:dyDescent="0.25">
      <c r="C215">
        <f>C214+1</f>
        <v>134</v>
      </c>
      <c r="E215">
        <f t="shared" si="15"/>
        <v>2.472</v>
      </c>
      <c r="G215">
        <f t="shared" si="16"/>
        <v>-245.584</v>
      </c>
      <c r="I215" s="28"/>
    </row>
    <row r="216" spans="3:9" x14ac:dyDescent="0.25">
      <c r="C216">
        <f t="shared" ref="C216:C226" si="19">C215+1</f>
        <v>135</v>
      </c>
      <c r="E216">
        <f t="shared" si="15"/>
        <v>2.48</v>
      </c>
      <c r="G216">
        <f t="shared" si="16"/>
        <v>-248.06399999999999</v>
      </c>
      <c r="I216" s="28"/>
    </row>
    <row r="217" spans="3:9" x14ac:dyDescent="0.25">
      <c r="C217">
        <f t="shared" si="19"/>
        <v>136</v>
      </c>
      <c r="E217">
        <f t="shared" ref="E217:E270" si="20">IF(C217&gt;$C$18,$C$16+(C217*$C$17),(($C$16)*$C$19)+(C217*$C$17))</f>
        <v>2.488</v>
      </c>
      <c r="G217">
        <f t="shared" si="16"/>
        <v>-250.55199999999999</v>
      </c>
      <c r="I217" s="28"/>
    </row>
    <row r="218" spans="3:9" x14ac:dyDescent="0.25">
      <c r="C218">
        <f t="shared" si="19"/>
        <v>137</v>
      </c>
      <c r="E218">
        <f t="shared" si="20"/>
        <v>2.496</v>
      </c>
      <c r="G218">
        <f t="shared" ref="G218:G270" si="21">G217-E218</f>
        <v>-253.048</v>
      </c>
      <c r="I218" s="28"/>
    </row>
    <row r="219" spans="3:9" x14ac:dyDescent="0.25">
      <c r="C219">
        <f t="shared" si="19"/>
        <v>138</v>
      </c>
      <c r="E219">
        <f t="shared" si="20"/>
        <v>2.504</v>
      </c>
      <c r="G219">
        <f t="shared" si="21"/>
        <v>-255.55199999999999</v>
      </c>
      <c r="I219" s="28"/>
    </row>
    <row r="220" spans="3:9" x14ac:dyDescent="0.25">
      <c r="C220">
        <f t="shared" si="19"/>
        <v>139</v>
      </c>
      <c r="E220">
        <f t="shared" si="20"/>
        <v>2.512</v>
      </c>
      <c r="G220">
        <f t="shared" si="21"/>
        <v>-258.06399999999996</v>
      </c>
      <c r="I220" s="28"/>
    </row>
    <row r="221" spans="3:9" x14ac:dyDescent="0.25">
      <c r="C221">
        <f t="shared" si="19"/>
        <v>140</v>
      </c>
      <c r="E221">
        <f t="shared" si="20"/>
        <v>2.52</v>
      </c>
      <c r="G221">
        <f t="shared" si="21"/>
        <v>-260.58399999999995</v>
      </c>
      <c r="I221" s="28"/>
    </row>
    <row r="222" spans="3:9" x14ac:dyDescent="0.25">
      <c r="C222">
        <f t="shared" si="19"/>
        <v>141</v>
      </c>
      <c r="E222">
        <f t="shared" si="20"/>
        <v>2.528</v>
      </c>
      <c r="G222">
        <f t="shared" si="21"/>
        <v>-263.11199999999997</v>
      </c>
      <c r="I222" s="28"/>
    </row>
    <row r="223" spans="3:9" x14ac:dyDescent="0.25">
      <c r="C223">
        <f t="shared" si="19"/>
        <v>142</v>
      </c>
      <c r="E223">
        <f t="shared" si="20"/>
        <v>2.536</v>
      </c>
      <c r="G223">
        <f t="shared" si="21"/>
        <v>-265.64799999999997</v>
      </c>
      <c r="I223" s="28"/>
    </row>
    <row r="224" spans="3:9" x14ac:dyDescent="0.25">
      <c r="C224">
        <f t="shared" si="19"/>
        <v>143</v>
      </c>
      <c r="E224">
        <f t="shared" si="20"/>
        <v>2.544</v>
      </c>
      <c r="G224">
        <f t="shared" si="21"/>
        <v>-268.19199999999995</v>
      </c>
      <c r="I224" s="28"/>
    </row>
    <row r="225" spans="3:9" x14ac:dyDescent="0.25">
      <c r="C225">
        <f t="shared" si="19"/>
        <v>144</v>
      </c>
      <c r="E225">
        <f t="shared" si="20"/>
        <v>2.552</v>
      </c>
      <c r="G225">
        <f t="shared" si="21"/>
        <v>-270.74399999999997</v>
      </c>
      <c r="I225" s="28"/>
    </row>
    <row r="226" spans="3:9" x14ac:dyDescent="0.25">
      <c r="C226">
        <f t="shared" si="19"/>
        <v>145</v>
      </c>
      <c r="E226">
        <f t="shared" si="20"/>
        <v>2.5599999999999996</v>
      </c>
      <c r="G226">
        <f t="shared" si="21"/>
        <v>-273.30399999999997</v>
      </c>
      <c r="I226" s="28"/>
    </row>
    <row r="227" spans="3:9" x14ac:dyDescent="0.25">
      <c r="C227">
        <f>C197+1</f>
        <v>146</v>
      </c>
      <c r="E227">
        <f t="shared" si="20"/>
        <v>2.5679999999999996</v>
      </c>
      <c r="G227">
        <f t="shared" si="21"/>
        <v>-275.87199999999996</v>
      </c>
      <c r="I227" s="28"/>
    </row>
    <row r="228" spans="3:9" x14ac:dyDescent="0.25">
      <c r="C228">
        <f>C227+1</f>
        <v>147</v>
      </c>
      <c r="E228">
        <f t="shared" si="20"/>
        <v>2.5759999999999996</v>
      </c>
      <c r="G228">
        <f t="shared" si="21"/>
        <v>-278.44799999999998</v>
      </c>
      <c r="I228" s="28"/>
    </row>
    <row r="229" spans="3:9" x14ac:dyDescent="0.25">
      <c r="C229">
        <f t="shared" ref="C229:C238" si="22">C228+1</f>
        <v>148</v>
      </c>
      <c r="E229">
        <f t="shared" si="20"/>
        <v>2.5839999999999996</v>
      </c>
      <c r="G229">
        <f t="shared" si="21"/>
        <v>-281.03199999999998</v>
      </c>
      <c r="I229" s="28"/>
    </row>
    <row r="230" spans="3:9" x14ac:dyDescent="0.25">
      <c r="C230">
        <f t="shared" si="22"/>
        <v>149</v>
      </c>
      <c r="E230">
        <f t="shared" si="20"/>
        <v>2.5919999999999996</v>
      </c>
      <c r="G230">
        <f t="shared" si="21"/>
        <v>-283.62399999999997</v>
      </c>
      <c r="I230" s="28"/>
    </row>
    <row r="231" spans="3:9" x14ac:dyDescent="0.25">
      <c r="C231">
        <f t="shared" si="22"/>
        <v>150</v>
      </c>
      <c r="E231">
        <f t="shared" si="20"/>
        <v>2.5999999999999996</v>
      </c>
      <c r="G231">
        <f t="shared" si="21"/>
        <v>-286.22399999999999</v>
      </c>
      <c r="I231" s="28"/>
    </row>
    <row r="232" spans="3:9" x14ac:dyDescent="0.25">
      <c r="C232">
        <f t="shared" si="22"/>
        <v>151</v>
      </c>
      <c r="E232">
        <f t="shared" si="20"/>
        <v>2.6079999999999997</v>
      </c>
      <c r="G232">
        <f t="shared" si="21"/>
        <v>-288.83199999999999</v>
      </c>
      <c r="I232" s="28"/>
    </row>
    <row r="233" spans="3:9" x14ac:dyDescent="0.25">
      <c r="C233">
        <f t="shared" si="22"/>
        <v>152</v>
      </c>
      <c r="E233">
        <f t="shared" si="20"/>
        <v>2.6159999999999997</v>
      </c>
      <c r="G233">
        <f t="shared" si="21"/>
        <v>-291.44799999999998</v>
      </c>
      <c r="I233" s="28"/>
    </row>
    <row r="234" spans="3:9" x14ac:dyDescent="0.25">
      <c r="C234">
        <f t="shared" si="22"/>
        <v>153</v>
      </c>
      <c r="E234">
        <f t="shared" si="20"/>
        <v>2.6239999999999997</v>
      </c>
      <c r="G234">
        <f t="shared" si="21"/>
        <v>-294.072</v>
      </c>
      <c r="I234" s="28"/>
    </row>
    <row r="235" spans="3:9" x14ac:dyDescent="0.25">
      <c r="C235">
        <f t="shared" si="22"/>
        <v>154</v>
      </c>
      <c r="E235">
        <f t="shared" si="20"/>
        <v>2.6319999999999997</v>
      </c>
      <c r="G235">
        <f t="shared" si="21"/>
        <v>-296.70400000000001</v>
      </c>
      <c r="I235" s="28"/>
    </row>
    <row r="236" spans="3:9" x14ac:dyDescent="0.25">
      <c r="C236">
        <f t="shared" si="22"/>
        <v>155</v>
      </c>
      <c r="E236">
        <f t="shared" si="20"/>
        <v>2.6399999999999997</v>
      </c>
      <c r="G236">
        <f t="shared" si="21"/>
        <v>-299.34399999999999</v>
      </c>
      <c r="I236" s="28"/>
    </row>
    <row r="237" spans="3:9" x14ac:dyDescent="0.25">
      <c r="C237">
        <f t="shared" si="22"/>
        <v>156</v>
      </c>
      <c r="E237">
        <f t="shared" si="20"/>
        <v>2.6479999999999997</v>
      </c>
      <c r="G237">
        <f t="shared" si="21"/>
        <v>-301.99200000000002</v>
      </c>
      <c r="I237" s="28"/>
    </row>
    <row r="238" spans="3:9" x14ac:dyDescent="0.25">
      <c r="C238">
        <f t="shared" si="22"/>
        <v>157</v>
      </c>
      <c r="E238">
        <f t="shared" si="20"/>
        <v>2.6559999999999997</v>
      </c>
      <c r="G238">
        <f t="shared" si="21"/>
        <v>-304.64800000000002</v>
      </c>
      <c r="I238" s="28"/>
    </row>
    <row r="239" spans="3:9" x14ac:dyDescent="0.25">
      <c r="C239">
        <f>C209+1</f>
        <v>158</v>
      </c>
      <c r="E239">
        <f t="shared" si="20"/>
        <v>2.6639999999999997</v>
      </c>
      <c r="G239">
        <f t="shared" si="21"/>
        <v>-307.31200000000001</v>
      </c>
      <c r="I239" s="28"/>
    </row>
    <row r="240" spans="3:9" x14ac:dyDescent="0.25">
      <c r="C240">
        <f>C239+1</f>
        <v>159</v>
      </c>
      <c r="E240">
        <f t="shared" si="20"/>
        <v>2.6719999999999997</v>
      </c>
      <c r="G240">
        <f t="shared" si="21"/>
        <v>-309.98400000000004</v>
      </c>
      <c r="I240" s="28"/>
    </row>
    <row r="241" spans="3:9" x14ac:dyDescent="0.25">
      <c r="C241">
        <f t="shared" ref="C241:C270" si="23">C240+1</f>
        <v>160</v>
      </c>
      <c r="E241">
        <f t="shared" si="20"/>
        <v>2.6799999999999997</v>
      </c>
      <c r="G241">
        <f t="shared" si="21"/>
        <v>-312.66400000000004</v>
      </c>
      <c r="I241" s="28"/>
    </row>
    <row r="242" spans="3:9" x14ac:dyDescent="0.25">
      <c r="C242">
        <f t="shared" si="23"/>
        <v>161</v>
      </c>
      <c r="E242">
        <f t="shared" si="20"/>
        <v>2.6879999999999997</v>
      </c>
      <c r="G242">
        <f t="shared" si="21"/>
        <v>-315.35200000000003</v>
      </c>
      <c r="I242" s="28"/>
    </row>
    <row r="243" spans="3:9" x14ac:dyDescent="0.25">
      <c r="C243">
        <f t="shared" si="23"/>
        <v>162</v>
      </c>
      <c r="E243">
        <f t="shared" si="20"/>
        <v>2.6959999999999997</v>
      </c>
      <c r="G243">
        <f t="shared" si="21"/>
        <v>-318.04800000000006</v>
      </c>
      <c r="I243" s="28"/>
    </row>
    <row r="244" spans="3:9" x14ac:dyDescent="0.25">
      <c r="C244">
        <f t="shared" si="23"/>
        <v>163</v>
      </c>
      <c r="E244">
        <f t="shared" si="20"/>
        <v>2.7039999999999997</v>
      </c>
      <c r="G244">
        <f t="shared" si="21"/>
        <v>-320.75200000000007</v>
      </c>
      <c r="I244" s="28"/>
    </row>
    <row r="245" spans="3:9" x14ac:dyDescent="0.25">
      <c r="C245">
        <f t="shared" si="23"/>
        <v>164</v>
      </c>
      <c r="E245">
        <f t="shared" si="20"/>
        <v>2.7119999999999997</v>
      </c>
      <c r="G245">
        <f t="shared" si="21"/>
        <v>-323.46400000000006</v>
      </c>
      <c r="I245" s="28"/>
    </row>
    <row r="246" spans="3:9" x14ac:dyDescent="0.25">
      <c r="C246">
        <f t="shared" si="23"/>
        <v>165</v>
      </c>
      <c r="E246">
        <f t="shared" si="20"/>
        <v>2.7199999999999998</v>
      </c>
      <c r="G246">
        <f t="shared" si="21"/>
        <v>-326.18400000000008</v>
      </c>
      <c r="I246" s="28"/>
    </row>
    <row r="247" spans="3:9" x14ac:dyDescent="0.25">
      <c r="C247">
        <f t="shared" si="23"/>
        <v>166</v>
      </c>
      <c r="E247">
        <f t="shared" si="20"/>
        <v>2.7279999999999998</v>
      </c>
      <c r="G247">
        <f t="shared" si="21"/>
        <v>-328.91200000000009</v>
      </c>
      <c r="I247" s="28"/>
    </row>
    <row r="248" spans="3:9" x14ac:dyDescent="0.25">
      <c r="C248">
        <f t="shared" si="23"/>
        <v>167</v>
      </c>
      <c r="E248">
        <f t="shared" si="20"/>
        <v>2.7359999999999998</v>
      </c>
      <c r="G248">
        <f t="shared" si="21"/>
        <v>-331.64800000000008</v>
      </c>
      <c r="I248" s="28"/>
    </row>
    <row r="249" spans="3:9" x14ac:dyDescent="0.25">
      <c r="C249">
        <f t="shared" si="23"/>
        <v>168</v>
      </c>
      <c r="E249">
        <f t="shared" si="20"/>
        <v>2.7439999999999998</v>
      </c>
      <c r="G249">
        <f t="shared" si="21"/>
        <v>-334.39200000000005</v>
      </c>
      <c r="I249" s="28"/>
    </row>
    <row r="250" spans="3:9" x14ac:dyDescent="0.25">
      <c r="C250">
        <f t="shared" si="23"/>
        <v>169</v>
      </c>
      <c r="E250">
        <f t="shared" si="20"/>
        <v>2.7519999999999998</v>
      </c>
      <c r="G250">
        <f t="shared" si="21"/>
        <v>-337.14400000000006</v>
      </c>
      <c r="I250" s="28"/>
    </row>
    <row r="251" spans="3:9" x14ac:dyDescent="0.25">
      <c r="C251">
        <f t="shared" si="23"/>
        <v>170</v>
      </c>
      <c r="E251">
        <f t="shared" si="20"/>
        <v>2.76</v>
      </c>
      <c r="G251">
        <f t="shared" si="21"/>
        <v>-339.90400000000005</v>
      </c>
      <c r="I251" s="28"/>
    </row>
    <row r="252" spans="3:9" x14ac:dyDescent="0.25">
      <c r="C252">
        <f t="shared" si="23"/>
        <v>171</v>
      </c>
      <c r="E252">
        <f t="shared" si="20"/>
        <v>2.7679999999999998</v>
      </c>
      <c r="G252">
        <f t="shared" si="21"/>
        <v>-342.67200000000003</v>
      </c>
      <c r="I252" s="28"/>
    </row>
    <row r="253" spans="3:9" x14ac:dyDescent="0.25">
      <c r="C253">
        <f t="shared" si="23"/>
        <v>172</v>
      </c>
      <c r="E253">
        <f t="shared" si="20"/>
        <v>2.7759999999999998</v>
      </c>
      <c r="G253">
        <f t="shared" si="21"/>
        <v>-345.44800000000004</v>
      </c>
      <c r="I253" s="28"/>
    </row>
    <row r="254" spans="3:9" x14ac:dyDescent="0.25">
      <c r="C254">
        <f t="shared" si="23"/>
        <v>173</v>
      </c>
      <c r="E254">
        <f t="shared" si="20"/>
        <v>2.7839999999999998</v>
      </c>
      <c r="G254">
        <f t="shared" si="21"/>
        <v>-348.23200000000003</v>
      </c>
      <c r="I254" s="28"/>
    </row>
    <row r="255" spans="3:9" x14ac:dyDescent="0.25">
      <c r="C255">
        <f t="shared" si="23"/>
        <v>174</v>
      </c>
      <c r="E255">
        <f t="shared" si="20"/>
        <v>2.7919999999999998</v>
      </c>
      <c r="G255">
        <f t="shared" si="21"/>
        <v>-351.024</v>
      </c>
      <c r="I255" s="28"/>
    </row>
    <row r="256" spans="3:9" x14ac:dyDescent="0.25">
      <c r="C256">
        <f t="shared" si="23"/>
        <v>175</v>
      </c>
      <c r="E256">
        <f t="shared" si="20"/>
        <v>2.8</v>
      </c>
      <c r="G256">
        <f t="shared" si="21"/>
        <v>-353.82400000000001</v>
      </c>
      <c r="I256" s="28"/>
    </row>
    <row r="257" spans="3:9" x14ac:dyDescent="0.25">
      <c r="C257">
        <f t="shared" si="23"/>
        <v>176</v>
      </c>
      <c r="E257">
        <f t="shared" si="20"/>
        <v>2.8079999999999998</v>
      </c>
      <c r="G257">
        <f t="shared" si="21"/>
        <v>-356.63200000000001</v>
      </c>
      <c r="I257" s="28"/>
    </row>
    <row r="258" spans="3:9" x14ac:dyDescent="0.25">
      <c r="C258">
        <f t="shared" si="23"/>
        <v>177</v>
      </c>
      <c r="E258">
        <f t="shared" si="20"/>
        <v>2.8159999999999998</v>
      </c>
      <c r="G258">
        <f t="shared" si="21"/>
        <v>-359.44799999999998</v>
      </c>
      <c r="I258" s="28"/>
    </row>
    <row r="259" spans="3:9" x14ac:dyDescent="0.25">
      <c r="C259">
        <f t="shared" si="23"/>
        <v>178</v>
      </c>
      <c r="E259">
        <f t="shared" si="20"/>
        <v>2.8239999999999998</v>
      </c>
      <c r="G259">
        <f t="shared" si="21"/>
        <v>-362.27199999999999</v>
      </c>
      <c r="I259" s="28"/>
    </row>
    <row r="260" spans="3:9" x14ac:dyDescent="0.25">
      <c r="C260">
        <f t="shared" si="23"/>
        <v>179</v>
      </c>
      <c r="E260">
        <f t="shared" si="20"/>
        <v>2.8319999999999999</v>
      </c>
      <c r="G260">
        <f t="shared" si="21"/>
        <v>-365.10399999999998</v>
      </c>
      <c r="I260" s="28"/>
    </row>
    <row r="261" spans="3:9" x14ac:dyDescent="0.25">
      <c r="C261">
        <f t="shared" si="23"/>
        <v>180</v>
      </c>
      <c r="E261">
        <f t="shared" si="20"/>
        <v>2.84</v>
      </c>
      <c r="G261">
        <f t="shared" si="21"/>
        <v>-367.94399999999996</v>
      </c>
      <c r="I261" s="28"/>
    </row>
    <row r="262" spans="3:9" x14ac:dyDescent="0.25">
      <c r="C262">
        <f t="shared" si="23"/>
        <v>181</v>
      </c>
      <c r="E262">
        <f t="shared" si="20"/>
        <v>2.8479999999999999</v>
      </c>
      <c r="G262">
        <f t="shared" si="21"/>
        <v>-370.79199999999997</v>
      </c>
      <c r="I262" s="28"/>
    </row>
    <row r="263" spans="3:9" x14ac:dyDescent="0.25">
      <c r="C263">
        <f t="shared" si="23"/>
        <v>182</v>
      </c>
      <c r="E263">
        <f t="shared" si="20"/>
        <v>2.8559999999999999</v>
      </c>
      <c r="G263">
        <f t="shared" si="21"/>
        <v>-373.64799999999997</v>
      </c>
      <c r="I263" s="28"/>
    </row>
    <row r="264" spans="3:9" x14ac:dyDescent="0.25">
      <c r="C264">
        <f t="shared" si="23"/>
        <v>183</v>
      </c>
      <c r="E264">
        <f t="shared" si="20"/>
        <v>2.8639999999999999</v>
      </c>
      <c r="G264">
        <f t="shared" si="21"/>
        <v>-376.51199999999994</v>
      </c>
      <c r="I264" s="28"/>
    </row>
    <row r="265" spans="3:9" x14ac:dyDescent="0.25">
      <c r="C265">
        <f t="shared" si="23"/>
        <v>184</v>
      </c>
      <c r="E265">
        <f t="shared" si="20"/>
        <v>2.8719999999999999</v>
      </c>
      <c r="G265">
        <f t="shared" si="21"/>
        <v>-379.38399999999996</v>
      </c>
      <c r="I265" s="28"/>
    </row>
    <row r="266" spans="3:9" x14ac:dyDescent="0.25">
      <c r="C266">
        <f t="shared" si="23"/>
        <v>185</v>
      </c>
      <c r="E266">
        <f t="shared" si="20"/>
        <v>2.88</v>
      </c>
      <c r="G266">
        <f t="shared" si="21"/>
        <v>-382.26399999999995</v>
      </c>
      <c r="I266" s="28"/>
    </row>
    <row r="267" spans="3:9" x14ac:dyDescent="0.25">
      <c r="C267">
        <f t="shared" si="23"/>
        <v>186</v>
      </c>
      <c r="E267">
        <f t="shared" si="20"/>
        <v>2.8879999999999999</v>
      </c>
      <c r="G267">
        <f t="shared" si="21"/>
        <v>-385.15199999999993</v>
      </c>
      <c r="I267" s="28"/>
    </row>
    <row r="268" spans="3:9" x14ac:dyDescent="0.25">
      <c r="C268">
        <f t="shared" si="23"/>
        <v>187</v>
      </c>
      <c r="E268">
        <f t="shared" si="20"/>
        <v>2.8959999999999999</v>
      </c>
      <c r="G268">
        <f t="shared" si="21"/>
        <v>-388.04799999999994</v>
      </c>
      <c r="I268" s="28"/>
    </row>
    <row r="269" spans="3:9" x14ac:dyDescent="0.25">
      <c r="C269">
        <f t="shared" si="23"/>
        <v>188</v>
      </c>
      <c r="E269">
        <f t="shared" si="20"/>
        <v>2.9039999999999999</v>
      </c>
      <c r="G269">
        <f t="shared" si="21"/>
        <v>-390.95199999999994</v>
      </c>
      <c r="I269" s="28"/>
    </row>
    <row r="270" spans="3:9" x14ac:dyDescent="0.25">
      <c r="C270">
        <f t="shared" si="23"/>
        <v>189</v>
      </c>
      <c r="E270">
        <f t="shared" si="20"/>
        <v>2.9119999999999999</v>
      </c>
      <c r="G270">
        <f t="shared" si="21"/>
        <v>-393.86399999999992</v>
      </c>
      <c r="I270" s="2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2"/>
  <sheetViews>
    <sheetView workbookViewId="0">
      <selection activeCell="F16" sqref="F16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285</v>
      </c>
      <c r="D7" t="s">
        <v>282</v>
      </c>
      <c r="E7" t="s">
        <v>283</v>
      </c>
      <c r="F7" t="s">
        <v>284</v>
      </c>
    </row>
    <row r="8" spans="3:13" x14ac:dyDescent="0.25">
      <c r="C8" t="s">
        <v>286</v>
      </c>
      <c r="D8" t="s">
        <v>287</v>
      </c>
      <c r="E8">
        <f>DATA_SCENES_UNITY!C6</f>
        <v>36097</v>
      </c>
      <c r="F8">
        <v>0</v>
      </c>
      <c r="M8" s="1"/>
    </row>
    <row r="9" spans="3:13" x14ac:dyDescent="0.25">
      <c r="C9" t="s">
        <v>286</v>
      </c>
      <c r="D9" t="s">
        <v>288</v>
      </c>
      <c r="E9" t="s">
        <v>292</v>
      </c>
      <c r="F9">
        <f>ROUNDUP(E8*0.1,0)</f>
        <v>3610</v>
      </c>
    </row>
    <row r="10" spans="3:13" x14ac:dyDescent="0.25">
      <c r="C10" t="s">
        <v>286</v>
      </c>
      <c r="D10" t="s">
        <v>289</v>
      </c>
      <c r="E10" t="s">
        <v>292</v>
      </c>
    </row>
    <row r="11" spans="3:13" x14ac:dyDescent="0.25">
      <c r="C11" t="s">
        <v>286</v>
      </c>
      <c r="D11" t="s">
        <v>290</v>
      </c>
      <c r="E11" t="s">
        <v>292</v>
      </c>
    </row>
    <row r="12" spans="3:13" x14ac:dyDescent="0.25">
      <c r="C12" t="s">
        <v>286</v>
      </c>
      <c r="D12" t="s">
        <v>291</v>
      </c>
      <c r="E12" t="s">
        <v>292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S22"/>
  <sheetViews>
    <sheetView workbookViewId="0">
      <selection activeCell="E9" sqref="E9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</cols>
  <sheetData>
    <row r="2" spans="7:19" x14ac:dyDescent="0.25">
      <c r="G2" t="s">
        <v>191</v>
      </c>
    </row>
    <row r="4" spans="7:19" x14ac:dyDescent="0.25">
      <c r="H4" s="2" t="s">
        <v>154</v>
      </c>
      <c r="I4" s="2" t="s">
        <v>155</v>
      </c>
      <c r="J4" s="2" t="s">
        <v>175</v>
      </c>
      <c r="K4" s="2" t="s">
        <v>176</v>
      </c>
      <c r="L4" s="2" t="s">
        <v>179</v>
      </c>
      <c r="M4" s="2" t="s">
        <v>183</v>
      </c>
      <c r="N4" s="2" t="s">
        <v>184</v>
      </c>
      <c r="O4" s="2" t="s">
        <v>185</v>
      </c>
      <c r="P4" s="2" t="s">
        <v>186</v>
      </c>
      <c r="Q4" s="2" t="s">
        <v>205</v>
      </c>
      <c r="R4" s="2" t="s">
        <v>206</v>
      </c>
      <c r="S4" s="2" t="s">
        <v>207</v>
      </c>
    </row>
    <row r="5" spans="7:19" x14ac:dyDescent="0.25">
      <c r="G5" s="10" t="s">
        <v>144</v>
      </c>
      <c r="H5" s="10">
        <f>[1]dragons!$M$16</f>
        <v>65</v>
      </c>
      <c r="I5" s="10">
        <f>[1]dragons!$N$16</f>
        <v>105</v>
      </c>
      <c r="J5" s="10">
        <f>[1]dragons!$AV$16</f>
        <v>160</v>
      </c>
      <c r="K5" s="10">
        <f>[1]dragons!$AW$16</f>
        <v>2</v>
      </c>
      <c r="L5" s="10">
        <f>[1]dragons!$AX$16</f>
        <v>9.5</v>
      </c>
      <c r="M5" s="10">
        <f>[1]dragons!$W$16</f>
        <v>2</v>
      </c>
      <c r="N5" s="10">
        <f>[1]dragons!$X$16</f>
        <v>40</v>
      </c>
      <c r="O5" s="10">
        <f>[1]dragons!$Y$16</f>
        <v>20</v>
      </c>
      <c r="P5" s="10">
        <f>[1]dragons!$Z$16</f>
        <v>11</v>
      </c>
      <c r="Q5" s="10">
        <f>[1]dragons!$O$16</f>
        <v>1</v>
      </c>
      <c r="R5" s="10">
        <f>[1]dragons!$Q$16</f>
        <v>7.0000000000000001E-3</v>
      </c>
      <c r="S5" s="10">
        <f>[1]dragons!$R$16</f>
        <v>30</v>
      </c>
    </row>
    <row r="6" spans="7:19" x14ac:dyDescent="0.25">
      <c r="G6" s="11" t="s">
        <v>145</v>
      </c>
      <c r="H6" s="11">
        <f>[1]dragons!$M$17</f>
        <v>95</v>
      </c>
      <c r="I6" s="11">
        <f>[1]dragons!$N$17</f>
        <v>145</v>
      </c>
      <c r="J6" s="11">
        <f>[1]dragons!$AV$17</f>
        <v>220</v>
      </c>
      <c r="K6" s="11">
        <f>[1]dragons!$AW$17</f>
        <v>2.1</v>
      </c>
      <c r="L6" s="11">
        <f>[1]dragons!$AX$17</f>
        <v>9.5</v>
      </c>
      <c r="M6" s="11">
        <f>[1]dragons!$W$17</f>
        <v>2</v>
      </c>
      <c r="N6" s="11">
        <f>[1]dragons!$X$17</f>
        <v>45</v>
      </c>
      <c r="O6" s="11">
        <f>[1]dragons!$Y$17</f>
        <v>20</v>
      </c>
      <c r="P6" s="11">
        <f>[1]dragons!$Z$17</f>
        <v>12</v>
      </c>
      <c r="Q6" s="11">
        <f>[1]dragons!$O$17</f>
        <v>1.05</v>
      </c>
      <c r="R6" s="11">
        <f>[1]dragons!$Q$17</f>
        <v>7.4999999999999997E-3</v>
      </c>
      <c r="S6" s="11">
        <f>[1]dragons!$R$17</f>
        <v>30</v>
      </c>
    </row>
    <row r="7" spans="7:19" x14ac:dyDescent="0.25">
      <c r="G7" s="11" t="s">
        <v>147</v>
      </c>
      <c r="H7" s="11">
        <f>[1]dragons!$M$18</f>
        <v>140</v>
      </c>
      <c r="I7" s="12">
        <f>[1]dragons!$N$18</f>
        <v>200</v>
      </c>
      <c r="J7" s="12">
        <f>[1]dragons!$AV$18</f>
        <v>240</v>
      </c>
      <c r="K7" s="12">
        <f>[1]dragons!$AW$18</f>
        <v>2.2000000000000002</v>
      </c>
      <c r="L7" s="12">
        <f>[1]dragons!$AX$18</f>
        <v>9.5</v>
      </c>
      <c r="M7" s="12">
        <f>[1]dragons!$W$18</f>
        <v>1.9</v>
      </c>
      <c r="N7" s="12">
        <f>[1]dragons!$X$18</f>
        <v>60</v>
      </c>
      <c r="O7" s="12">
        <f>[1]dragons!$Y$18</f>
        <v>25</v>
      </c>
      <c r="P7" s="12">
        <f>[1]dragons!$Z$18</f>
        <v>17</v>
      </c>
      <c r="Q7" s="12">
        <f>[1]dragons!$O$18</f>
        <v>1.4</v>
      </c>
      <c r="R7" s="12">
        <f>[1]dragons!$Q$18</f>
        <v>8.0000000000000002E-3</v>
      </c>
      <c r="S7" s="12">
        <f>[1]dragons!$R$18</f>
        <v>30</v>
      </c>
    </row>
    <row r="8" spans="7:19" x14ac:dyDescent="0.25">
      <c r="G8" s="11" t="s">
        <v>146</v>
      </c>
      <c r="H8" s="11">
        <f>[1]dragons!$M$19</f>
        <v>170</v>
      </c>
      <c r="I8" s="12">
        <f>[1]dragons!$N$19</f>
        <v>220</v>
      </c>
      <c r="J8" s="12">
        <f>[1]dragons!$AV$19</f>
        <v>300</v>
      </c>
      <c r="K8" s="12">
        <f>[1]dragons!$AW$19</f>
        <v>2.2999999999999998</v>
      </c>
      <c r="L8" s="12">
        <f>[1]dragons!$AX$19</f>
        <v>9.5</v>
      </c>
      <c r="M8" s="12">
        <f>[1]dragons!$W$19</f>
        <v>2</v>
      </c>
      <c r="N8" s="12">
        <f>[1]dragons!$X$19</f>
        <v>75</v>
      </c>
      <c r="O8" s="12">
        <f>[1]dragons!$Y$19</f>
        <v>30</v>
      </c>
      <c r="P8" s="12">
        <f>[1]dragons!$Z$19</f>
        <v>15</v>
      </c>
      <c r="Q8" s="12">
        <f>[1]dragons!$O$19</f>
        <v>1.34</v>
      </c>
      <c r="R8" s="12">
        <f>[1]dragons!$Q$19</f>
        <v>8.9999999999999993E-3</v>
      </c>
      <c r="S8" s="12">
        <f>[1]dragons!$R$19</f>
        <v>30</v>
      </c>
    </row>
    <row r="9" spans="7:19" x14ac:dyDescent="0.25">
      <c r="G9" s="13" t="s">
        <v>149</v>
      </c>
      <c r="H9" s="13">
        <f>[1]dragons!$M$20</f>
        <v>210</v>
      </c>
      <c r="I9" s="13">
        <f>[1]dragons!$N$20</f>
        <v>270</v>
      </c>
      <c r="J9" s="13">
        <f>[1]dragons!$AV$20</f>
        <v>350</v>
      </c>
      <c r="K9" s="13">
        <f>[1]dragons!$AW$20</f>
        <v>2.4</v>
      </c>
      <c r="L9" s="13">
        <f>[1]dragons!$AX$20</f>
        <v>9.5</v>
      </c>
      <c r="M9" s="13">
        <f>[1]dragons!$W$20</f>
        <v>1.8</v>
      </c>
      <c r="N9" s="13">
        <f>[1]dragons!$X$20</f>
        <v>90</v>
      </c>
      <c r="O9" s="13">
        <f>[1]dragons!$Y$20</f>
        <v>32</v>
      </c>
      <c r="P9" s="13">
        <f>[1]dragons!$Z$20</f>
        <v>21</v>
      </c>
      <c r="Q9" s="13">
        <f>[1]dragons!$O$20</f>
        <v>1.6</v>
      </c>
      <c r="R9" s="13">
        <f>[1]dragons!$Q$20</f>
        <v>1.0999999999999999E-2</v>
      </c>
      <c r="S9" s="13">
        <f>[1]dragons!$R$20</f>
        <v>30</v>
      </c>
    </row>
    <row r="10" spans="7:19" x14ac:dyDescent="0.25">
      <c r="G10" s="13" t="s">
        <v>148</v>
      </c>
      <c r="H10" s="13">
        <f>[1]dragons!$M$21</f>
        <v>250</v>
      </c>
      <c r="I10" s="13">
        <f>[1]dragons!$N$21</f>
        <v>310</v>
      </c>
      <c r="J10" s="13">
        <f>[1]dragons!$AV$21</f>
        <v>400</v>
      </c>
      <c r="K10" s="13">
        <f>[1]dragons!$AW$21</f>
        <v>2.5</v>
      </c>
      <c r="L10" s="13">
        <f>[1]dragons!$AX$21</f>
        <v>9.5</v>
      </c>
      <c r="M10" s="13">
        <f>[1]dragons!$W$21</f>
        <v>1.8</v>
      </c>
      <c r="N10" s="13">
        <f>[1]dragons!$X$21</f>
        <v>105</v>
      </c>
      <c r="O10" s="13">
        <f>[1]dragons!$Y$21</f>
        <v>32</v>
      </c>
      <c r="P10" s="13">
        <f>[1]dragons!$Z$21</f>
        <v>18</v>
      </c>
      <c r="Q10" s="13">
        <f>[1]dragons!$O$21</f>
        <v>1.8</v>
      </c>
      <c r="R10" s="13">
        <f>[1]dragons!$Q$21</f>
        <v>1.0999999999999999E-2</v>
      </c>
      <c r="S10" s="13">
        <f>[1]dragons!$R$21</f>
        <v>30</v>
      </c>
    </row>
    <row r="11" spans="7:19" x14ac:dyDescent="0.25">
      <c r="G11" s="14" t="s">
        <v>150</v>
      </c>
      <c r="H11" s="14">
        <f>[1]dragons!$M$22</f>
        <v>290</v>
      </c>
      <c r="I11" s="14">
        <f>[1]dragons!$N$22</f>
        <v>350</v>
      </c>
      <c r="J11" s="14">
        <f>[1]dragons!$AV$22</f>
        <v>440</v>
      </c>
      <c r="K11" s="14">
        <f>[1]dragons!$AW$22</f>
        <v>2.6</v>
      </c>
      <c r="L11" s="14">
        <f>[1]dragons!$AX$22</f>
        <v>9.5</v>
      </c>
      <c r="M11" s="14">
        <f>[1]dragons!$W$22</f>
        <v>1.8</v>
      </c>
      <c r="N11" s="14">
        <f>[1]dragons!$X$22</f>
        <v>120</v>
      </c>
      <c r="O11" s="14">
        <f>[1]dragons!$Y$22</f>
        <v>36</v>
      </c>
      <c r="P11" s="14">
        <f>[1]dragons!$Z$22</f>
        <v>20</v>
      </c>
      <c r="Q11" s="14">
        <f>[1]dragons!$O$22</f>
        <v>2</v>
      </c>
      <c r="R11" s="14">
        <f>[1]dragons!$Q$22</f>
        <v>1.2E-2</v>
      </c>
      <c r="S11" s="14">
        <f>[1]dragons!$R$22</f>
        <v>25</v>
      </c>
    </row>
    <row r="12" spans="7:19" x14ac:dyDescent="0.25">
      <c r="G12" s="15" t="s">
        <v>152</v>
      </c>
      <c r="H12" s="15">
        <f>[1]dragons!$M$23</f>
        <v>330</v>
      </c>
      <c r="I12" s="15">
        <f>[1]dragons!$N$23</f>
        <v>400</v>
      </c>
      <c r="J12" s="15">
        <f>[1]dragons!$AV$23</f>
        <v>575</v>
      </c>
      <c r="K12" s="15">
        <f>[1]dragons!$AW$23</f>
        <v>3.2</v>
      </c>
      <c r="L12" s="15">
        <f>[1]dragons!$AX$23</f>
        <v>9.5</v>
      </c>
      <c r="M12" s="15">
        <f>[1]dragons!$W$23</f>
        <v>1.6</v>
      </c>
      <c r="N12" s="15">
        <f>[1]dragons!$X$23</f>
        <v>155</v>
      </c>
      <c r="O12" s="15">
        <f>[1]dragons!$Y$23</f>
        <v>42</v>
      </c>
      <c r="P12" s="15">
        <f>[1]dragons!$Z$23</f>
        <v>28</v>
      </c>
      <c r="Q12" s="15">
        <f>[1]dragons!$O$23</f>
        <v>2.2000000000000002</v>
      </c>
      <c r="R12" s="15">
        <f>[1]dragons!$Q$23</f>
        <v>1.2999999999999999E-2</v>
      </c>
      <c r="S12" s="15">
        <f>[1]dragons!$R$23</f>
        <v>25</v>
      </c>
    </row>
    <row r="13" spans="7:19" x14ac:dyDescent="0.25">
      <c r="G13" s="15" t="s">
        <v>151</v>
      </c>
      <c r="H13" s="15">
        <f>[1]dragons!$M$24</f>
        <v>375</v>
      </c>
      <c r="I13" s="15">
        <f>[1]dragons!$N$24</f>
        <v>445</v>
      </c>
      <c r="J13" s="15">
        <f>[1]dragons!$AV$24</f>
        <v>725</v>
      </c>
      <c r="K13" s="15">
        <f>[1]dragons!$AW$24</f>
        <v>3.9</v>
      </c>
      <c r="L13" s="15">
        <f>[1]dragons!$AX$24</f>
        <v>9.5</v>
      </c>
      <c r="M13" s="15">
        <f>[1]dragons!$W$24</f>
        <v>1.6</v>
      </c>
      <c r="N13" s="15">
        <f>[1]dragons!$X$24</f>
        <v>160</v>
      </c>
      <c r="O13" s="15">
        <f>[1]dragons!$Y$24</f>
        <v>43</v>
      </c>
      <c r="P13" s="15">
        <f>[1]dragons!$Z$24</f>
        <v>25</v>
      </c>
      <c r="Q13" s="15">
        <f>[1]dragons!$O$24</f>
        <v>2.2000000000000002</v>
      </c>
      <c r="R13" s="15">
        <f>[1]dragons!$Q$24</f>
        <v>1.4E-2</v>
      </c>
      <c r="S13" s="15">
        <f>[1]dragons!$R$24</f>
        <v>25</v>
      </c>
    </row>
    <row r="14" spans="7:19" x14ac:dyDescent="0.25">
      <c r="G14" s="16" t="s">
        <v>153</v>
      </c>
      <c r="H14" s="16">
        <f>[1]dragons!$M$25</f>
        <v>425</v>
      </c>
      <c r="I14" s="16">
        <f>[1]dragons!$N$25</f>
        <v>500</v>
      </c>
      <c r="J14" s="16">
        <f>[1]dragons!$AV$25</f>
        <v>900</v>
      </c>
      <c r="K14" s="16">
        <f>[1]dragons!$AW$25</f>
        <v>4.7</v>
      </c>
      <c r="L14" s="16">
        <f>[1]dragons!$AX$25</f>
        <v>9.5</v>
      </c>
      <c r="M14" s="16">
        <f>[1]dragons!$W$25</f>
        <v>1.6</v>
      </c>
      <c r="N14" s="16">
        <f>[1]dragons!$X$25</f>
        <v>165</v>
      </c>
      <c r="O14" s="16">
        <f>[1]dragons!$Y$25</f>
        <v>41</v>
      </c>
      <c r="P14" s="16">
        <f>[1]dragons!$Z$25</f>
        <v>24</v>
      </c>
      <c r="Q14" s="16">
        <f>[1]dragons!$O$25</f>
        <v>2.2999999999999998</v>
      </c>
      <c r="R14" s="16">
        <f>[1]dragons!$Q$25</f>
        <v>1.4999999999999999E-2</v>
      </c>
      <c r="S14" s="16">
        <f>[1]dragons!$R$25</f>
        <v>20</v>
      </c>
    </row>
    <row r="17" spans="7:9" x14ac:dyDescent="0.25">
      <c r="G17" t="s">
        <v>192</v>
      </c>
    </row>
    <row r="19" spans="7:9" x14ac:dyDescent="0.25">
      <c r="H19" s="42" t="s">
        <v>196</v>
      </c>
      <c r="I19" s="2" t="s">
        <v>197</v>
      </c>
    </row>
    <row r="20" spans="7:9" x14ac:dyDescent="0.25">
      <c r="G20" s="37" t="s">
        <v>193</v>
      </c>
      <c r="H20" s="39">
        <f>[1]dragons!$D$37</f>
        <v>0.25</v>
      </c>
      <c r="I20" s="40">
        <f>[1]dragons!$E$37</f>
        <v>1</v>
      </c>
    </row>
    <row r="21" spans="7:9" x14ac:dyDescent="0.25">
      <c r="G21" s="37" t="s">
        <v>194</v>
      </c>
      <c r="H21" s="38">
        <f>[1]dragons!$D$38</f>
        <v>0.1</v>
      </c>
      <c r="I21" s="41">
        <f>[1]dragons!$E$38</f>
        <v>0.7</v>
      </c>
    </row>
    <row r="22" spans="7:9" x14ac:dyDescent="0.25">
      <c r="G22" s="37" t="s">
        <v>195</v>
      </c>
      <c r="H22" s="38">
        <f>[1]dragons!$D$39</f>
        <v>0.05</v>
      </c>
      <c r="I22" s="41">
        <f>[1]dragons!$E$39</f>
        <v>0.4</v>
      </c>
    </row>
  </sheetData>
  <dataValidations count="1">
    <dataValidation type="decimal" allowBlank="1" showInputMessage="1" showErrorMessage="1" prompt="percentage [0..1]" sqref="H20:H22">
      <formula1>0</formula1>
      <formula2>1</formula2>
    </dataValidation>
  </dataValidations>
  <pageMargins left="0.7" right="0.7" top="0.75" bottom="0.75" header="0.3" footer="0.3"/>
  <ignoredErrors>
    <ignoredError sqref="H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33"/>
  <sheetViews>
    <sheetView workbookViewId="0">
      <selection activeCell="I21" sqref="I21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7" max="7" width="13.42578125" customWidth="1"/>
    <col min="8" max="8" width="12.42578125" customWidth="1"/>
    <col min="10" max="10" width="25.85546875" customWidth="1"/>
    <col min="11" max="11" width="23.140625" customWidth="1"/>
    <col min="12" max="12" width="15.7109375" customWidth="1"/>
    <col min="13" max="13" width="18.7109375" customWidth="1"/>
    <col min="15" max="15" width="10.85546875" customWidth="1"/>
    <col min="16" max="16" width="12.7109375" customWidth="1"/>
  </cols>
  <sheetData>
    <row r="2" spans="2:11" x14ac:dyDescent="0.25">
      <c r="B2" t="s">
        <v>313</v>
      </c>
    </row>
    <row r="4" spans="2:11" x14ac:dyDescent="0.25">
      <c r="B4" s="1" t="s">
        <v>293</v>
      </c>
      <c r="C4" s="1" t="s">
        <v>286</v>
      </c>
      <c r="J4" s="1" t="s">
        <v>293</v>
      </c>
      <c r="K4" s="1" t="s">
        <v>286</v>
      </c>
    </row>
    <row r="5" spans="2:11" x14ac:dyDescent="0.25">
      <c r="B5" s="1" t="s">
        <v>233</v>
      </c>
      <c r="C5" s="1" t="s">
        <v>234</v>
      </c>
      <c r="J5" s="1" t="s">
        <v>233</v>
      </c>
      <c r="K5" s="1" t="s">
        <v>385</v>
      </c>
    </row>
    <row r="6" spans="2:11" x14ac:dyDescent="0.25">
      <c r="B6" s="1" t="s">
        <v>235</v>
      </c>
      <c r="C6" s="72">
        <f>ROUNDUP(SUM(Table245[total xp]),0)</f>
        <v>36097</v>
      </c>
      <c r="J6" s="1" t="s">
        <v>235</v>
      </c>
      <c r="K6" s="72">
        <f>ROUNDUP(SUM(Table3[total xp]),0)</f>
        <v>25028</v>
      </c>
    </row>
    <row r="7" spans="2:11" x14ac:dyDescent="0.25">
      <c r="B7" s="1" t="s">
        <v>378</v>
      </c>
      <c r="C7" s="72">
        <f>COUNTA(Table245[spawner_sku])</f>
        <v>516</v>
      </c>
      <c r="J7" s="1" t="s">
        <v>378</v>
      </c>
      <c r="K7" s="72">
        <f>COUNTA(Table3[spawner_sku])</f>
        <v>356</v>
      </c>
    </row>
    <row r="8" spans="2:11" x14ac:dyDescent="0.25">
      <c r="B8" s="1" t="s">
        <v>383</v>
      </c>
      <c r="C8" s="75">
        <f>COUNTIF(Table245[Aggresive],"yes")</f>
        <v>200</v>
      </c>
      <c r="J8" s="1" t="s">
        <v>383</v>
      </c>
      <c r="K8" s="75">
        <f>COUNTIF(Table3[Aggressive],"yes")</f>
        <v>126</v>
      </c>
    </row>
    <row r="9" spans="2:11" x14ac:dyDescent="0.25">
      <c r="B9" s="1" t="s">
        <v>384</v>
      </c>
      <c r="C9" s="75">
        <f>COUNTIF(Table245[Aggresive],"no")</f>
        <v>316</v>
      </c>
      <c r="J9" s="1" t="s">
        <v>384</v>
      </c>
      <c r="K9" s="75">
        <f>COUNTIF(Table3[Aggressive],"no")</f>
        <v>230</v>
      </c>
    </row>
    <row r="11" spans="2:11" x14ac:dyDescent="0.25">
      <c r="B11" s="1" t="s">
        <v>379</v>
      </c>
      <c r="C11" s="72">
        <f>SUM(Table245[entity_spawned (AVG)])</f>
        <v>891</v>
      </c>
      <c r="J11" s="1" t="s">
        <v>379</v>
      </c>
      <c r="K11" s="72">
        <f>SUM(Table3[entity_spawned (AVG)])</f>
        <v>570</v>
      </c>
    </row>
    <row r="12" spans="2:11" x14ac:dyDescent="0.25">
      <c r="B12" s="1"/>
      <c r="C12" s="72"/>
      <c r="J12" s="1"/>
      <c r="K12" s="72"/>
    </row>
    <row r="13" spans="2:11" x14ac:dyDescent="0.25">
      <c r="B13" s="1"/>
      <c r="C13" s="72"/>
      <c r="J13" s="1"/>
      <c r="K13" s="72"/>
    </row>
    <row r="14" spans="2:11" x14ac:dyDescent="0.25">
      <c r="B14" s="1"/>
      <c r="C14" s="72"/>
      <c r="J14" s="1"/>
      <c r="K14" s="72"/>
    </row>
    <row r="17" spans="2:16" x14ac:dyDescent="0.25">
      <c r="B17" s="1" t="s">
        <v>236</v>
      </c>
      <c r="C17" s="1" t="s">
        <v>237</v>
      </c>
      <c r="D17" s="1" t="s">
        <v>238</v>
      </c>
      <c r="E17" s="1" t="s">
        <v>239</v>
      </c>
      <c r="F17" s="1" t="s">
        <v>232</v>
      </c>
      <c r="G17" s="1" t="s">
        <v>240</v>
      </c>
      <c r="H17" s="1" t="s">
        <v>380</v>
      </c>
      <c r="J17" t="s">
        <v>236</v>
      </c>
      <c r="K17" t="s">
        <v>237</v>
      </c>
      <c r="L17" t="s">
        <v>238</v>
      </c>
      <c r="M17" t="s">
        <v>239</v>
      </c>
      <c r="N17" t="s">
        <v>232</v>
      </c>
      <c r="O17" t="s">
        <v>240</v>
      </c>
      <c r="P17" t="s">
        <v>393</v>
      </c>
    </row>
    <row r="18" spans="2:16" x14ac:dyDescent="0.25">
      <c r="B18" s="74" t="s">
        <v>242</v>
      </c>
      <c r="C18">
        <v>11</v>
      </c>
      <c r="D18">
        <v>280</v>
      </c>
      <c r="E18">
        <v>100</v>
      </c>
      <c r="F18">
        <v>25</v>
      </c>
      <c r="G18">
        <f>ROUND((Table245[[#This Row],[XP]]*Table245[[#This Row],[entity_spawned (AVG)]])*(Table245[[#This Row],[activating_chance]]/100),0)</f>
        <v>275</v>
      </c>
      <c r="H18" s="73" t="s">
        <v>381</v>
      </c>
      <c r="J18" t="s">
        <v>241</v>
      </c>
      <c r="K18">
        <v>1</v>
      </c>
      <c r="L18">
        <v>200</v>
      </c>
      <c r="M18">
        <v>100</v>
      </c>
      <c r="N18">
        <v>55</v>
      </c>
      <c r="O18">
        <f>ROUND((Table3[[#This Row],[XP]]*Table3[[#This Row],[entity_spawned (AVG)]])*(Table3[[#This Row],[activating_chance]]/100),0)</f>
        <v>55</v>
      </c>
      <c r="P18" t="s">
        <v>382</v>
      </c>
    </row>
    <row r="19" spans="2:16" x14ac:dyDescent="0.25">
      <c r="B19" s="74" t="s">
        <v>242</v>
      </c>
      <c r="C19">
        <v>10</v>
      </c>
      <c r="D19">
        <v>250</v>
      </c>
      <c r="E19">
        <v>100</v>
      </c>
      <c r="F19">
        <v>25</v>
      </c>
      <c r="G19">
        <f>ROUND((Table245[[#This Row],[XP]]*Table245[[#This Row],[entity_spawned (AVG)]])*(Table245[[#This Row],[activating_chance]]/100),0)</f>
        <v>250</v>
      </c>
      <c r="H19" s="73" t="s">
        <v>381</v>
      </c>
      <c r="J19" t="s">
        <v>241</v>
      </c>
      <c r="K19">
        <v>1</v>
      </c>
      <c r="L19">
        <v>200</v>
      </c>
      <c r="M19">
        <v>100</v>
      </c>
      <c r="N19">
        <v>55</v>
      </c>
      <c r="O19">
        <f>ROUND((Table3[[#This Row],[XP]]*Table3[[#This Row],[entity_spawned (AVG)]])*(Table3[[#This Row],[activating_chance]]/100),0)</f>
        <v>55</v>
      </c>
      <c r="P19" t="s">
        <v>382</v>
      </c>
    </row>
    <row r="20" spans="2:16" x14ac:dyDescent="0.25">
      <c r="B20" s="74" t="s">
        <v>243</v>
      </c>
      <c r="C20">
        <v>7</v>
      </c>
      <c r="D20">
        <v>160</v>
      </c>
      <c r="E20">
        <v>100</v>
      </c>
      <c r="F20">
        <v>25</v>
      </c>
      <c r="G20">
        <f>ROUND((Table245[[#This Row],[XP]]*Table245[[#This Row],[entity_spawned (AVG)]])*(Table245[[#This Row],[activating_chance]]/100),0)</f>
        <v>175</v>
      </c>
      <c r="H20" s="73" t="s">
        <v>381</v>
      </c>
      <c r="J20" t="s">
        <v>243</v>
      </c>
      <c r="K20">
        <v>2</v>
      </c>
      <c r="L20">
        <v>90</v>
      </c>
      <c r="M20">
        <v>100</v>
      </c>
      <c r="N20">
        <v>25</v>
      </c>
      <c r="O20">
        <f>ROUND((Table3[[#This Row],[XP]]*Table3[[#This Row],[entity_spawned (AVG)]])*(Table3[[#This Row],[activating_chance]]/100),0)</f>
        <v>50</v>
      </c>
      <c r="P20" t="s">
        <v>381</v>
      </c>
    </row>
    <row r="21" spans="2:16" x14ac:dyDescent="0.25">
      <c r="B21" s="74" t="s">
        <v>243</v>
      </c>
      <c r="C21">
        <v>3</v>
      </c>
      <c r="D21">
        <v>140</v>
      </c>
      <c r="E21">
        <v>40</v>
      </c>
      <c r="F21">
        <v>25</v>
      </c>
      <c r="G21">
        <f>ROUND((Table245[[#This Row],[XP]]*Table245[[#This Row],[entity_spawned (AVG)]])*(Table245[[#This Row],[activating_chance]]/100),0)</f>
        <v>30</v>
      </c>
      <c r="H21" s="73" t="s">
        <v>381</v>
      </c>
      <c r="J21" t="s">
        <v>243</v>
      </c>
      <c r="K21">
        <v>6</v>
      </c>
      <c r="L21">
        <v>170</v>
      </c>
      <c r="M21">
        <v>100</v>
      </c>
      <c r="N21">
        <v>25</v>
      </c>
      <c r="O21">
        <f>ROUND((Table3[[#This Row],[XP]]*Table3[[#This Row],[entity_spawned (AVG)]])*(Table3[[#This Row],[activating_chance]]/100),0)</f>
        <v>150</v>
      </c>
      <c r="P21" t="s">
        <v>381</v>
      </c>
    </row>
    <row r="22" spans="2:16" x14ac:dyDescent="0.25">
      <c r="B22" s="74" t="s">
        <v>243</v>
      </c>
      <c r="C22">
        <v>1</v>
      </c>
      <c r="D22">
        <v>80</v>
      </c>
      <c r="E22">
        <v>40</v>
      </c>
      <c r="F22">
        <v>25</v>
      </c>
      <c r="G22">
        <f>ROUND((Table245[[#This Row],[XP]]*Table245[[#This Row],[entity_spawned (AVG)]])*(Table245[[#This Row],[activating_chance]]/100),0)</f>
        <v>10</v>
      </c>
      <c r="H22" s="73" t="s">
        <v>381</v>
      </c>
      <c r="J22" t="s">
        <v>243</v>
      </c>
      <c r="K22">
        <v>1</v>
      </c>
      <c r="L22">
        <v>60</v>
      </c>
      <c r="M22">
        <v>85</v>
      </c>
      <c r="N22">
        <v>25</v>
      </c>
      <c r="O22">
        <f>ROUND((Table3[[#This Row],[XP]]*Table3[[#This Row],[entity_spawned (AVG)]])*(Table3[[#This Row],[activating_chance]]/100),0)</f>
        <v>21</v>
      </c>
      <c r="P22" t="s">
        <v>381</v>
      </c>
    </row>
    <row r="23" spans="2:16" x14ac:dyDescent="0.25">
      <c r="B23" s="74" t="s">
        <v>243</v>
      </c>
      <c r="C23">
        <v>1</v>
      </c>
      <c r="D23">
        <v>60</v>
      </c>
      <c r="E23">
        <v>100</v>
      </c>
      <c r="F23">
        <v>25</v>
      </c>
      <c r="G23">
        <f>ROUND((Table245[[#This Row],[XP]]*Table245[[#This Row],[entity_spawned (AVG)]])*(Table245[[#This Row],[activating_chance]]/100),0)</f>
        <v>25</v>
      </c>
      <c r="H23" s="73" t="s">
        <v>381</v>
      </c>
      <c r="J23" t="s">
        <v>243</v>
      </c>
      <c r="K23">
        <v>2</v>
      </c>
      <c r="L23">
        <v>80</v>
      </c>
      <c r="M23">
        <v>100</v>
      </c>
      <c r="N23">
        <v>25</v>
      </c>
      <c r="O23">
        <f>ROUND((Table3[[#This Row],[XP]]*Table3[[#This Row],[entity_spawned (AVG)]])*(Table3[[#This Row],[activating_chance]]/100),0)</f>
        <v>50</v>
      </c>
      <c r="P23" t="s">
        <v>381</v>
      </c>
    </row>
    <row r="24" spans="2:16" x14ac:dyDescent="0.25">
      <c r="B24" s="74" t="s">
        <v>243</v>
      </c>
      <c r="C24">
        <v>2</v>
      </c>
      <c r="D24">
        <v>80</v>
      </c>
      <c r="E24">
        <v>100</v>
      </c>
      <c r="F24">
        <v>25</v>
      </c>
      <c r="G24">
        <f>ROUND((Table245[[#This Row],[XP]]*Table245[[#This Row],[entity_spawned (AVG)]])*(Table245[[#This Row],[activating_chance]]/100),0)</f>
        <v>50</v>
      </c>
      <c r="H24" s="73" t="s">
        <v>381</v>
      </c>
      <c r="J24" t="s">
        <v>243</v>
      </c>
      <c r="K24">
        <v>1</v>
      </c>
      <c r="L24">
        <v>80</v>
      </c>
      <c r="M24">
        <v>85</v>
      </c>
      <c r="N24">
        <v>25</v>
      </c>
      <c r="O24">
        <f>ROUND((Table3[[#This Row],[XP]]*Table3[[#This Row],[entity_spawned (AVG)]])*(Table3[[#This Row],[activating_chance]]/100),0)</f>
        <v>21</v>
      </c>
      <c r="P24" t="s">
        <v>381</v>
      </c>
    </row>
    <row r="25" spans="2:16" x14ac:dyDescent="0.25">
      <c r="B25" s="74" t="s">
        <v>243</v>
      </c>
      <c r="C25">
        <v>1</v>
      </c>
      <c r="D25">
        <v>40</v>
      </c>
      <c r="E25">
        <v>100</v>
      </c>
      <c r="F25">
        <v>25</v>
      </c>
      <c r="G25">
        <f>ROUND((Table245[[#This Row],[XP]]*Table245[[#This Row],[entity_spawned (AVG)]])*(Table245[[#This Row],[activating_chance]]/100),0)</f>
        <v>25</v>
      </c>
      <c r="H25" s="73" t="s">
        <v>381</v>
      </c>
      <c r="J25" t="s">
        <v>243</v>
      </c>
      <c r="K25">
        <v>1</v>
      </c>
      <c r="L25">
        <v>80</v>
      </c>
      <c r="M25">
        <v>85</v>
      </c>
      <c r="N25">
        <v>25</v>
      </c>
      <c r="O25">
        <f>ROUND((Table3[[#This Row],[XP]]*Table3[[#This Row],[entity_spawned (AVG)]])*(Table3[[#This Row],[activating_chance]]/100),0)</f>
        <v>21</v>
      </c>
      <c r="P25" t="s">
        <v>381</v>
      </c>
    </row>
    <row r="26" spans="2:16" x14ac:dyDescent="0.25">
      <c r="B26" s="74" t="s">
        <v>243</v>
      </c>
      <c r="C26">
        <v>2</v>
      </c>
      <c r="D26">
        <v>90</v>
      </c>
      <c r="E26">
        <v>80</v>
      </c>
      <c r="F26">
        <v>25</v>
      </c>
      <c r="G26">
        <f>ROUND((Table245[[#This Row],[XP]]*Table245[[#This Row],[entity_spawned (AVG)]])*(Table245[[#This Row],[activating_chance]]/100),0)</f>
        <v>40</v>
      </c>
      <c r="H26" s="73" t="s">
        <v>381</v>
      </c>
      <c r="J26" t="s">
        <v>243</v>
      </c>
      <c r="K26">
        <v>1</v>
      </c>
      <c r="L26">
        <v>100</v>
      </c>
      <c r="M26">
        <v>100</v>
      </c>
      <c r="N26">
        <v>25</v>
      </c>
      <c r="O26">
        <f>ROUND((Table3[[#This Row],[XP]]*Table3[[#This Row],[entity_spawned (AVG)]])*(Table3[[#This Row],[activating_chance]]/100),0)</f>
        <v>25</v>
      </c>
      <c r="P26" t="s">
        <v>381</v>
      </c>
    </row>
    <row r="27" spans="2:16" x14ac:dyDescent="0.25">
      <c r="B27" s="74" t="s">
        <v>243</v>
      </c>
      <c r="C27">
        <v>1</v>
      </c>
      <c r="D27">
        <v>80</v>
      </c>
      <c r="E27">
        <v>60</v>
      </c>
      <c r="F27">
        <v>25</v>
      </c>
      <c r="G27">
        <f>ROUND((Table245[[#This Row],[XP]]*Table245[[#This Row],[entity_spawned (AVG)]])*(Table245[[#This Row],[activating_chance]]/100),0)</f>
        <v>15</v>
      </c>
      <c r="H27" s="73" t="s">
        <v>381</v>
      </c>
      <c r="J27" t="s">
        <v>243</v>
      </c>
      <c r="K27">
        <v>2</v>
      </c>
      <c r="L27">
        <v>80</v>
      </c>
      <c r="M27">
        <v>100</v>
      </c>
      <c r="N27">
        <v>25</v>
      </c>
      <c r="O27">
        <f>ROUND((Table3[[#This Row],[XP]]*Table3[[#This Row],[entity_spawned (AVG)]])*(Table3[[#This Row],[activating_chance]]/100),0)</f>
        <v>50</v>
      </c>
      <c r="P27" t="s">
        <v>381</v>
      </c>
    </row>
    <row r="28" spans="2:16" x14ac:dyDescent="0.25">
      <c r="B28" s="74" t="s">
        <v>243</v>
      </c>
      <c r="C28">
        <v>3</v>
      </c>
      <c r="D28">
        <v>120</v>
      </c>
      <c r="E28">
        <v>100</v>
      </c>
      <c r="F28">
        <v>25</v>
      </c>
      <c r="G28">
        <f>ROUND((Table245[[#This Row],[XP]]*Table245[[#This Row],[entity_spawned (AVG)]])*(Table245[[#This Row],[activating_chance]]/100),0)</f>
        <v>75</v>
      </c>
      <c r="H28" s="73" t="s">
        <v>381</v>
      </c>
      <c r="J28" t="s">
        <v>243</v>
      </c>
      <c r="K28">
        <v>2</v>
      </c>
      <c r="L28">
        <v>90</v>
      </c>
      <c r="M28">
        <v>100</v>
      </c>
      <c r="N28">
        <v>25</v>
      </c>
      <c r="O28">
        <f>ROUND((Table3[[#This Row],[XP]]*Table3[[#This Row],[entity_spawned (AVG)]])*(Table3[[#This Row],[activating_chance]]/100),0)</f>
        <v>50</v>
      </c>
      <c r="P28" t="s">
        <v>381</v>
      </c>
    </row>
    <row r="29" spans="2:16" x14ac:dyDescent="0.25">
      <c r="B29" s="74" t="s">
        <v>243</v>
      </c>
      <c r="C29">
        <v>1</v>
      </c>
      <c r="D29">
        <v>40</v>
      </c>
      <c r="E29">
        <v>60</v>
      </c>
      <c r="F29">
        <v>25</v>
      </c>
      <c r="G29">
        <f>ROUND((Table245[[#This Row],[XP]]*Table245[[#This Row],[entity_spawned (AVG)]])*(Table245[[#This Row],[activating_chance]]/100),0)</f>
        <v>15</v>
      </c>
      <c r="H29" s="73" t="s">
        <v>381</v>
      </c>
      <c r="J29" t="s">
        <v>243</v>
      </c>
      <c r="K29">
        <v>2</v>
      </c>
      <c r="L29">
        <v>100</v>
      </c>
      <c r="M29">
        <v>80</v>
      </c>
      <c r="N29">
        <v>25</v>
      </c>
      <c r="O29">
        <f>ROUND((Table3[[#This Row],[XP]]*Table3[[#This Row],[entity_spawned (AVG)]])*(Table3[[#This Row],[activating_chance]]/100),0)</f>
        <v>40</v>
      </c>
      <c r="P29" t="s">
        <v>381</v>
      </c>
    </row>
    <row r="30" spans="2:16" x14ac:dyDescent="0.25">
      <c r="B30" s="74" t="s">
        <v>243</v>
      </c>
      <c r="C30">
        <v>1</v>
      </c>
      <c r="D30">
        <v>40</v>
      </c>
      <c r="E30">
        <v>100</v>
      </c>
      <c r="F30">
        <v>25</v>
      </c>
      <c r="G30">
        <f>ROUND((Table245[[#This Row],[XP]]*Table245[[#This Row],[entity_spawned (AVG)]])*(Table245[[#This Row],[activating_chance]]/100),0)</f>
        <v>25</v>
      </c>
      <c r="H30" s="73" t="s">
        <v>381</v>
      </c>
      <c r="J30" t="s">
        <v>243</v>
      </c>
      <c r="K30">
        <v>4</v>
      </c>
      <c r="L30">
        <v>150</v>
      </c>
      <c r="M30">
        <v>100</v>
      </c>
      <c r="N30">
        <v>25</v>
      </c>
      <c r="O30">
        <f>ROUND((Table3[[#This Row],[XP]]*Table3[[#This Row],[entity_spawned (AVG)]])*(Table3[[#This Row],[activating_chance]]/100),0)</f>
        <v>100</v>
      </c>
      <c r="P30" t="s">
        <v>381</v>
      </c>
    </row>
    <row r="31" spans="2:16" x14ac:dyDescent="0.25">
      <c r="B31" s="74" t="s">
        <v>243</v>
      </c>
      <c r="C31">
        <v>2</v>
      </c>
      <c r="D31">
        <v>90</v>
      </c>
      <c r="E31">
        <v>100</v>
      </c>
      <c r="F31">
        <v>25</v>
      </c>
      <c r="G31">
        <f>ROUND((Table245[[#This Row],[XP]]*Table245[[#This Row],[entity_spawned (AVG)]])*(Table245[[#This Row],[activating_chance]]/100),0)</f>
        <v>50</v>
      </c>
      <c r="H31" s="73" t="s">
        <v>381</v>
      </c>
      <c r="J31" t="s">
        <v>243</v>
      </c>
      <c r="K31">
        <v>4</v>
      </c>
      <c r="L31">
        <v>80</v>
      </c>
      <c r="M31">
        <v>100</v>
      </c>
      <c r="N31">
        <v>25</v>
      </c>
      <c r="O31">
        <f>ROUND((Table3[[#This Row],[XP]]*Table3[[#This Row],[entity_spawned (AVG)]])*(Table3[[#This Row],[activating_chance]]/100),0)</f>
        <v>100</v>
      </c>
      <c r="P31" t="s">
        <v>381</v>
      </c>
    </row>
    <row r="32" spans="2:16" x14ac:dyDescent="0.25">
      <c r="B32" s="74" t="s">
        <v>243</v>
      </c>
      <c r="C32">
        <v>3</v>
      </c>
      <c r="D32">
        <v>110</v>
      </c>
      <c r="E32">
        <v>100</v>
      </c>
      <c r="F32">
        <v>25</v>
      </c>
      <c r="G32">
        <f>ROUND((Table245[[#This Row],[XP]]*Table245[[#This Row],[entity_spawned (AVG)]])*(Table245[[#This Row],[activating_chance]]/100),0)</f>
        <v>75</v>
      </c>
      <c r="H32" s="73" t="s">
        <v>381</v>
      </c>
      <c r="J32" t="s">
        <v>243</v>
      </c>
      <c r="K32">
        <v>1</v>
      </c>
      <c r="L32">
        <v>70</v>
      </c>
      <c r="M32">
        <v>100</v>
      </c>
      <c r="N32">
        <v>25</v>
      </c>
      <c r="O32">
        <f>ROUND((Table3[[#This Row],[XP]]*Table3[[#This Row],[entity_spawned (AVG)]])*(Table3[[#This Row],[activating_chance]]/100),0)</f>
        <v>25</v>
      </c>
      <c r="P32" t="s">
        <v>381</v>
      </c>
    </row>
    <row r="33" spans="2:16" x14ac:dyDescent="0.25">
      <c r="B33" s="74" t="s">
        <v>243</v>
      </c>
      <c r="C33">
        <v>4</v>
      </c>
      <c r="D33">
        <v>120</v>
      </c>
      <c r="E33">
        <v>100</v>
      </c>
      <c r="F33">
        <v>25</v>
      </c>
      <c r="G33">
        <f>ROUND((Table245[[#This Row],[XP]]*Table245[[#This Row],[entity_spawned (AVG)]])*(Table245[[#This Row],[activating_chance]]/100),0)</f>
        <v>100</v>
      </c>
      <c r="H33" s="73" t="s">
        <v>381</v>
      </c>
      <c r="J33" t="s">
        <v>243</v>
      </c>
      <c r="K33">
        <v>4</v>
      </c>
      <c r="L33">
        <v>100</v>
      </c>
      <c r="M33">
        <v>100</v>
      </c>
      <c r="N33">
        <v>25</v>
      </c>
      <c r="O33">
        <f>ROUND((Table3[[#This Row],[XP]]*Table3[[#This Row],[entity_spawned (AVG)]])*(Table3[[#This Row],[activating_chance]]/100),0)</f>
        <v>100</v>
      </c>
      <c r="P33" t="s">
        <v>381</v>
      </c>
    </row>
    <row r="34" spans="2:16" x14ac:dyDescent="0.25">
      <c r="B34" s="74" t="s">
        <v>243</v>
      </c>
      <c r="C34">
        <v>1</v>
      </c>
      <c r="D34">
        <v>90</v>
      </c>
      <c r="E34">
        <v>100</v>
      </c>
      <c r="F34">
        <v>25</v>
      </c>
      <c r="G34">
        <f>ROUND((Table245[[#This Row],[XP]]*Table245[[#This Row],[entity_spawned (AVG)]])*(Table245[[#This Row],[activating_chance]]/100),0)</f>
        <v>25</v>
      </c>
      <c r="H34" s="73" t="s">
        <v>381</v>
      </c>
      <c r="J34" t="s">
        <v>243</v>
      </c>
      <c r="K34">
        <v>2</v>
      </c>
      <c r="L34">
        <v>80</v>
      </c>
      <c r="M34">
        <v>100</v>
      </c>
      <c r="N34">
        <v>25</v>
      </c>
      <c r="O34">
        <f>ROUND((Table3[[#This Row],[XP]]*Table3[[#This Row],[entity_spawned (AVG)]])*(Table3[[#This Row],[activating_chance]]/100),0)</f>
        <v>50</v>
      </c>
      <c r="P34" t="s">
        <v>381</v>
      </c>
    </row>
    <row r="35" spans="2:16" x14ac:dyDescent="0.25">
      <c r="B35" s="74" t="s">
        <v>243</v>
      </c>
      <c r="C35">
        <v>8</v>
      </c>
      <c r="D35">
        <v>180</v>
      </c>
      <c r="E35">
        <v>100</v>
      </c>
      <c r="F35">
        <v>25</v>
      </c>
      <c r="G35">
        <f>ROUND((Table245[[#This Row],[XP]]*Table245[[#This Row],[entity_spawned (AVG)]])*(Table245[[#This Row],[activating_chance]]/100),0)</f>
        <v>200</v>
      </c>
      <c r="H35" s="73" t="s">
        <v>381</v>
      </c>
      <c r="J35" t="s">
        <v>243</v>
      </c>
      <c r="K35">
        <v>3</v>
      </c>
      <c r="L35">
        <v>140</v>
      </c>
      <c r="M35">
        <v>60</v>
      </c>
      <c r="N35">
        <v>25</v>
      </c>
      <c r="O35">
        <f>ROUND((Table3[[#This Row],[XP]]*Table3[[#This Row],[entity_spawned (AVG)]])*(Table3[[#This Row],[activating_chance]]/100),0)</f>
        <v>45</v>
      </c>
      <c r="P35" t="s">
        <v>381</v>
      </c>
    </row>
    <row r="36" spans="2:16" x14ac:dyDescent="0.25">
      <c r="B36" s="74" t="s">
        <v>243</v>
      </c>
      <c r="C36">
        <v>5</v>
      </c>
      <c r="D36">
        <v>130</v>
      </c>
      <c r="E36">
        <v>100</v>
      </c>
      <c r="F36">
        <v>25</v>
      </c>
      <c r="G36">
        <f>ROUND((Table245[[#This Row],[XP]]*Table245[[#This Row],[entity_spawned (AVG)]])*(Table245[[#This Row],[activating_chance]]/100),0)</f>
        <v>125</v>
      </c>
      <c r="H36" s="73" t="s">
        <v>381</v>
      </c>
      <c r="J36" t="s">
        <v>243</v>
      </c>
      <c r="K36">
        <v>4</v>
      </c>
      <c r="L36">
        <v>80</v>
      </c>
      <c r="M36">
        <v>100</v>
      </c>
      <c r="N36">
        <v>25</v>
      </c>
      <c r="O36">
        <f>ROUND((Table3[[#This Row],[XP]]*Table3[[#This Row],[entity_spawned (AVG)]])*(Table3[[#This Row],[activating_chance]]/100),0)</f>
        <v>100</v>
      </c>
      <c r="P36" t="s">
        <v>381</v>
      </c>
    </row>
    <row r="37" spans="2:16" x14ac:dyDescent="0.25">
      <c r="B37" s="74" t="s">
        <v>243</v>
      </c>
      <c r="C37">
        <v>1</v>
      </c>
      <c r="D37">
        <v>60</v>
      </c>
      <c r="E37">
        <v>100</v>
      </c>
      <c r="F37">
        <v>25</v>
      </c>
      <c r="G37">
        <f>ROUND((Table245[[#This Row],[XP]]*Table245[[#This Row],[entity_spawned (AVG)]])*(Table245[[#This Row],[activating_chance]]/100),0)</f>
        <v>25</v>
      </c>
      <c r="H37" s="73" t="s">
        <v>381</v>
      </c>
      <c r="J37" t="s">
        <v>243</v>
      </c>
      <c r="K37">
        <v>1</v>
      </c>
      <c r="L37">
        <v>80</v>
      </c>
      <c r="M37">
        <v>85</v>
      </c>
      <c r="N37">
        <v>25</v>
      </c>
      <c r="O37">
        <f>ROUND((Table3[[#This Row],[XP]]*Table3[[#This Row],[entity_spawned (AVG)]])*(Table3[[#This Row],[activating_chance]]/100),0)</f>
        <v>21</v>
      </c>
      <c r="P37" t="s">
        <v>381</v>
      </c>
    </row>
    <row r="38" spans="2:16" x14ac:dyDescent="0.25">
      <c r="B38" s="74" t="s">
        <v>243</v>
      </c>
      <c r="C38">
        <v>1</v>
      </c>
      <c r="D38">
        <v>60</v>
      </c>
      <c r="E38">
        <v>100</v>
      </c>
      <c r="F38">
        <v>25</v>
      </c>
      <c r="G38">
        <f>ROUND((Table245[[#This Row],[XP]]*Table245[[#This Row],[entity_spawned (AVG)]])*(Table245[[#This Row],[activating_chance]]/100),0)</f>
        <v>25</v>
      </c>
      <c r="H38" s="73" t="s">
        <v>381</v>
      </c>
      <c r="J38" t="s">
        <v>243</v>
      </c>
      <c r="K38">
        <v>1</v>
      </c>
      <c r="L38">
        <v>100</v>
      </c>
      <c r="M38">
        <v>100</v>
      </c>
      <c r="N38">
        <v>25</v>
      </c>
      <c r="O38">
        <f>ROUND((Table3[[#This Row],[XP]]*Table3[[#This Row],[entity_spawned (AVG)]])*(Table3[[#This Row],[activating_chance]]/100),0)</f>
        <v>25</v>
      </c>
      <c r="P38" t="s">
        <v>381</v>
      </c>
    </row>
    <row r="39" spans="2:16" x14ac:dyDescent="0.25">
      <c r="B39" s="74" t="s">
        <v>243</v>
      </c>
      <c r="C39">
        <v>2</v>
      </c>
      <c r="D39">
        <v>90</v>
      </c>
      <c r="E39">
        <v>100</v>
      </c>
      <c r="F39">
        <v>25</v>
      </c>
      <c r="G39">
        <f>ROUND((Table245[[#This Row],[XP]]*Table245[[#This Row],[entity_spawned (AVG)]])*(Table245[[#This Row],[activating_chance]]/100),0)</f>
        <v>50</v>
      </c>
      <c r="H39" s="73" t="s">
        <v>381</v>
      </c>
      <c r="J39" t="s">
        <v>243</v>
      </c>
      <c r="K39">
        <v>4</v>
      </c>
      <c r="L39">
        <v>80</v>
      </c>
      <c r="M39">
        <v>100</v>
      </c>
      <c r="N39">
        <v>25</v>
      </c>
      <c r="O39">
        <f>ROUND((Table3[[#This Row],[XP]]*Table3[[#This Row],[entity_spawned (AVG)]])*(Table3[[#This Row],[activating_chance]]/100),0)</f>
        <v>100</v>
      </c>
      <c r="P39" t="s">
        <v>381</v>
      </c>
    </row>
    <row r="40" spans="2:16" x14ac:dyDescent="0.25">
      <c r="B40" s="74" t="s">
        <v>243</v>
      </c>
      <c r="C40">
        <v>4</v>
      </c>
      <c r="D40">
        <v>140</v>
      </c>
      <c r="E40">
        <v>100</v>
      </c>
      <c r="F40">
        <v>25</v>
      </c>
      <c r="G40">
        <f>ROUND((Table245[[#This Row],[XP]]*Table245[[#This Row],[entity_spawned (AVG)]])*(Table245[[#This Row],[activating_chance]]/100),0)</f>
        <v>100</v>
      </c>
      <c r="H40" s="73" t="s">
        <v>381</v>
      </c>
      <c r="J40" t="s">
        <v>243</v>
      </c>
      <c r="K40">
        <v>2</v>
      </c>
      <c r="L40">
        <v>80</v>
      </c>
      <c r="M40">
        <v>100</v>
      </c>
      <c r="N40">
        <v>25</v>
      </c>
      <c r="O40">
        <f>ROUND((Table3[[#This Row],[XP]]*Table3[[#This Row],[entity_spawned (AVG)]])*(Table3[[#This Row],[activating_chance]]/100),0)</f>
        <v>50</v>
      </c>
      <c r="P40" t="s">
        <v>381</v>
      </c>
    </row>
    <row r="41" spans="2:16" x14ac:dyDescent="0.25">
      <c r="B41" s="74" t="s">
        <v>243</v>
      </c>
      <c r="C41">
        <v>1</v>
      </c>
      <c r="D41">
        <v>70</v>
      </c>
      <c r="E41">
        <v>100</v>
      </c>
      <c r="F41">
        <v>25</v>
      </c>
      <c r="G41">
        <f>ROUND((Table245[[#This Row],[XP]]*Table245[[#This Row],[entity_spawned (AVG)]])*(Table245[[#This Row],[activating_chance]]/100),0)</f>
        <v>25</v>
      </c>
      <c r="H41" s="73" t="s">
        <v>381</v>
      </c>
      <c r="J41" t="s">
        <v>243</v>
      </c>
      <c r="K41">
        <v>2</v>
      </c>
      <c r="L41">
        <v>100</v>
      </c>
      <c r="M41">
        <v>80</v>
      </c>
      <c r="N41">
        <v>25</v>
      </c>
      <c r="O41">
        <f>ROUND((Table3[[#This Row],[XP]]*Table3[[#This Row],[entity_spawned (AVG)]])*(Table3[[#This Row],[activating_chance]]/100),0)</f>
        <v>40</v>
      </c>
      <c r="P41" t="s">
        <v>381</v>
      </c>
    </row>
    <row r="42" spans="2:16" x14ac:dyDescent="0.25">
      <c r="B42" s="74" t="s">
        <v>243</v>
      </c>
      <c r="C42">
        <v>8</v>
      </c>
      <c r="D42">
        <v>180</v>
      </c>
      <c r="E42">
        <v>100</v>
      </c>
      <c r="F42">
        <v>25</v>
      </c>
      <c r="G42">
        <f>ROUND((Table245[[#This Row],[XP]]*Table245[[#This Row],[entity_spawned (AVG)]])*(Table245[[#This Row],[activating_chance]]/100),0)</f>
        <v>200</v>
      </c>
      <c r="H42" s="73" t="s">
        <v>381</v>
      </c>
      <c r="J42" t="s">
        <v>243</v>
      </c>
      <c r="K42">
        <v>4</v>
      </c>
      <c r="L42">
        <v>80</v>
      </c>
      <c r="M42">
        <v>100</v>
      </c>
      <c r="N42">
        <v>25</v>
      </c>
      <c r="O42">
        <f>ROUND((Table3[[#This Row],[XP]]*Table3[[#This Row],[entity_spawned (AVG)]])*(Table3[[#This Row],[activating_chance]]/100),0)</f>
        <v>100</v>
      </c>
      <c r="P42" t="s">
        <v>381</v>
      </c>
    </row>
    <row r="43" spans="2:16" x14ac:dyDescent="0.25">
      <c r="B43" s="74" t="s">
        <v>243</v>
      </c>
      <c r="C43">
        <v>1</v>
      </c>
      <c r="D43">
        <v>50</v>
      </c>
      <c r="E43">
        <v>100</v>
      </c>
      <c r="F43">
        <v>25</v>
      </c>
      <c r="G43">
        <f>ROUND((Table245[[#This Row],[XP]]*Table245[[#This Row],[entity_spawned (AVG)]])*(Table245[[#This Row],[activating_chance]]/100),0)</f>
        <v>25</v>
      </c>
      <c r="H43" s="73" t="s">
        <v>381</v>
      </c>
      <c r="J43" t="s">
        <v>243</v>
      </c>
      <c r="K43">
        <v>2</v>
      </c>
      <c r="L43">
        <v>140</v>
      </c>
      <c r="M43">
        <v>80</v>
      </c>
      <c r="N43">
        <v>25</v>
      </c>
      <c r="O43">
        <f>ROUND((Table3[[#This Row],[XP]]*Table3[[#This Row],[entity_spawned (AVG)]])*(Table3[[#This Row],[activating_chance]]/100),0)</f>
        <v>40</v>
      </c>
      <c r="P43" t="s">
        <v>381</v>
      </c>
    </row>
    <row r="44" spans="2:16" x14ac:dyDescent="0.25">
      <c r="B44" s="74" t="s">
        <v>243</v>
      </c>
      <c r="C44">
        <v>2</v>
      </c>
      <c r="D44">
        <v>90</v>
      </c>
      <c r="E44">
        <v>100</v>
      </c>
      <c r="F44">
        <v>25</v>
      </c>
      <c r="G44">
        <f>ROUND((Table245[[#This Row],[XP]]*Table245[[#This Row],[entity_spawned (AVG)]])*(Table245[[#This Row],[activating_chance]]/100),0)</f>
        <v>50</v>
      </c>
      <c r="H44" s="73" t="s">
        <v>381</v>
      </c>
      <c r="J44" t="s">
        <v>243</v>
      </c>
      <c r="K44">
        <v>2</v>
      </c>
      <c r="L44">
        <v>90</v>
      </c>
      <c r="M44">
        <v>80</v>
      </c>
      <c r="N44">
        <v>25</v>
      </c>
      <c r="O44">
        <f>ROUND((Table3[[#This Row],[XP]]*Table3[[#This Row],[entity_spawned (AVG)]])*(Table3[[#This Row],[activating_chance]]/100),0)</f>
        <v>40</v>
      </c>
      <c r="P44" t="s">
        <v>381</v>
      </c>
    </row>
    <row r="45" spans="2:16" x14ac:dyDescent="0.25">
      <c r="B45" s="74" t="s">
        <v>243</v>
      </c>
      <c r="C45">
        <v>3</v>
      </c>
      <c r="D45">
        <v>140</v>
      </c>
      <c r="E45">
        <v>100</v>
      </c>
      <c r="F45">
        <v>25</v>
      </c>
      <c r="G45">
        <f>ROUND((Table245[[#This Row],[XP]]*Table245[[#This Row],[entity_spawned (AVG)]])*(Table245[[#This Row],[activating_chance]]/100),0)</f>
        <v>75</v>
      </c>
      <c r="H45" s="73" t="s">
        <v>381</v>
      </c>
      <c r="J45" t="s">
        <v>243</v>
      </c>
      <c r="K45">
        <v>1</v>
      </c>
      <c r="L45">
        <v>140</v>
      </c>
      <c r="M45">
        <v>100</v>
      </c>
      <c r="N45">
        <v>25</v>
      </c>
      <c r="O45">
        <f>ROUND((Table3[[#This Row],[XP]]*Table3[[#This Row],[entity_spawned (AVG)]])*(Table3[[#This Row],[activating_chance]]/100),0)</f>
        <v>25</v>
      </c>
      <c r="P45" t="s">
        <v>381</v>
      </c>
    </row>
    <row r="46" spans="2:16" x14ac:dyDescent="0.25">
      <c r="B46" s="74" t="s">
        <v>243</v>
      </c>
      <c r="C46">
        <v>2</v>
      </c>
      <c r="D46">
        <v>110</v>
      </c>
      <c r="E46">
        <v>40</v>
      </c>
      <c r="F46">
        <v>25</v>
      </c>
      <c r="G46">
        <f>ROUND((Table245[[#This Row],[XP]]*Table245[[#This Row],[entity_spawned (AVG)]])*(Table245[[#This Row],[activating_chance]]/100),0)</f>
        <v>20</v>
      </c>
      <c r="H46" s="73" t="s">
        <v>381</v>
      </c>
      <c r="J46" t="s">
        <v>243</v>
      </c>
      <c r="K46">
        <v>1</v>
      </c>
      <c r="L46">
        <v>100</v>
      </c>
      <c r="M46">
        <v>100</v>
      </c>
      <c r="N46">
        <v>25</v>
      </c>
      <c r="O46">
        <f>ROUND((Table3[[#This Row],[XP]]*Table3[[#This Row],[entity_spawned (AVG)]])*(Table3[[#This Row],[activating_chance]]/100),0)</f>
        <v>25</v>
      </c>
      <c r="P46" t="s">
        <v>381</v>
      </c>
    </row>
    <row r="47" spans="2:16" x14ac:dyDescent="0.25">
      <c r="B47" s="74" t="s">
        <v>243</v>
      </c>
      <c r="C47">
        <v>1</v>
      </c>
      <c r="D47">
        <v>50</v>
      </c>
      <c r="E47">
        <v>40</v>
      </c>
      <c r="F47">
        <v>25</v>
      </c>
      <c r="G47">
        <f>ROUND((Table245[[#This Row],[XP]]*Table245[[#This Row],[entity_spawned (AVG)]])*(Table245[[#This Row],[activating_chance]]/100),0)</f>
        <v>10</v>
      </c>
      <c r="H47" s="73" t="s">
        <v>381</v>
      </c>
      <c r="J47" t="s">
        <v>243</v>
      </c>
      <c r="K47">
        <v>2</v>
      </c>
      <c r="L47">
        <v>100</v>
      </c>
      <c r="M47">
        <v>80</v>
      </c>
      <c r="N47">
        <v>25</v>
      </c>
      <c r="O47">
        <f>ROUND((Table3[[#This Row],[XP]]*Table3[[#This Row],[entity_spawned (AVG)]])*(Table3[[#This Row],[activating_chance]]/100),0)</f>
        <v>40</v>
      </c>
      <c r="P47" t="s">
        <v>381</v>
      </c>
    </row>
    <row r="48" spans="2:16" x14ac:dyDescent="0.25">
      <c r="B48" s="74" t="s">
        <v>243</v>
      </c>
      <c r="C48">
        <v>5</v>
      </c>
      <c r="D48">
        <v>140</v>
      </c>
      <c r="E48">
        <v>40</v>
      </c>
      <c r="F48">
        <v>25</v>
      </c>
      <c r="G48">
        <f>ROUND((Table245[[#This Row],[XP]]*Table245[[#This Row],[entity_spawned (AVG)]])*(Table245[[#This Row],[activating_chance]]/100),0)</f>
        <v>50</v>
      </c>
      <c r="H48" s="73" t="s">
        <v>381</v>
      </c>
      <c r="J48" t="s">
        <v>243</v>
      </c>
      <c r="K48">
        <v>1</v>
      </c>
      <c r="L48">
        <v>80</v>
      </c>
      <c r="M48">
        <v>85</v>
      </c>
      <c r="N48">
        <v>25</v>
      </c>
      <c r="O48">
        <f>ROUND((Table3[[#This Row],[XP]]*Table3[[#This Row],[entity_spawned (AVG)]])*(Table3[[#This Row],[activating_chance]]/100),0)</f>
        <v>21</v>
      </c>
      <c r="P48" t="s">
        <v>381</v>
      </c>
    </row>
    <row r="49" spans="2:16" x14ac:dyDescent="0.25">
      <c r="B49" s="74" t="s">
        <v>243</v>
      </c>
      <c r="C49">
        <v>2</v>
      </c>
      <c r="D49">
        <v>120</v>
      </c>
      <c r="E49">
        <v>80</v>
      </c>
      <c r="F49">
        <v>25</v>
      </c>
      <c r="G49">
        <f>ROUND((Table245[[#This Row],[XP]]*Table245[[#This Row],[entity_spawned (AVG)]])*(Table245[[#This Row],[activating_chance]]/100),0)</f>
        <v>40</v>
      </c>
      <c r="H49" s="73" t="s">
        <v>381</v>
      </c>
      <c r="J49" t="s">
        <v>243</v>
      </c>
      <c r="K49">
        <v>3</v>
      </c>
      <c r="L49">
        <v>140</v>
      </c>
      <c r="M49">
        <v>100</v>
      </c>
      <c r="N49">
        <v>25</v>
      </c>
      <c r="O49">
        <f>ROUND((Table3[[#This Row],[XP]]*Table3[[#This Row],[entity_spawned (AVG)]])*(Table3[[#This Row],[activating_chance]]/100),0)</f>
        <v>75</v>
      </c>
      <c r="P49" t="s">
        <v>381</v>
      </c>
    </row>
    <row r="50" spans="2:16" x14ac:dyDescent="0.25">
      <c r="B50" s="74" t="s">
        <v>243</v>
      </c>
      <c r="C50">
        <v>1</v>
      </c>
      <c r="D50">
        <v>40</v>
      </c>
      <c r="E50">
        <v>100</v>
      </c>
      <c r="F50">
        <v>25</v>
      </c>
      <c r="G50">
        <f>ROUND((Table245[[#This Row],[XP]]*Table245[[#This Row],[entity_spawned (AVG)]])*(Table245[[#This Row],[activating_chance]]/100),0)</f>
        <v>25</v>
      </c>
      <c r="H50" s="73" t="s">
        <v>381</v>
      </c>
      <c r="J50" t="s">
        <v>243</v>
      </c>
      <c r="K50">
        <v>2</v>
      </c>
      <c r="L50">
        <v>140</v>
      </c>
      <c r="M50">
        <v>80</v>
      </c>
      <c r="N50">
        <v>25</v>
      </c>
      <c r="O50">
        <f>ROUND((Table3[[#This Row],[XP]]*Table3[[#This Row],[entity_spawned (AVG)]])*(Table3[[#This Row],[activating_chance]]/100),0)</f>
        <v>40</v>
      </c>
      <c r="P50" t="s">
        <v>381</v>
      </c>
    </row>
    <row r="51" spans="2:16" x14ac:dyDescent="0.25">
      <c r="B51" s="74" t="s">
        <v>243</v>
      </c>
      <c r="C51">
        <v>1</v>
      </c>
      <c r="D51">
        <v>40</v>
      </c>
      <c r="E51">
        <v>100</v>
      </c>
      <c r="F51">
        <v>25</v>
      </c>
      <c r="G51">
        <f>ROUND((Table245[[#This Row],[XP]]*Table245[[#This Row],[entity_spawned (AVG)]])*(Table245[[#This Row],[activating_chance]]/100),0)</f>
        <v>25</v>
      </c>
      <c r="H51" s="73" t="s">
        <v>381</v>
      </c>
      <c r="J51" t="s">
        <v>243</v>
      </c>
      <c r="K51">
        <v>4</v>
      </c>
      <c r="L51">
        <v>100</v>
      </c>
      <c r="M51">
        <v>100</v>
      </c>
      <c r="N51">
        <v>25</v>
      </c>
      <c r="O51">
        <f>ROUND((Table3[[#This Row],[XP]]*Table3[[#This Row],[entity_spawned (AVG)]])*(Table3[[#This Row],[activating_chance]]/100),0)</f>
        <v>100</v>
      </c>
      <c r="P51" t="s">
        <v>381</v>
      </c>
    </row>
    <row r="52" spans="2:16" x14ac:dyDescent="0.25">
      <c r="B52" s="74" t="s">
        <v>243</v>
      </c>
      <c r="C52">
        <v>1</v>
      </c>
      <c r="D52">
        <v>70</v>
      </c>
      <c r="E52">
        <v>100</v>
      </c>
      <c r="F52">
        <v>25</v>
      </c>
      <c r="G52">
        <f>ROUND((Table245[[#This Row],[XP]]*Table245[[#This Row],[entity_spawned (AVG)]])*(Table245[[#This Row],[activating_chance]]/100),0)</f>
        <v>25</v>
      </c>
      <c r="H52" s="73" t="s">
        <v>381</v>
      </c>
      <c r="J52" t="s">
        <v>243</v>
      </c>
      <c r="K52">
        <v>2</v>
      </c>
      <c r="L52">
        <v>90</v>
      </c>
      <c r="M52">
        <v>100</v>
      </c>
      <c r="N52">
        <v>25</v>
      </c>
      <c r="O52">
        <f>ROUND((Table3[[#This Row],[XP]]*Table3[[#This Row],[entity_spawned (AVG)]])*(Table3[[#This Row],[activating_chance]]/100),0)</f>
        <v>50</v>
      </c>
      <c r="P52" t="s">
        <v>381</v>
      </c>
    </row>
    <row r="53" spans="2:16" x14ac:dyDescent="0.25">
      <c r="B53" s="74" t="s">
        <v>243</v>
      </c>
      <c r="C53">
        <v>1</v>
      </c>
      <c r="D53">
        <v>40</v>
      </c>
      <c r="E53">
        <v>100</v>
      </c>
      <c r="F53">
        <v>25</v>
      </c>
      <c r="G53">
        <f>ROUND((Table245[[#This Row],[XP]]*Table245[[#This Row],[entity_spawned (AVG)]])*(Table245[[#This Row],[activating_chance]]/100),0)</f>
        <v>25</v>
      </c>
      <c r="H53" s="73" t="s">
        <v>381</v>
      </c>
      <c r="J53" t="s">
        <v>243</v>
      </c>
      <c r="K53">
        <v>4</v>
      </c>
      <c r="L53">
        <v>80</v>
      </c>
      <c r="M53">
        <v>100</v>
      </c>
      <c r="N53">
        <v>25</v>
      </c>
      <c r="O53">
        <f>ROUND((Table3[[#This Row],[XP]]*Table3[[#This Row],[entity_spawned (AVG)]])*(Table3[[#This Row],[activating_chance]]/100),0)</f>
        <v>100</v>
      </c>
      <c r="P53" t="s">
        <v>381</v>
      </c>
    </row>
    <row r="54" spans="2:16" x14ac:dyDescent="0.25">
      <c r="B54" s="74" t="s">
        <v>243</v>
      </c>
      <c r="C54">
        <v>2</v>
      </c>
      <c r="D54">
        <v>110</v>
      </c>
      <c r="E54">
        <v>100</v>
      </c>
      <c r="F54">
        <v>25</v>
      </c>
      <c r="G54">
        <f>ROUND((Table245[[#This Row],[XP]]*Table245[[#This Row],[entity_spawned (AVG)]])*(Table245[[#This Row],[activating_chance]]/100),0)</f>
        <v>50</v>
      </c>
      <c r="H54" s="73" t="s">
        <v>381</v>
      </c>
      <c r="J54" t="s">
        <v>243</v>
      </c>
      <c r="K54">
        <v>3</v>
      </c>
      <c r="L54">
        <v>140</v>
      </c>
      <c r="M54">
        <v>100</v>
      </c>
      <c r="N54">
        <v>25</v>
      </c>
      <c r="O54">
        <f>ROUND((Table3[[#This Row],[XP]]*Table3[[#This Row],[entity_spawned (AVG)]])*(Table3[[#This Row],[activating_chance]]/100),0)</f>
        <v>75</v>
      </c>
      <c r="P54" t="s">
        <v>381</v>
      </c>
    </row>
    <row r="55" spans="2:16" x14ac:dyDescent="0.25">
      <c r="B55" s="74" t="s">
        <v>243</v>
      </c>
      <c r="C55">
        <v>1</v>
      </c>
      <c r="D55">
        <v>60</v>
      </c>
      <c r="E55">
        <v>100</v>
      </c>
      <c r="F55">
        <v>25</v>
      </c>
      <c r="G55">
        <f>ROUND((Table245[[#This Row],[XP]]*Table245[[#This Row],[entity_spawned (AVG)]])*(Table245[[#This Row],[activating_chance]]/100),0)</f>
        <v>25</v>
      </c>
      <c r="H55" s="73" t="s">
        <v>381</v>
      </c>
      <c r="J55" t="s">
        <v>243</v>
      </c>
      <c r="K55">
        <v>2</v>
      </c>
      <c r="L55">
        <v>90</v>
      </c>
      <c r="M55">
        <v>100</v>
      </c>
      <c r="N55">
        <v>25</v>
      </c>
      <c r="O55">
        <f>ROUND((Table3[[#This Row],[XP]]*Table3[[#This Row],[entity_spawned (AVG)]])*(Table3[[#This Row],[activating_chance]]/100),0)</f>
        <v>50</v>
      </c>
      <c r="P55" t="s">
        <v>381</v>
      </c>
    </row>
    <row r="56" spans="2:16" x14ac:dyDescent="0.25">
      <c r="B56" s="74" t="s">
        <v>243</v>
      </c>
      <c r="C56">
        <v>2</v>
      </c>
      <c r="D56">
        <v>110</v>
      </c>
      <c r="E56">
        <v>80</v>
      </c>
      <c r="F56">
        <v>25</v>
      </c>
      <c r="G56">
        <f>ROUND((Table245[[#This Row],[XP]]*Table245[[#This Row],[entity_spawned (AVG)]])*(Table245[[#This Row],[activating_chance]]/100),0)</f>
        <v>40</v>
      </c>
      <c r="H56" s="73" t="s">
        <v>381</v>
      </c>
      <c r="J56" t="s">
        <v>243</v>
      </c>
      <c r="K56">
        <v>1</v>
      </c>
      <c r="L56">
        <v>60</v>
      </c>
      <c r="M56">
        <v>85</v>
      </c>
      <c r="N56">
        <v>25</v>
      </c>
      <c r="O56">
        <f>ROUND((Table3[[#This Row],[XP]]*Table3[[#This Row],[entity_spawned (AVG)]])*(Table3[[#This Row],[activating_chance]]/100),0)</f>
        <v>21</v>
      </c>
      <c r="P56" t="s">
        <v>381</v>
      </c>
    </row>
    <row r="57" spans="2:16" x14ac:dyDescent="0.25">
      <c r="B57" s="74" t="s">
        <v>243</v>
      </c>
      <c r="C57">
        <v>1</v>
      </c>
      <c r="D57">
        <v>60</v>
      </c>
      <c r="E57">
        <v>80</v>
      </c>
      <c r="F57">
        <v>25</v>
      </c>
      <c r="G57">
        <f>ROUND((Table245[[#This Row],[XP]]*Table245[[#This Row],[entity_spawned (AVG)]])*(Table245[[#This Row],[activating_chance]]/100),0)</f>
        <v>20</v>
      </c>
      <c r="H57" s="73" t="s">
        <v>381</v>
      </c>
      <c r="J57" t="s">
        <v>243</v>
      </c>
      <c r="K57">
        <v>1</v>
      </c>
      <c r="L57">
        <v>140</v>
      </c>
      <c r="M57">
        <v>100</v>
      </c>
      <c r="N57">
        <v>25</v>
      </c>
      <c r="O57">
        <f>ROUND((Table3[[#This Row],[XP]]*Table3[[#This Row],[entity_spawned (AVG)]])*(Table3[[#This Row],[activating_chance]]/100),0)</f>
        <v>25</v>
      </c>
      <c r="P57" t="s">
        <v>381</v>
      </c>
    </row>
    <row r="58" spans="2:16" x14ac:dyDescent="0.25">
      <c r="B58" s="74" t="s">
        <v>243</v>
      </c>
      <c r="C58">
        <v>9</v>
      </c>
      <c r="D58">
        <v>170</v>
      </c>
      <c r="E58">
        <v>100</v>
      </c>
      <c r="F58">
        <v>25</v>
      </c>
      <c r="G58">
        <f>ROUND((Table245[[#This Row],[XP]]*Table245[[#This Row],[entity_spawned (AVG)]])*(Table245[[#This Row],[activating_chance]]/100),0)</f>
        <v>225</v>
      </c>
      <c r="H58" s="73" t="s">
        <v>381</v>
      </c>
      <c r="J58" t="s">
        <v>243</v>
      </c>
      <c r="K58">
        <v>2</v>
      </c>
      <c r="L58">
        <v>90</v>
      </c>
      <c r="M58">
        <v>100</v>
      </c>
      <c r="N58">
        <v>25</v>
      </c>
      <c r="O58">
        <f>ROUND((Table3[[#This Row],[XP]]*Table3[[#This Row],[entity_spawned (AVG)]])*(Table3[[#This Row],[activating_chance]]/100),0)</f>
        <v>50</v>
      </c>
      <c r="P58" t="s">
        <v>381</v>
      </c>
    </row>
    <row r="59" spans="2:16" x14ac:dyDescent="0.25">
      <c r="B59" s="74" t="s">
        <v>243</v>
      </c>
      <c r="C59">
        <v>1</v>
      </c>
      <c r="D59">
        <v>40</v>
      </c>
      <c r="E59">
        <v>20</v>
      </c>
      <c r="F59">
        <v>25</v>
      </c>
      <c r="G59">
        <f>ROUND((Table245[[#This Row],[XP]]*Table245[[#This Row],[entity_spawned (AVG)]])*(Table245[[#This Row],[activating_chance]]/100),0)</f>
        <v>5</v>
      </c>
      <c r="H59" s="73" t="s">
        <v>381</v>
      </c>
      <c r="J59" t="s">
        <v>243</v>
      </c>
      <c r="K59">
        <v>4</v>
      </c>
      <c r="L59">
        <v>80</v>
      </c>
      <c r="M59">
        <v>100</v>
      </c>
      <c r="N59">
        <v>25</v>
      </c>
      <c r="O59">
        <f>ROUND((Table3[[#This Row],[XP]]*Table3[[#This Row],[entity_spawned (AVG)]])*(Table3[[#This Row],[activating_chance]]/100),0)</f>
        <v>100</v>
      </c>
      <c r="P59" t="s">
        <v>381</v>
      </c>
    </row>
    <row r="60" spans="2:16" x14ac:dyDescent="0.25">
      <c r="B60" s="74" t="s">
        <v>243</v>
      </c>
      <c r="C60">
        <v>1</v>
      </c>
      <c r="D60">
        <v>50</v>
      </c>
      <c r="E60">
        <v>100</v>
      </c>
      <c r="F60">
        <v>25</v>
      </c>
      <c r="G60">
        <f>ROUND((Table245[[#This Row],[XP]]*Table245[[#This Row],[entity_spawned (AVG)]])*(Table245[[#This Row],[activating_chance]]/100),0)</f>
        <v>25</v>
      </c>
      <c r="H60" s="73" t="s">
        <v>381</v>
      </c>
      <c r="J60" t="s">
        <v>243</v>
      </c>
      <c r="K60">
        <v>1</v>
      </c>
      <c r="L60">
        <v>80</v>
      </c>
      <c r="M60">
        <v>85</v>
      </c>
      <c r="N60">
        <v>25</v>
      </c>
      <c r="O60">
        <f>ROUND((Table3[[#This Row],[XP]]*Table3[[#This Row],[entity_spawned (AVG)]])*(Table3[[#This Row],[activating_chance]]/100),0)</f>
        <v>21</v>
      </c>
      <c r="P60" t="s">
        <v>381</v>
      </c>
    </row>
    <row r="61" spans="2:16" x14ac:dyDescent="0.25">
      <c r="B61" s="74" t="s">
        <v>243</v>
      </c>
      <c r="C61">
        <v>2</v>
      </c>
      <c r="D61">
        <v>110</v>
      </c>
      <c r="E61">
        <v>100</v>
      </c>
      <c r="F61">
        <v>25</v>
      </c>
      <c r="G61">
        <f>ROUND((Table245[[#This Row],[XP]]*Table245[[#This Row],[entity_spawned (AVG)]])*(Table245[[#This Row],[activating_chance]]/100),0)</f>
        <v>50</v>
      </c>
      <c r="H61" s="73" t="s">
        <v>381</v>
      </c>
      <c r="J61" t="s">
        <v>243</v>
      </c>
      <c r="K61">
        <v>1</v>
      </c>
      <c r="L61">
        <v>80</v>
      </c>
      <c r="M61">
        <v>100</v>
      </c>
      <c r="N61">
        <v>25</v>
      </c>
      <c r="O61">
        <f>ROUND((Table3[[#This Row],[XP]]*Table3[[#This Row],[entity_spawned (AVG)]])*(Table3[[#This Row],[activating_chance]]/100),0)</f>
        <v>25</v>
      </c>
      <c r="P61" t="s">
        <v>381</v>
      </c>
    </row>
    <row r="62" spans="2:16" x14ac:dyDescent="0.25">
      <c r="B62" s="74" t="s">
        <v>243</v>
      </c>
      <c r="C62">
        <v>3</v>
      </c>
      <c r="D62">
        <v>120</v>
      </c>
      <c r="E62">
        <v>80</v>
      </c>
      <c r="F62">
        <v>25</v>
      </c>
      <c r="G62">
        <f>ROUND((Table245[[#This Row],[XP]]*Table245[[#This Row],[entity_spawned (AVG)]])*(Table245[[#This Row],[activating_chance]]/100),0)</f>
        <v>60</v>
      </c>
      <c r="H62" s="73" t="s">
        <v>381</v>
      </c>
      <c r="J62" t="s">
        <v>243</v>
      </c>
      <c r="K62">
        <v>4</v>
      </c>
      <c r="L62">
        <v>150</v>
      </c>
      <c r="M62">
        <v>100</v>
      </c>
      <c r="N62">
        <v>25</v>
      </c>
      <c r="O62">
        <f>ROUND((Table3[[#This Row],[XP]]*Table3[[#This Row],[entity_spawned (AVG)]])*(Table3[[#This Row],[activating_chance]]/100),0)</f>
        <v>100</v>
      </c>
      <c r="P62" t="s">
        <v>381</v>
      </c>
    </row>
    <row r="63" spans="2:16" x14ac:dyDescent="0.25">
      <c r="B63" s="74" t="s">
        <v>243</v>
      </c>
      <c r="C63">
        <v>3</v>
      </c>
      <c r="D63">
        <v>110</v>
      </c>
      <c r="E63">
        <v>80</v>
      </c>
      <c r="F63">
        <v>25</v>
      </c>
      <c r="G63">
        <f>ROUND((Table245[[#This Row],[XP]]*Table245[[#This Row],[entity_spawned (AVG)]])*(Table245[[#This Row],[activating_chance]]/100),0)</f>
        <v>60</v>
      </c>
      <c r="H63" s="73" t="s">
        <v>381</v>
      </c>
      <c r="J63" t="s">
        <v>243</v>
      </c>
      <c r="K63">
        <v>2</v>
      </c>
      <c r="L63">
        <v>90</v>
      </c>
      <c r="M63">
        <v>100</v>
      </c>
      <c r="N63">
        <v>25</v>
      </c>
      <c r="O63">
        <f>ROUND((Table3[[#This Row],[XP]]*Table3[[#This Row],[entity_spawned (AVG)]])*(Table3[[#This Row],[activating_chance]]/100),0)</f>
        <v>50</v>
      </c>
      <c r="P63" t="s">
        <v>381</v>
      </c>
    </row>
    <row r="64" spans="2:16" x14ac:dyDescent="0.25">
      <c r="B64" s="74" t="s">
        <v>243</v>
      </c>
      <c r="C64">
        <v>1</v>
      </c>
      <c r="D64">
        <v>70</v>
      </c>
      <c r="E64">
        <v>100</v>
      </c>
      <c r="F64">
        <v>25</v>
      </c>
      <c r="G64">
        <f>ROUND((Table245[[#This Row],[XP]]*Table245[[#This Row],[entity_spawned (AVG)]])*(Table245[[#This Row],[activating_chance]]/100),0)</f>
        <v>25</v>
      </c>
      <c r="H64" s="73" t="s">
        <v>381</v>
      </c>
      <c r="J64" t="s">
        <v>243</v>
      </c>
      <c r="K64">
        <v>7</v>
      </c>
      <c r="L64">
        <v>180</v>
      </c>
      <c r="M64">
        <v>100</v>
      </c>
      <c r="N64">
        <v>25</v>
      </c>
      <c r="O64">
        <f>ROUND((Table3[[#This Row],[XP]]*Table3[[#This Row],[entity_spawned (AVG)]])*(Table3[[#This Row],[activating_chance]]/100),0)</f>
        <v>175</v>
      </c>
      <c r="P64" t="s">
        <v>381</v>
      </c>
    </row>
    <row r="65" spans="2:16" x14ac:dyDescent="0.25">
      <c r="B65" s="74" t="s">
        <v>243</v>
      </c>
      <c r="C65">
        <v>1</v>
      </c>
      <c r="D65">
        <v>50</v>
      </c>
      <c r="E65">
        <v>80</v>
      </c>
      <c r="F65">
        <v>25</v>
      </c>
      <c r="G65">
        <f>ROUND((Table245[[#This Row],[XP]]*Table245[[#This Row],[entity_spawned (AVG)]])*(Table245[[#This Row],[activating_chance]]/100),0)</f>
        <v>20</v>
      </c>
      <c r="H65" s="73" t="s">
        <v>381</v>
      </c>
      <c r="J65" t="s">
        <v>243</v>
      </c>
      <c r="K65">
        <v>2</v>
      </c>
      <c r="L65">
        <v>100</v>
      </c>
      <c r="M65">
        <v>100</v>
      </c>
      <c r="N65">
        <v>25</v>
      </c>
      <c r="O65">
        <f>ROUND((Table3[[#This Row],[XP]]*Table3[[#This Row],[entity_spawned (AVG)]])*(Table3[[#This Row],[activating_chance]]/100),0)</f>
        <v>50</v>
      </c>
      <c r="P65" t="s">
        <v>381</v>
      </c>
    </row>
    <row r="66" spans="2:16" x14ac:dyDescent="0.25">
      <c r="B66" s="74" t="s">
        <v>243</v>
      </c>
      <c r="C66">
        <v>3</v>
      </c>
      <c r="D66">
        <v>100</v>
      </c>
      <c r="E66">
        <v>100</v>
      </c>
      <c r="F66">
        <v>25</v>
      </c>
      <c r="G66">
        <f>ROUND((Table245[[#This Row],[XP]]*Table245[[#This Row],[entity_spawned (AVG)]])*(Table245[[#This Row],[activating_chance]]/100),0)</f>
        <v>75</v>
      </c>
      <c r="H66" s="73" t="s">
        <v>381</v>
      </c>
      <c r="J66" t="s">
        <v>243</v>
      </c>
      <c r="K66">
        <v>3</v>
      </c>
      <c r="L66">
        <v>140</v>
      </c>
      <c r="M66">
        <v>100</v>
      </c>
      <c r="N66">
        <v>25</v>
      </c>
      <c r="O66">
        <f>ROUND((Table3[[#This Row],[XP]]*Table3[[#This Row],[entity_spawned (AVG)]])*(Table3[[#This Row],[activating_chance]]/100),0)</f>
        <v>75</v>
      </c>
      <c r="P66" t="s">
        <v>381</v>
      </c>
    </row>
    <row r="67" spans="2:16" x14ac:dyDescent="0.25">
      <c r="B67" s="74" t="s">
        <v>243</v>
      </c>
      <c r="C67">
        <v>1</v>
      </c>
      <c r="D67">
        <v>80</v>
      </c>
      <c r="E67">
        <v>20</v>
      </c>
      <c r="F67">
        <v>25</v>
      </c>
      <c r="G67">
        <f>ROUND((Table245[[#This Row],[XP]]*Table245[[#This Row],[entity_spawned (AVG)]])*(Table245[[#This Row],[activating_chance]]/100),0)</f>
        <v>5</v>
      </c>
      <c r="H67" s="73" t="s">
        <v>381</v>
      </c>
      <c r="J67" t="s">
        <v>243</v>
      </c>
      <c r="K67">
        <v>1</v>
      </c>
      <c r="L67">
        <v>140</v>
      </c>
      <c r="M67">
        <v>100</v>
      </c>
      <c r="N67">
        <v>25</v>
      </c>
      <c r="O67">
        <f>ROUND((Table3[[#This Row],[XP]]*Table3[[#This Row],[entity_spawned (AVG)]])*(Table3[[#This Row],[activating_chance]]/100),0)</f>
        <v>25</v>
      </c>
      <c r="P67" t="s">
        <v>381</v>
      </c>
    </row>
    <row r="68" spans="2:16" x14ac:dyDescent="0.25">
      <c r="B68" s="74" t="s">
        <v>243</v>
      </c>
      <c r="C68">
        <v>1</v>
      </c>
      <c r="D68">
        <v>60</v>
      </c>
      <c r="E68">
        <v>100</v>
      </c>
      <c r="F68">
        <v>25</v>
      </c>
      <c r="G68">
        <f>ROUND((Table245[[#This Row],[XP]]*Table245[[#This Row],[entity_spawned (AVG)]])*(Table245[[#This Row],[activating_chance]]/100),0)</f>
        <v>25</v>
      </c>
      <c r="H68" s="73" t="s">
        <v>381</v>
      </c>
      <c r="J68" t="s">
        <v>243</v>
      </c>
      <c r="K68">
        <v>1</v>
      </c>
      <c r="L68">
        <v>100</v>
      </c>
      <c r="M68">
        <v>100</v>
      </c>
      <c r="N68">
        <v>25</v>
      </c>
      <c r="O68">
        <f>ROUND((Table3[[#This Row],[XP]]*Table3[[#This Row],[entity_spawned (AVG)]])*(Table3[[#This Row],[activating_chance]]/100),0)</f>
        <v>25</v>
      </c>
      <c r="P68" t="s">
        <v>381</v>
      </c>
    </row>
    <row r="69" spans="2:16" x14ac:dyDescent="0.25">
      <c r="B69" s="74" t="s">
        <v>243</v>
      </c>
      <c r="C69">
        <v>2</v>
      </c>
      <c r="D69">
        <v>110</v>
      </c>
      <c r="E69">
        <v>60</v>
      </c>
      <c r="F69">
        <v>25</v>
      </c>
      <c r="G69">
        <f>ROUND((Table245[[#This Row],[XP]]*Table245[[#This Row],[entity_spawned (AVG)]])*(Table245[[#This Row],[activating_chance]]/100),0)</f>
        <v>30</v>
      </c>
      <c r="H69" s="73" t="s">
        <v>381</v>
      </c>
      <c r="J69" t="s">
        <v>243</v>
      </c>
      <c r="K69">
        <v>6</v>
      </c>
      <c r="L69">
        <v>160</v>
      </c>
      <c r="M69">
        <v>100</v>
      </c>
      <c r="N69">
        <v>25</v>
      </c>
      <c r="O69">
        <f>ROUND((Table3[[#This Row],[XP]]*Table3[[#This Row],[entity_spawned (AVG)]])*(Table3[[#This Row],[activating_chance]]/100),0)</f>
        <v>150</v>
      </c>
      <c r="P69" t="s">
        <v>381</v>
      </c>
    </row>
    <row r="70" spans="2:16" x14ac:dyDescent="0.25">
      <c r="B70" s="74" t="s">
        <v>243</v>
      </c>
      <c r="C70">
        <v>1</v>
      </c>
      <c r="D70">
        <v>80</v>
      </c>
      <c r="E70">
        <v>100</v>
      </c>
      <c r="F70">
        <v>25</v>
      </c>
      <c r="G70">
        <f>ROUND((Table245[[#This Row],[XP]]*Table245[[#This Row],[entity_spawned (AVG)]])*(Table245[[#This Row],[activating_chance]]/100),0)</f>
        <v>25</v>
      </c>
      <c r="H70" s="73" t="s">
        <v>381</v>
      </c>
      <c r="J70" t="s">
        <v>243</v>
      </c>
      <c r="K70">
        <v>4</v>
      </c>
      <c r="L70">
        <v>80</v>
      </c>
      <c r="M70">
        <v>100</v>
      </c>
      <c r="N70">
        <v>25</v>
      </c>
      <c r="O70">
        <f>ROUND((Table3[[#This Row],[XP]]*Table3[[#This Row],[entity_spawned (AVG)]])*(Table3[[#This Row],[activating_chance]]/100),0)</f>
        <v>100</v>
      </c>
      <c r="P70" t="s">
        <v>381</v>
      </c>
    </row>
    <row r="71" spans="2:16" x14ac:dyDescent="0.25">
      <c r="B71" s="74" t="s">
        <v>243</v>
      </c>
      <c r="C71">
        <v>9</v>
      </c>
      <c r="D71">
        <v>180</v>
      </c>
      <c r="E71">
        <v>100</v>
      </c>
      <c r="F71">
        <v>25</v>
      </c>
      <c r="G71">
        <f>ROUND((Table245[[#This Row],[XP]]*Table245[[#This Row],[entity_spawned (AVG)]])*(Table245[[#This Row],[activating_chance]]/100),0)</f>
        <v>225</v>
      </c>
      <c r="H71" s="73" t="s">
        <v>381</v>
      </c>
      <c r="J71" t="s">
        <v>243</v>
      </c>
      <c r="K71">
        <v>4</v>
      </c>
      <c r="L71">
        <v>80</v>
      </c>
      <c r="M71">
        <v>100</v>
      </c>
      <c r="N71">
        <v>25</v>
      </c>
      <c r="O71">
        <f>ROUND((Table3[[#This Row],[XP]]*Table3[[#This Row],[entity_spawned (AVG)]])*(Table3[[#This Row],[activating_chance]]/100),0)</f>
        <v>100</v>
      </c>
      <c r="P71" t="s">
        <v>381</v>
      </c>
    </row>
    <row r="72" spans="2:16" x14ac:dyDescent="0.25">
      <c r="B72" s="74" t="s">
        <v>243</v>
      </c>
      <c r="C72">
        <v>4</v>
      </c>
      <c r="D72">
        <v>140</v>
      </c>
      <c r="E72">
        <v>100</v>
      </c>
      <c r="F72">
        <v>25</v>
      </c>
      <c r="G72">
        <f>ROUND((Table245[[#This Row],[XP]]*Table245[[#This Row],[entity_spawned (AVG)]])*(Table245[[#This Row],[activating_chance]]/100),0)</f>
        <v>100</v>
      </c>
      <c r="H72" s="73" t="s">
        <v>381</v>
      </c>
      <c r="J72" t="s">
        <v>243</v>
      </c>
      <c r="K72">
        <v>1</v>
      </c>
      <c r="L72">
        <v>80</v>
      </c>
      <c r="M72">
        <v>85</v>
      </c>
      <c r="N72">
        <v>25</v>
      </c>
      <c r="O72">
        <f>ROUND((Table3[[#This Row],[XP]]*Table3[[#This Row],[entity_spawned (AVG)]])*(Table3[[#This Row],[activating_chance]]/100),0)</f>
        <v>21</v>
      </c>
      <c r="P72" t="s">
        <v>381</v>
      </c>
    </row>
    <row r="73" spans="2:16" x14ac:dyDescent="0.25">
      <c r="B73" s="74" t="s">
        <v>243</v>
      </c>
      <c r="C73">
        <v>1</v>
      </c>
      <c r="D73">
        <v>60</v>
      </c>
      <c r="E73">
        <v>40</v>
      </c>
      <c r="F73">
        <v>25</v>
      </c>
      <c r="G73">
        <f>ROUND((Table245[[#This Row],[XP]]*Table245[[#This Row],[entity_spawned (AVG)]])*(Table245[[#This Row],[activating_chance]]/100),0)</f>
        <v>10</v>
      </c>
      <c r="H73" s="73" t="s">
        <v>381</v>
      </c>
      <c r="J73" t="s">
        <v>243</v>
      </c>
      <c r="K73">
        <v>2</v>
      </c>
      <c r="L73">
        <v>100</v>
      </c>
      <c r="M73">
        <v>80</v>
      </c>
      <c r="N73">
        <v>25</v>
      </c>
      <c r="O73">
        <f>ROUND((Table3[[#This Row],[XP]]*Table3[[#This Row],[entity_spawned (AVG)]])*(Table3[[#This Row],[activating_chance]]/100),0)</f>
        <v>40</v>
      </c>
      <c r="P73" t="s">
        <v>381</v>
      </c>
    </row>
    <row r="74" spans="2:16" x14ac:dyDescent="0.25">
      <c r="B74" s="74" t="s">
        <v>243</v>
      </c>
      <c r="C74">
        <v>1</v>
      </c>
      <c r="D74">
        <v>120</v>
      </c>
      <c r="E74">
        <v>60</v>
      </c>
      <c r="F74">
        <v>25</v>
      </c>
      <c r="G74">
        <f>ROUND((Table245[[#This Row],[XP]]*Table245[[#This Row],[entity_spawned (AVG)]])*(Table245[[#This Row],[activating_chance]]/100),0)</f>
        <v>15</v>
      </c>
      <c r="H74" s="73" t="s">
        <v>381</v>
      </c>
      <c r="J74" t="s">
        <v>243</v>
      </c>
      <c r="K74">
        <v>2</v>
      </c>
      <c r="L74">
        <v>100</v>
      </c>
      <c r="M74">
        <v>80</v>
      </c>
      <c r="N74">
        <v>25</v>
      </c>
      <c r="O74">
        <f>ROUND((Table3[[#This Row],[XP]]*Table3[[#This Row],[entity_spawned (AVG)]])*(Table3[[#This Row],[activating_chance]]/100),0)</f>
        <v>40</v>
      </c>
      <c r="P74" t="s">
        <v>381</v>
      </c>
    </row>
    <row r="75" spans="2:16" x14ac:dyDescent="0.25">
      <c r="B75" s="74" t="s">
        <v>243</v>
      </c>
      <c r="C75">
        <v>1</v>
      </c>
      <c r="D75">
        <v>80</v>
      </c>
      <c r="E75">
        <v>85</v>
      </c>
      <c r="F75">
        <v>25</v>
      </c>
      <c r="G75">
        <f>ROUND((Table245[[#This Row],[XP]]*Table245[[#This Row],[entity_spawned (AVG)]])*(Table245[[#This Row],[activating_chance]]/100),0)</f>
        <v>21</v>
      </c>
      <c r="H75" s="73" t="s">
        <v>381</v>
      </c>
      <c r="J75" t="s">
        <v>243</v>
      </c>
      <c r="K75">
        <v>1</v>
      </c>
      <c r="L75">
        <v>100</v>
      </c>
      <c r="M75">
        <v>100</v>
      </c>
      <c r="N75">
        <v>25</v>
      </c>
      <c r="O75">
        <f>ROUND((Table3[[#This Row],[XP]]*Table3[[#This Row],[entity_spawned (AVG)]])*(Table3[[#This Row],[activating_chance]]/100),0)</f>
        <v>25</v>
      </c>
      <c r="P75" t="s">
        <v>381</v>
      </c>
    </row>
    <row r="76" spans="2:16" x14ac:dyDescent="0.25">
      <c r="B76" s="74" t="s">
        <v>243</v>
      </c>
      <c r="C76">
        <v>2</v>
      </c>
      <c r="D76">
        <v>90</v>
      </c>
      <c r="E76">
        <v>100</v>
      </c>
      <c r="F76">
        <v>25</v>
      </c>
      <c r="G76">
        <f>ROUND((Table245[[#This Row],[XP]]*Table245[[#This Row],[entity_spawned (AVG)]])*(Table245[[#This Row],[activating_chance]]/100),0)</f>
        <v>50</v>
      </c>
      <c r="H76" s="73" t="s">
        <v>381</v>
      </c>
      <c r="J76" t="s">
        <v>243</v>
      </c>
      <c r="K76">
        <v>1</v>
      </c>
      <c r="L76">
        <v>70</v>
      </c>
      <c r="M76">
        <v>85</v>
      </c>
      <c r="N76">
        <v>25</v>
      </c>
      <c r="O76">
        <f>ROUND((Table3[[#This Row],[XP]]*Table3[[#This Row],[entity_spawned (AVG)]])*(Table3[[#This Row],[activating_chance]]/100),0)</f>
        <v>21</v>
      </c>
      <c r="P76" t="s">
        <v>381</v>
      </c>
    </row>
    <row r="77" spans="2:16" x14ac:dyDescent="0.25">
      <c r="B77" s="74" t="s">
        <v>243</v>
      </c>
      <c r="C77">
        <v>1</v>
      </c>
      <c r="D77">
        <v>60</v>
      </c>
      <c r="E77">
        <v>100</v>
      </c>
      <c r="F77">
        <v>25</v>
      </c>
      <c r="G77">
        <f>ROUND((Table245[[#This Row],[XP]]*Table245[[#This Row],[entity_spawned (AVG)]])*(Table245[[#This Row],[activating_chance]]/100),0)</f>
        <v>25</v>
      </c>
      <c r="H77" s="73" t="s">
        <v>381</v>
      </c>
      <c r="J77" t="s">
        <v>243</v>
      </c>
      <c r="K77">
        <v>2</v>
      </c>
      <c r="L77">
        <v>90</v>
      </c>
      <c r="M77">
        <v>100</v>
      </c>
      <c r="N77">
        <v>25</v>
      </c>
      <c r="O77">
        <f>ROUND((Table3[[#This Row],[XP]]*Table3[[#This Row],[entity_spawned (AVG)]])*(Table3[[#This Row],[activating_chance]]/100),0)</f>
        <v>50</v>
      </c>
      <c r="P77" t="s">
        <v>381</v>
      </c>
    </row>
    <row r="78" spans="2:16" x14ac:dyDescent="0.25">
      <c r="B78" s="74" t="s">
        <v>243</v>
      </c>
      <c r="C78">
        <v>4</v>
      </c>
      <c r="D78">
        <v>140</v>
      </c>
      <c r="E78">
        <v>100</v>
      </c>
      <c r="F78">
        <v>25</v>
      </c>
      <c r="G78">
        <f>ROUND((Table245[[#This Row],[XP]]*Table245[[#This Row],[entity_spawned (AVG)]])*(Table245[[#This Row],[activating_chance]]/100),0)</f>
        <v>100</v>
      </c>
      <c r="H78" s="73" t="s">
        <v>381</v>
      </c>
      <c r="J78" t="s">
        <v>243</v>
      </c>
      <c r="K78">
        <v>2</v>
      </c>
      <c r="L78">
        <v>140</v>
      </c>
      <c r="M78">
        <v>80</v>
      </c>
      <c r="N78">
        <v>25</v>
      </c>
      <c r="O78">
        <f>ROUND((Table3[[#This Row],[XP]]*Table3[[#This Row],[entity_spawned (AVG)]])*(Table3[[#This Row],[activating_chance]]/100),0)</f>
        <v>40</v>
      </c>
      <c r="P78" t="s">
        <v>381</v>
      </c>
    </row>
    <row r="79" spans="2:16" x14ac:dyDescent="0.25">
      <c r="B79" s="74" t="s">
        <v>243</v>
      </c>
      <c r="C79">
        <v>4</v>
      </c>
      <c r="D79">
        <v>140</v>
      </c>
      <c r="E79">
        <v>80</v>
      </c>
      <c r="F79">
        <v>25</v>
      </c>
      <c r="G79">
        <f>ROUND((Table245[[#This Row],[XP]]*Table245[[#This Row],[entity_spawned (AVG)]])*(Table245[[#This Row],[activating_chance]]/100),0)</f>
        <v>80</v>
      </c>
      <c r="H79" s="73" t="s">
        <v>381</v>
      </c>
      <c r="J79" t="s">
        <v>243</v>
      </c>
      <c r="K79">
        <v>2</v>
      </c>
      <c r="L79">
        <v>100</v>
      </c>
      <c r="M79">
        <v>100</v>
      </c>
      <c r="N79">
        <v>25</v>
      </c>
      <c r="O79">
        <f>ROUND((Table3[[#This Row],[XP]]*Table3[[#This Row],[entity_spawned (AVG)]])*(Table3[[#This Row],[activating_chance]]/100),0)</f>
        <v>50</v>
      </c>
      <c r="P79" t="s">
        <v>381</v>
      </c>
    </row>
    <row r="80" spans="2:16" x14ac:dyDescent="0.25">
      <c r="B80" s="74" t="s">
        <v>243</v>
      </c>
      <c r="C80">
        <v>2</v>
      </c>
      <c r="D80">
        <v>100</v>
      </c>
      <c r="E80">
        <v>70</v>
      </c>
      <c r="F80">
        <v>25</v>
      </c>
      <c r="G80">
        <f>ROUND((Table245[[#This Row],[XP]]*Table245[[#This Row],[entity_spawned (AVG)]])*(Table245[[#This Row],[activating_chance]]/100),0)</f>
        <v>35</v>
      </c>
      <c r="H80" s="73" t="s">
        <v>381</v>
      </c>
      <c r="J80" t="s">
        <v>243</v>
      </c>
      <c r="K80">
        <v>2</v>
      </c>
      <c r="L80">
        <v>90</v>
      </c>
      <c r="M80">
        <v>100</v>
      </c>
      <c r="N80">
        <v>25</v>
      </c>
      <c r="O80">
        <f>ROUND((Table3[[#This Row],[XP]]*Table3[[#This Row],[entity_spawned (AVG)]])*(Table3[[#This Row],[activating_chance]]/100),0)</f>
        <v>50</v>
      </c>
      <c r="P80" t="s">
        <v>381</v>
      </c>
    </row>
    <row r="81" spans="2:16" x14ac:dyDescent="0.25">
      <c r="B81" s="74" t="s">
        <v>243</v>
      </c>
      <c r="C81">
        <v>2</v>
      </c>
      <c r="D81">
        <v>110</v>
      </c>
      <c r="E81">
        <v>100</v>
      </c>
      <c r="F81">
        <v>25</v>
      </c>
      <c r="G81">
        <f>ROUND((Table245[[#This Row],[XP]]*Table245[[#This Row],[entity_spawned (AVG)]])*(Table245[[#This Row],[activating_chance]]/100),0)</f>
        <v>50</v>
      </c>
      <c r="H81" s="73" t="s">
        <v>381</v>
      </c>
      <c r="J81" t="s">
        <v>243</v>
      </c>
      <c r="K81">
        <v>2</v>
      </c>
      <c r="L81">
        <v>80</v>
      </c>
      <c r="M81">
        <v>100</v>
      </c>
      <c r="N81">
        <v>25</v>
      </c>
      <c r="O81">
        <f>ROUND((Table3[[#This Row],[XP]]*Table3[[#This Row],[entity_spawned (AVG)]])*(Table3[[#This Row],[activating_chance]]/100),0)</f>
        <v>50</v>
      </c>
      <c r="P81" t="s">
        <v>381</v>
      </c>
    </row>
    <row r="82" spans="2:16" x14ac:dyDescent="0.25">
      <c r="B82" s="74" t="s">
        <v>243</v>
      </c>
      <c r="C82">
        <v>1</v>
      </c>
      <c r="D82">
        <v>60</v>
      </c>
      <c r="E82">
        <v>100</v>
      </c>
      <c r="F82">
        <v>25</v>
      </c>
      <c r="G82">
        <f>ROUND((Table245[[#This Row],[XP]]*Table245[[#This Row],[entity_spawned (AVG)]])*(Table245[[#This Row],[activating_chance]]/100),0)</f>
        <v>25</v>
      </c>
      <c r="H82" s="73" t="s">
        <v>381</v>
      </c>
      <c r="J82" t="s">
        <v>243</v>
      </c>
      <c r="K82">
        <v>2</v>
      </c>
      <c r="L82">
        <v>100</v>
      </c>
      <c r="M82">
        <v>80</v>
      </c>
      <c r="N82">
        <v>25</v>
      </c>
      <c r="O82">
        <f>ROUND((Table3[[#This Row],[XP]]*Table3[[#This Row],[entity_spawned (AVG)]])*(Table3[[#This Row],[activating_chance]]/100),0)</f>
        <v>40</v>
      </c>
      <c r="P82" t="s">
        <v>381</v>
      </c>
    </row>
    <row r="83" spans="2:16" x14ac:dyDescent="0.25">
      <c r="B83" s="74" t="s">
        <v>243</v>
      </c>
      <c r="C83">
        <v>2</v>
      </c>
      <c r="D83">
        <v>90</v>
      </c>
      <c r="E83">
        <v>20</v>
      </c>
      <c r="F83">
        <v>25</v>
      </c>
      <c r="G83">
        <f>ROUND((Table245[[#This Row],[XP]]*Table245[[#This Row],[entity_spawned (AVG)]])*(Table245[[#This Row],[activating_chance]]/100),0)</f>
        <v>10</v>
      </c>
      <c r="H83" s="73" t="s">
        <v>381</v>
      </c>
      <c r="J83" t="s">
        <v>243</v>
      </c>
      <c r="K83">
        <v>2</v>
      </c>
      <c r="L83">
        <v>140</v>
      </c>
      <c r="M83">
        <v>80</v>
      </c>
      <c r="N83">
        <v>25</v>
      </c>
      <c r="O83">
        <f>ROUND((Table3[[#This Row],[XP]]*Table3[[#This Row],[entity_spawned (AVG)]])*(Table3[[#This Row],[activating_chance]]/100),0)</f>
        <v>40</v>
      </c>
      <c r="P83" t="s">
        <v>381</v>
      </c>
    </row>
    <row r="84" spans="2:16" x14ac:dyDescent="0.25">
      <c r="B84" s="74" t="s">
        <v>243</v>
      </c>
      <c r="C84">
        <v>4</v>
      </c>
      <c r="D84">
        <v>140</v>
      </c>
      <c r="E84">
        <v>40</v>
      </c>
      <c r="F84">
        <v>25</v>
      </c>
      <c r="G84">
        <f>ROUND((Table245[[#This Row],[XP]]*Table245[[#This Row],[entity_spawned (AVG)]])*(Table245[[#This Row],[activating_chance]]/100),0)</f>
        <v>40</v>
      </c>
      <c r="H84" s="73" t="s">
        <v>381</v>
      </c>
      <c r="J84" t="s">
        <v>243</v>
      </c>
      <c r="K84">
        <v>1</v>
      </c>
      <c r="L84">
        <v>70</v>
      </c>
      <c r="M84">
        <v>100</v>
      </c>
      <c r="N84">
        <v>25</v>
      </c>
      <c r="O84">
        <f>ROUND((Table3[[#This Row],[XP]]*Table3[[#This Row],[entity_spawned (AVG)]])*(Table3[[#This Row],[activating_chance]]/100),0)</f>
        <v>25</v>
      </c>
      <c r="P84" t="s">
        <v>381</v>
      </c>
    </row>
    <row r="85" spans="2:16" x14ac:dyDescent="0.25">
      <c r="B85" s="74" t="s">
        <v>243</v>
      </c>
      <c r="C85">
        <v>3</v>
      </c>
      <c r="D85">
        <v>120</v>
      </c>
      <c r="E85">
        <v>100</v>
      </c>
      <c r="F85">
        <v>25</v>
      </c>
      <c r="G85">
        <f>ROUND((Table245[[#This Row],[XP]]*Table245[[#This Row],[entity_spawned (AVG)]])*(Table245[[#This Row],[activating_chance]]/100),0)</f>
        <v>75</v>
      </c>
      <c r="H85" s="73" t="s">
        <v>381</v>
      </c>
      <c r="J85" t="s">
        <v>243</v>
      </c>
      <c r="K85">
        <v>2</v>
      </c>
      <c r="L85">
        <v>80</v>
      </c>
      <c r="M85">
        <v>100</v>
      </c>
      <c r="N85">
        <v>25</v>
      </c>
      <c r="O85">
        <f>ROUND((Table3[[#This Row],[XP]]*Table3[[#This Row],[entity_spawned (AVG)]])*(Table3[[#This Row],[activating_chance]]/100),0)</f>
        <v>50</v>
      </c>
      <c r="P85" t="s">
        <v>381</v>
      </c>
    </row>
    <row r="86" spans="2:16" x14ac:dyDescent="0.25">
      <c r="B86" s="74" t="s">
        <v>243</v>
      </c>
      <c r="C86">
        <v>5</v>
      </c>
      <c r="D86">
        <v>150</v>
      </c>
      <c r="E86">
        <v>100</v>
      </c>
      <c r="F86">
        <v>25</v>
      </c>
      <c r="G86">
        <f>ROUND((Table245[[#This Row],[XP]]*Table245[[#This Row],[entity_spawned (AVG)]])*(Table245[[#This Row],[activating_chance]]/100),0)</f>
        <v>125</v>
      </c>
      <c r="H86" s="73" t="s">
        <v>381</v>
      </c>
      <c r="J86" t="s">
        <v>243</v>
      </c>
      <c r="K86">
        <v>2</v>
      </c>
      <c r="L86">
        <v>100</v>
      </c>
      <c r="M86">
        <v>80</v>
      </c>
      <c r="N86">
        <v>25</v>
      </c>
      <c r="O86">
        <f>ROUND((Table3[[#This Row],[XP]]*Table3[[#This Row],[entity_spawned (AVG)]])*(Table3[[#This Row],[activating_chance]]/100),0)</f>
        <v>40</v>
      </c>
      <c r="P86" t="s">
        <v>381</v>
      </c>
    </row>
    <row r="87" spans="2:16" x14ac:dyDescent="0.25">
      <c r="B87" s="74" t="s">
        <v>243</v>
      </c>
      <c r="C87">
        <v>1</v>
      </c>
      <c r="D87">
        <v>40</v>
      </c>
      <c r="E87">
        <v>100</v>
      </c>
      <c r="F87">
        <v>25</v>
      </c>
      <c r="G87">
        <f>ROUND((Table245[[#This Row],[XP]]*Table245[[#This Row],[entity_spawned (AVG)]])*(Table245[[#This Row],[activating_chance]]/100),0)</f>
        <v>25</v>
      </c>
      <c r="H87" s="73" t="s">
        <v>381</v>
      </c>
      <c r="J87" t="s">
        <v>243</v>
      </c>
      <c r="K87">
        <v>1</v>
      </c>
      <c r="L87">
        <v>100</v>
      </c>
      <c r="M87">
        <v>100</v>
      </c>
      <c r="N87">
        <v>25</v>
      </c>
      <c r="O87">
        <f>ROUND((Table3[[#This Row],[XP]]*Table3[[#This Row],[entity_spawned (AVG)]])*(Table3[[#This Row],[activating_chance]]/100),0)</f>
        <v>25</v>
      </c>
      <c r="P87" t="s">
        <v>381</v>
      </c>
    </row>
    <row r="88" spans="2:16" x14ac:dyDescent="0.25">
      <c r="B88" s="74" t="s">
        <v>243</v>
      </c>
      <c r="C88">
        <v>7</v>
      </c>
      <c r="D88">
        <v>160</v>
      </c>
      <c r="E88">
        <v>100</v>
      </c>
      <c r="F88">
        <v>25</v>
      </c>
      <c r="G88">
        <f>ROUND((Table245[[#This Row],[XP]]*Table245[[#This Row],[entity_spawned (AVG)]])*(Table245[[#This Row],[activating_chance]]/100),0)</f>
        <v>175</v>
      </c>
      <c r="H88" s="73" t="s">
        <v>381</v>
      </c>
      <c r="J88" t="s">
        <v>243</v>
      </c>
      <c r="K88">
        <v>2</v>
      </c>
      <c r="L88">
        <v>80</v>
      </c>
      <c r="M88">
        <v>100</v>
      </c>
      <c r="N88">
        <v>25</v>
      </c>
      <c r="O88">
        <f>ROUND((Table3[[#This Row],[XP]]*Table3[[#This Row],[entity_spawned (AVG)]])*(Table3[[#This Row],[activating_chance]]/100),0)</f>
        <v>50</v>
      </c>
      <c r="P88" t="s">
        <v>381</v>
      </c>
    </row>
    <row r="89" spans="2:16" x14ac:dyDescent="0.25">
      <c r="B89" s="74" t="s">
        <v>243</v>
      </c>
      <c r="C89">
        <v>4</v>
      </c>
      <c r="D89">
        <v>140</v>
      </c>
      <c r="E89">
        <v>10</v>
      </c>
      <c r="F89">
        <v>25</v>
      </c>
      <c r="G89">
        <f>ROUND((Table245[[#This Row],[XP]]*Table245[[#This Row],[entity_spawned (AVG)]])*(Table245[[#This Row],[activating_chance]]/100),0)</f>
        <v>10</v>
      </c>
      <c r="H89" s="73" t="s">
        <v>381</v>
      </c>
      <c r="J89" t="s">
        <v>243</v>
      </c>
      <c r="K89">
        <v>1</v>
      </c>
      <c r="L89">
        <v>70</v>
      </c>
      <c r="M89">
        <v>100</v>
      </c>
      <c r="N89">
        <v>25</v>
      </c>
      <c r="O89">
        <f>ROUND((Table3[[#This Row],[XP]]*Table3[[#This Row],[entity_spawned (AVG)]])*(Table3[[#This Row],[activating_chance]]/100),0)</f>
        <v>25</v>
      </c>
      <c r="P89" t="s">
        <v>381</v>
      </c>
    </row>
    <row r="90" spans="2:16" x14ac:dyDescent="0.25">
      <c r="B90" s="74" t="s">
        <v>243</v>
      </c>
      <c r="C90">
        <v>3</v>
      </c>
      <c r="D90">
        <v>140</v>
      </c>
      <c r="E90">
        <v>40</v>
      </c>
      <c r="F90">
        <v>25</v>
      </c>
      <c r="G90">
        <f>ROUND((Table245[[#This Row],[XP]]*Table245[[#This Row],[entity_spawned (AVG)]])*(Table245[[#This Row],[activating_chance]]/100),0)</f>
        <v>30</v>
      </c>
      <c r="H90" s="73" t="s">
        <v>381</v>
      </c>
      <c r="J90" t="s">
        <v>243</v>
      </c>
      <c r="K90">
        <v>1</v>
      </c>
      <c r="L90">
        <v>80</v>
      </c>
      <c r="M90">
        <v>100</v>
      </c>
      <c r="N90">
        <v>25</v>
      </c>
      <c r="O90">
        <f>ROUND((Table3[[#This Row],[XP]]*Table3[[#This Row],[entity_spawned (AVG)]])*(Table3[[#This Row],[activating_chance]]/100),0)</f>
        <v>25</v>
      </c>
      <c r="P90" t="s">
        <v>381</v>
      </c>
    </row>
    <row r="91" spans="2:16" x14ac:dyDescent="0.25">
      <c r="B91" s="74" t="s">
        <v>243</v>
      </c>
      <c r="C91">
        <v>4</v>
      </c>
      <c r="D91">
        <v>120</v>
      </c>
      <c r="E91">
        <v>85</v>
      </c>
      <c r="F91">
        <v>25</v>
      </c>
      <c r="G91">
        <f>ROUND((Table245[[#This Row],[XP]]*Table245[[#This Row],[entity_spawned (AVG)]])*(Table245[[#This Row],[activating_chance]]/100),0)</f>
        <v>85</v>
      </c>
      <c r="H91" s="73" t="s">
        <v>381</v>
      </c>
      <c r="J91" t="s">
        <v>243</v>
      </c>
      <c r="K91">
        <v>1</v>
      </c>
      <c r="L91">
        <v>100</v>
      </c>
      <c r="M91">
        <v>100</v>
      </c>
      <c r="N91">
        <v>25</v>
      </c>
      <c r="O91">
        <f>ROUND((Table3[[#This Row],[XP]]*Table3[[#This Row],[entity_spawned (AVG)]])*(Table3[[#This Row],[activating_chance]]/100),0)</f>
        <v>25</v>
      </c>
      <c r="P91" t="s">
        <v>381</v>
      </c>
    </row>
    <row r="92" spans="2:16" x14ac:dyDescent="0.25">
      <c r="B92" s="74" t="s">
        <v>243</v>
      </c>
      <c r="C92">
        <v>1</v>
      </c>
      <c r="D92">
        <v>60</v>
      </c>
      <c r="E92">
        <v>90</v>
      </c>
      <c r="F92">
        <v>25</v>
      </c>
      <c r="G92">
        <f>ROUND((Table245[[#This Row],[XP]]*Table245[[#This Row],[entity_spawned (AVG)]])*(Table245[[#This Row],[activating_chance]]/100),0)</f>
        <v>23</v>
      </c>
      <c r="H92" s="73" t="s">
        <v>381</v>
      </c>
      <c r="J92" t="s">
        <v>243</v>
      </c>
      <c r="K92">
        <v>1</v>
      </c>
      <c r="L92">
        <v>80</v>
      </c>
      <c r="M92">
        <v>90</v>
      </c>
      <c r="N92">
        <v>25</v>
      </c>
      <c r="O92">
        <f>ROUND((Table3[[#This Row],[XP]]*Table3[[#This Row],[entity_spawned (AVG)]])*(Table3[[#This Row],[activating_chance]]/100),0)</f>
        <v>23</v>
      </c>
      <c r="P92" t="s">
        <v>381</v>
      </c>
    </row>
    <row r="93" spans="2:16" x14ac:dyDescent="0.25">
      <c r="B93" s="74" t="s">
        <v>243</v>
      </c>
      <c r="C93">
        <v>3</v>
      </c>
      <c r="D93">
        <v>120</v>
      </c>
      <c r="E93">
        <v>60</v>
      </c>
      <c r="F93">
        <v>25</v>
      </c>
      <c r="G93">
        <f>ROUND((Table245[[#This Row],[XP]]*Table245[[#This Row],[entity_spawned (AVG)]])*(Table245[[#This Row],[activating_chance]]/100),0)</f>
        <v>45</v>
      </c>
      <c r="H93" s="73" t="s">
        <v>381</v>
      </c>
      <c r="J93" t="s">
        <v>243</v>
      </c>
      <c r="K93">
        <v>4</v>
      </c>
      <c r="L93">
        <v>150</v>
      </c>
      <c r="M93">
        <v>100</v>
      </c>
      <c r="N93">
        <v>25</v>
      </c>
      <c r="O93">
        <f>ROUND((Table3[[#This Row],[XP]]*Table3[[#This Row],[entity_spawned (AVG)]])*(Table3[[#This Row],[activating_chance]]/100),0)</f>
        <v>100</v>
      </c>
      <c r="P93" t="s">
        <v>381</v>
      </c>
    </row>
    <row r="94" spans="2:16" x14ac:dyDescent="0.25">
      <c r="B94" s="74" t="s">
        <v>243</v>
      </c>
      <c r="C94">
        <v>1</v>
      </c>
      <c r="D94">
        <v>60</v>
      </c>
      <c r="E94">
        <v>100</v>
      </c>
      <c r="F94">
        <v>25</v>
      </c>
      <c r="G94">
        <f>ROUND((Table245[[#This Row],[XP]]*Table245[[#This Row],[entity_spawned (AVG)]])*(Table245[[#This Row],[activating_chance]]/100),0)</f>
        <v>25</v>
      </c>
      <c r="H94" s="73" t="s">
        <v>381</v>
      </c>
      <c r="J94" t="s">
        <v>243</v>
      </c>
      <c r="K94">
        <v>3</v>
      </c>
      <c r="L94">
        <v>140</v>
      </c>
      <c r="M94">
        <v>100</v>
      </c>
      <c r="N94">
        <v>25</v>
      </c>
      <c r="O94">
        <f>ROUND((Table3[[#This Row],[XP]]*Table3[[#This Row],[entity_spawned (AVG)]])*(Table3[[#This Row],[activating_chance]]/100),0)</f>
        <v>75</v>
      </c>
      <c r="P94" t="s">
        <v>381</v>
      </c>
    </row>
    <row r="95" spans="2:16" x14ac:dyDescent="0.25">
      <c r="B95" s="74" t="s">
        <v>243</v>
      </c>
      <c r="C95">
        <v>2</v>
      </c>
      <c r="D95">
        <v>100</v>
      </c>
      <c r="E95">
        <v>100</v>
      </c>
      <c r="F95">
        <v>25</v>
      </c>
      <c r="G95">
        <f>ROUND((Table245[[#This Row],[XP]]*Table245[[#This Row],[entity_spawned (AVG)]])*(Table245[[#This Row],[activating_chance]]/100),0)</f>
        <v>50</v>
      </c>
      <c r="H95" s="73" t="s">
        <v>381</v>
      </c>
      <c r="J95" t="s">
        <v>243</v>
      </c>
      <c r="K95">
        <v>1</v>
      </c>
      <c r="L95">
        <v>80</v>
      </c>
      <c r="M95">
        <v>100</v>
      </c>
      <c r="N95">
        <v>25</v>
      </c>
      <c r="O95">
        <f>ROUND((Table3[[#This Row],[XP]]*Table3[[#This Row],[entity_spawned (AVG)]])*(Table3[[#This Row],[activating_chance]]/100),0)</f>
        <v>25</v>
      </c>
      <c r="P95" t="s">
        <v>381</v>
      </c>
    </row>
    <row r="96" spans="2:16" x14ac:dyDescent="0.25">
      <c r="B96" s="74" t="s">
        <v>243</v>
      </c>
      <c r="C96">
        <v>1</v>
      </c>
      <c r="D96">
        <v>90</v>
      </c>
      <c r="E96">
        <v>90</v>
      </c>
      <c r="F96">
        <v>25</v>
      </c>
      <c r="G96">
        <f>ROUND((Table245[[#This Row],[XP]]*Table245[[#This Row],[entity_spawned (AVG)]])*(Table245[[#This Row],[activating_chance]]/100),0)</f>
        <v>23</v>
      </c>
      <c r="H96" s="73" t="s">
        <v>381</v>
      </c>
      <c r="J96" t="s">
        <v>244</v>
      </c>
      <c r="K96">
        <v>6</v>
      </c>
      <c r="L96">
        <v>120</v>
      </c>
      <c r="M96">
        <v>40</v>
      </c>
      <c r="N96">
        <v>25</v>
      </c>
      <c r="O96">
        <f>ROUND((Table3[[#This Row],[XP]]*Table3[[#This Row],[entity_spawned (AVG)]])*(Table3[[#This Row],[activating_chance]]/100),0)</f>
        <v>60</v>
      </c>
      <c r="P96" t="s">
        <v>381</v>
      </c>
    </row>
    <row r="97" spans="2:16" x14ac:dyDescent="0.25">
      <c r="B97" s="74" t="s">
        <v>243</v>
      </c>
      <c r="C97">
        <v>1</v>
      </c>
      <c r="D97">
        <v>40</v>
      </c>
      <c r="E97">
        <v>100</v>
      </c>
      <c r="F97">
        <v>25</v>
      </c>
      <c r="G97">
        <f>ROUND((Table245[[#This Row],[XP]]*Table245[[#This Row],[entity_spawned (AVG)]])*(Table245[[#This Row],[activating_chance]]/100),0)</f>
        <v>25</v>
      </c>
      <c r="H97" s="73" t="s">
        <v>381</v>
      </c>
      <c r="J97" t="s">
        <v>244</v>
      </c>
      <c r="K97">
        <v>1</v>
      </c>
      <c r="L97">
        <v>70</v>
      </c>
      <c r="M97">
        <v>85</v>
      </c>
      <c r="N97">
        <v>25</v>
      </c>
      <c r="O97">
        <f>ROUND((Table3[[#This Row],[XP]]*Table3[[#This Row],[entity_spawned (AVG)]])*(Table3[[#This Row],[activating_chance]]/100),0)</f>
        <v>21</v>
      </c>
      <c r="P97" t="s">
        <v>381</v>
      </c>
    </row>
    <row r="98" spans="2:16" x14ac:dyDescent="0.25">
      <c r="B98" s="74" t="s">
        <v>243</v>
      </c>
      <c r="C98">
        <v>1</v>
      </c>
      <c r="D98">
        <v>90</v>
      </c>
      <c r="E98">
        <v>85</v>
      </c>
      <c r="F98">
        <v>25</v>
      </c>
      <c r="G98">
        <f>ROUND((Table245[[#This Row],[XP]]*Table245[[#This Row],[entity_spawned (AVG)]])*(Table245[[#This Row],[activating_chance]]/100),0)</f>
        <v>21</v>
      </c>
      <c r="H98" s="73" t="s">
        <v>381</v>
      </c>
      <c r="J98" t="s">
        <v>244</v>
      </c>
      <c r="K98">
        <v>1</v>
      </c>
      <c r="L98">
        <v>70</v>
      </c>
      <c r="M98">
        <v>85</v>
      </c>
      <c r="N98">
        <v>25</v>
      </c>
      <c r="O98">
        <f>ROUND((Table3[[#This Row],[XP]]*Table3[[#This Row],[entity_spawned (AVG)]])*(Table3[[#This Row],[activating_chance]]/100),0)</f>
        <v>21</v>
      </c>
      <c r="P98" t="s">
        <v>381</v>
      </c>
    </row>
    <row r="99" spans="2:16" x14ac:dyDescent="0.25">
      <c r="B99" s="74" t="s">
        <v>243</v>
      </c>
      <c r="C99">
        <v>7</v>
      </c>
      <c r="D99">
        <v>150</v>
      </c>
      <c r="E99">
        <v>100</v>
      </c>
      <c r="F99">
        <v>25</v>
      </c>
      <c r="G99">
        <f>ROUND((Table245[[#This Row],[XP]]*Table245[[#This Row],[entity_spawned (AVG)]])*(Table245[[#This Row],[activating_chance]]/100),0)</f>
        <v>175</v>
      </c>
      <c r="H99" s="73" t="s">
        <v>381</v>
      </c>
      <c r="J99" t="s">
        <v>244</v>
      </c>
      <c r="K99">
        <v>7</v>
      </c>
      <c r="L99">
        <v>130</v>
      </c>
      <c r="M99">
        <v>40</v>
      </c>
      <c r="N99">
        <v>25</v>
      </c>
      <c r="O99">
        <f>ROUND((Table3[[#This Row],[XP]]*Table3[[#This Row],[entity_spawned (AVG)]])*(Table3[[#This Row],[activating_chance]]/100),0)</f>
        <v>70</v>
      </c>
      <c r="P99" t="s">
        <v>381</v>
      </c>
    </row>
    <row r="100" spans="2:16" x14ac:dyDescent="0.25">
      <c r="B100" s="74" t="s">
        <v>243</v>
      </c>
      <c r="C100">
        <v>5</v>
      </c>
      <c r="D100">
        <v>140</v>
      </c>
      <c r="E100">
        <v>20</v>
      </c>
      <c r="F100">
        <v>25</v>
      </c>
      <c r="G100">
        <f>ROUND((Table245[[#This Row],[XP]]*Table245[[#This Row],[entity_spawned (AVG)]])*(Table245[[#This Row],[activating_chance]]/100),0)</f>
        <v>25</v>
      </c>
      <c r="H100" s="73" t="s">
        <v>381</v>
      </c>
      <c r="J100" t="s">
        <v>244</v>
      </c>
      <c r="K100">
        <v>7</v>
      </c>
      <c r="L100">
        <v>100</v>
      </c>
      <c r="M100">
        <v>40</v>
      </c>
      <c r="N100">
        <v>25</v>
      </c>
      <c r="O100">
        <f>ROUND((Table3[[#This Row],[XP]]*Table3[[#This Row],[entity_spawned (AVG)]])*(Table3[[#This Row],[activating_chance]]/100),0)</f>
        <v>70</v>
      </c>
      <c r="P100" t="s">
        <v>381</v>
      </c>
    </row>
    <row r="101" spans="2:16" x14ac:dyDescent="0.25">
      <c r="B101" s="74" t="s">
        <v>243</v>
      </c>
      <c r="C101">
        <v>1</v>
      </c>
      <c r="D101">
        <v>60</v>
      </c>
      <c r="E101">
        <v>100</v>
      </c>
      <c r="F101">
        <v>25</v>
      </c>
      <c r="G101">
        <f>ROUND((Table245[[#This Row],[XP]]*Table245[[#This Row],[entity_spawned (AVG)]])*(Table245[[#This Row],[activating_chance]]/100),0)</f>
        <v>25</v>
      </c>
      <c r="H101" s="73" t="s">
        <v>381</v>
      </c>
      <c r="J101" t="s">
        <v>244</v>
      </c>
      <c r="K101">
        <v>7</v>
      </c>
      <c r="L101">
        <v>100</v>
      </c>
      <c r="M101">
        <v>40</v>
      </c>
      <c r="N101">
        <v>25</v>
      </c>
      <c r="O101">
        <f>ROUND((Table3[[#This Row],[XP]]*Table3[[#This Row],[entity_spawned (AVG)]])*(Table3[[#This Row],[activating_chance]]/100),0)</f>
        <v>70</v>
      </c>
      <c r="P101" t="s">
        <v>381</v>
      </c>
    </row>
    <row r="102" spans="2:16" x14ac:dyDescent="0.25">
      <c r="B102" s="74" t="s">
        <v>243</v>
      </c>
      <c r="C102">
        <v>2</v>
      </c>
      <c r="D102">
        <v>90</v>
      </c>
      <c r="E102">
        <v>100</v>
      </c>
      <c r="F102">
        <v>25</v>
      </c>
      <c r="G102">
        <f>ROUND((Table245[[#This Row],[XP]]*Table245[[#This Row],[entity_spawned (AVG)]])*(Table245[[#This Row],[activating_chance]]/100),0)</f>
        <v>50</v>
      </c>
      <c r="H102" s="73" t="s">
        <v>381</v>
      </c>
      <c r="J102" t="s">
        <v>244</v>
      </c>
      <c r="K102">
        <v>2</v>
      </c>
      <c r="L102">
        <v>80</v>
      </c>
      <c r="M102">
        <v>100</v>
      </c>
      <c r="N102">
        <v>25</v>
      </c>
      <c r="O102">
        <f>ROUND((Table3[[#This Row],[XP]]*Table3[[#This Row],[entity_spawned (AVG)]])*(Table3[[#This Row],[activating_chance]]/100),0)</f>
        <v>50</v>
      </c>
      <c r="P102" t="s">
        <v>381</v>
      </c>
    </row>
    <row r="103" spans="2:16" x14ac:dyDescent="0.25">
      <c r="B103" s="74" t="s">
        <v>243</v>
      </c>
      <c r="C103">
        <v>2</v>
      </c>
      <c r="D103">
        <v>90</v>
      </c>
      <c r="E103">
        <v>100</v>
      </c>
      <c r="F103">
        <v>25</v>
      </c>
      <c r="G103">
        <f>ROUND((Table245[[#This Row],[XP]]*Table245[[#This Row],[entity_spawned (AVG)]])*(Table245[[#This Row],[activating_chance]]/100),0)</f>
        <v>50</v>
      </c>
      <c r="H103" s="73" t="s">
        <v>381</v>
      </c>
      <c r="J103" t="s">
        <v>244</v>
      </c>
      <c r="K103">
        <v>2</v>
      </c>
      <c r="L103">
        <v>80</v>
      </c>
      <c r="M103">
        <v>80</v>
      </c>
      <c r="N103">
        <v>25</v>
      </c>
      <c r="O103">
        <f>ROUND((Table3[[#This Row],[XP]]*Table3[[#This Row],[entity_spawned (AVG)]])*(Table3[[#This Row],[activating_chance]]/100),0)</f>
        <v>40</v>
      </c>
      <c r="P103" t="s">
        <v>381</v>
      </c>
    </row>
    <row r="104" spans="2:16" x14ac:dyDescent="0.25">
      <c r="B104" s="74" t="s">
        <v>243</v>
      </c>
      <c r="C104">
        <v>1</v>
      </c>
      <c r="D104">
        <v>80</v>
      </c>
      <c r="E104">
        <v>100</v>
      </c>
      <c r="F104">
        <v>25</v>
      </c>
      <c r="G104">
        <f>ROUND((Table245[[#This Row],[XP]]*Table245[[#This Row],[entity_spawned (AVG)]])*(Table245[[#This Row],[activating_chance]]/100),0)</f>
        <v>25</v>
      </c>
      <c r="H104" s="73" t="s">
        <v>381</v>
      </c>
      <c r="J104" t="s">
        <v>244</v>
      </c>
      <c r="K104">
        <v>2</v>
      </c>
      <c r="L104">
        <v>100</v>
      </c>
      <c r="M104">
        <v>100</v>
      </c>
      <c r="N104">
        <v>25</v>
      </c>
      <c r="O104">
        <f>ROUND((Table3[[#This Row],[XP]]*Table3[[#This Row],[entity_spawned (AVG)]])*(Table3[[#This Row],[activating_chance]]/100),0)</f>
        <v>50</v>
      </c>
      <c r="P104" t="s">
        <v>381</v>
      </c>
    </row>
    <row r="105" spans="2:16" x14ac:dyDescent="0.25">
      <c r="B105" s="74" t="s">
        <v>243</v>
      </c>
      <c r="C105">
        <v>1</v>
      </c>
      <c r="D105">
        <v>100</v>
      </c>
      <c r="E105">
        <v>60</v>
      </c>
      <c r="F105">
        <v>25</v>
      </c>
      <c r="G105">
        <f>ROUND((Table245[[#This Row],[XP]]*Table245[[#This Row],[entity_spawned (AVG)]])*(Table245[[#This Row],[activating_chance]]/100),0)</f>
        <v>15</v>
      </c>
      <c r="H105" s="73" t="s">
        <v>381</v>
      </c>
      <c r="J105" t="s">
        <v>244</v>
      </c>
      <c r="K105">
        <v>7</v>
      </c>
      <c r="L105">
        <v>130</v>
      </c>
      <c r="M105">
        <v>40</v>
      </c>
      <c r="N105">
        <v>25</v>
      </c>
      <c r="O105">
        <f>ROUND((Table3[[#This Row],[XP]]*Table3[[#This Row],[entity_spawned (AVG)]])*(Table3[[#This Row],[activating_chance]]/100),0)</f>
        <v>70</v>
      </c>
      <c r="P105" t="s">
        <v>381</v>
      </c>
    </row>
    <row r="106" spans="2:16" x14ac:dyDescent="0.25">
      <c r="B106" s="74" t="s">
        <v>243</v>
      </c>
      <c r="C106">
        <v>7</v>
      </c>
      <c r="D106">
        <v>160</v>
      </c>
      <c r="E106">
        <v>100</v>
      </c>
      <c r="F106">
        <v>25</v>
      </c>
      <c r="G106">
        <f>ROUND((Table245[[#This Row],[XP]]*Table245[[#This Row],[entity_spawned (AVG)]])*(Table245[[#This Row],[activating_chance]]/100),0)</f>
        <v>175</v>
      </c>
      <c r="H106" s="73" t="s">
        <v>381</v>
      </c>
      <c r="J106" t="s">
        <v>244</v>
      </c>
      <c r="K106">
        <v>8</v>
      </c>
      <c r="L106">
        <v>130</v>
      </c>
      <c r="M106">
        <v>20</v>
      </c>
      <c r="N106">
        <v>25</v>
      </c>
      <c r="O106">
        <f>ROUND((Table3[[#This Row],[XP]]*Table3[[#This Row],[entity_spawned (AVG)]])*(Table3[[#This Row],[activating_chance]]/100),0)</f>
        <v>40</v>
      </c>
      <c r="P106" t="s">
        <v>381</v>
      </c>
    </row>
    <row r="107" spans="2:16" x14ac:dyDescent="0.25">
      <c r="B107" s="74" t="s">
        <v>243</v>
      </c>
      <c r="C107">
        <v>1</v>
      </c>
      <c r="D107">
        <v>60</v>
      </c>
      <c r="E107">
        <v>100</v>
      </c>
      <c r="F107">
        <v>25</v>
      </c>
      <c r="G107">
        <f>ROUND((Table245[[#This Row],[XP]]*Table245[[#This Row],[entity_spawned (AVG)]])*(Table245[[#This Row],[activating_chance]]/100),0)</f>
        <v>25</v>
      </c>
      <c r="H107" s="73" t="s">
        <v>381</v>
      </c>
      <c r="J107" t="s">
        <v>244</v>
      </c>
      <c r="K107">
        <v>7</v>
      </c>
      <c r="L107">
        <v>130</v>
      </c>
      <c r="M107">
        <v>40</v>
      </c>
      <c r="N107">
        <v>25</v>
      </c>
      <c r="O107">
        <f>ROUND((Table3[[#This Row],[XP]]*Table3[[#This Row],[entity_spawned (AVG)]])*(Table3[[#This Row],[activating_chance]]/100),0)</f>
        <v>70</v>
      </c>
      <c r="P107" t="s">
        <v>381</v>
      </c>
    </row>
    <row r="108" spans="2:16" x14ac:dyDescent="0.25">
      <c r="B108" s="74" t="s">
        <v>243</v>
      </c>
      <c r="C108">
        <v>1</v>
      </c>
      <c r="D108">
        <v>70</v>
      </c>
      <c r="E108">
        <v>100</v>
      </c>
      <c r="F108">
        <v>25</v>
      </c>
      <c r="G108">
        <f>ROUND((Table245[[#This Row],[XP]]*Table245[[#This Row],[entity_spawned (AVG)]])*(Table245[[#This Row],[activating_chance]]/100),0)</f>
        <v>25</v>
      </c>
      <c r="H108" s="73" t="s">
        <v>381</v>
      </c>
      <c r="J108" t="s">
        <v>244</v>
      </c>
      <c r="K108">
        <v>3</v>
      </c>
      <c r="L108">
        <v>90</v>
      </c>
      <c r="M108">
        <v>100</v>
      </c>
      <c r="N108">
        <v>25</v>
      </c>
      <c r="O108">
        <f>ROUND((Table3[[#This Row],[XP]]*Table3[[#This Row],[entity_spawned (AVG)]])*(Table3[[#This Row],[activating_chance]]/100),0)</f>
        <v>75</v>
      </c>
      <c r="P108" t="s">
        <v>381</v>
      </c>
    </row>
    <row r="109" spans="2:16" x14ac:dyDescent="0.25">
      <c r="B109" s="74" t="s">
        <v>243</v>
      </c>
      <c r="C109">
        <v>1</v>
      </c>
      <c r="D109">
        <v>60</v>
      </c>
      <c r="E109">
        <v>100</v>
      </c>
      <c r="F109">
        <v>25</v>
      </c>
      <c r="G109">
        <f>ROUND((Table245[[#This Row],[XP]]*Table245[[#This Row],[entity_spawned (AVG)]])*(Table245[[#This Row],[activating_chance]]/100),0)</f>
        <v>25</v>
      </c>
      <c r="H109" s="73" t="s">
        <v>381</v>
      </c>
      <c r="J109" t="s">
        <v>244</v>
      </c>
      <c r="K109">
        <v>2</v>
      </c>
      <c r="L109">
        <v>80</v>
      </c>
      <c r="M109">
        <v>100</v>
      </c>
      <c r="N109">
        <v>25</v>
      </c>
      <c r="O109">
        <f>ROUND((Table3[[#This Row],[XP]]*Table3[[#This Row],[entity_spawned (AVG)]])*(Table3[[#This Row],[activating_chance]]/100),0)</f>
        <v>50</v>
      </c>
      <c r="P109" t="s">
        <v>381</v>
      </c>
    </row>
    <row r="110" spans="2:16" x14ac:dyDescent="0.25">
      <c r="B110" s="74" t="s">
        <v>243</v>
      </c>
      <c r="C110">
        <v>1</v>
      </c>
      <c r="D110">
        <v>40</v>
      </c>
      <c r="E110">
        <v>85</v>
      </c>
      <c r="F110">
        <v>25</v>
      </c>
      <c r="G110">
        <f>ROUND((Table245[[#This Row],[XP]]*Table245[[#This Row],[entity_spawned (AVG)]])*(Table245[[#This Row],[activating_chance]]/100),0)</f>
        <v>21</v>
      </c>
      <c r="H110" s="73" t="s">
        <v>381</v>
      </c>
      <c r="J110" t="s">
        <v>244</v>
      </c>
      <c r="K110">
        <v>1</v>
      </c>
      <c r="L110">
        <v>70</v>
      </c>
      <c r="M110">
        <v>85</v>
      </c>
      <c r="N110">
        <v>25</v>
      </c>
      <c r="O110">
        <f>ROUND((Table3[[#This Row],[XP]]*Table3[[#This Row],[entity_spawned (AVG)]])*(Table3[[#This Row],[activating_chance]]/100),0)</f>
        <v>21</v>
      </c>
      <c r="P110" t="s">
        <v>381</v>
      </c>
    </row>
    <row r="111" spans="2:16" x14ac:dyDescent="0.25">
      <c r="B111" s="74" t="s">
        <v>243</v>
      </c>
      <c r="C111">
        <v>2</v>
      </c>
      <c r="D111">
        <v>100</v>
      </c>
      <c r="E111">
        <v>30</v>
      </c>
      <c r="F111">
        <v>25</v>
      </c>
      <c r="G111">
        <f>ROUND((Table245[[#This Row],[XP]]*Table245[[#This Row],[entity_spawned (AVG)]])*(Table245[[#This Row],[activating_chance]]/100),0)</f>
        <v>15</v>
      </c>
      <c r="H111" s="73" t="s">
        <v>381</v>
      </c>
      <c r="J111" t="s">
        <v>244</v>
      </c>
      <c r="K111">
        <v>7</v>
      </c>
      <c r="L111">
        <v>130</v>
      </c>
      <c r="M111">
        <v>40</v>
      </c>
      <c r="N111">
        <v>25</v>
      </c>
      <c r="O111">
        <f>ROUND((Table3[[#This Row],[XP]]*Table3[[#This Row],[entity_spawned (AVG)]])*(Table3[[#This Row],[activating_chance]]/100),0)</f>
        <v>70</v>
      </c>
      <c r="P111" t="s">
        <v>381</v>
      </c>
    </row>
    <row r="112" spans="2:16" x14ac:dyDescent="0.25">
      <c r="B112" s="74" t="s">
        <v>243</v>
      </c>
      <c r="C112">
        <v>4</v>
      </c>
      <c r="D112">
        <v>140</v>
      </c>
      <c r="E112">
        <v>100</v>
      </c>
      <c r="F112">
        <v>25</v>
      </c>
      <c r="G112">
        <f>ROUND((Table245[[#This Row],[XP]]*Table245[[#This Row],[entity_spawned (AVG)]])*(Table245[[#This Row],[activating_chance]]/100),0)</f>
        <v>100</v>
      </c>
      <c r="H112" s="73" t="s">
        <v>381</v>
      </c>
      <c r="J112" t="s">
        <v>244</v>
      </c>
      <c r="K112">
        <v>2</v>
      </c>
      <c r="L112">
        <v>100</v>
      </c>
      <c r="M112">
        <v>100</v>
      </c>
      <c r="N112">
        <v>25</v>
      </c>
      <c r="O112">
        <f>ROUND((Table3[[#This Row],[XP]]*Table3[[#This Row],[entity_spawned (AVG)]])*(Table3[[#This Row],[activating_chance]]/100),0)</f>
        <v>50</v>
      </c>
      <c r="P112" t="s">
        <v>381</v>
      </c>
    </row>
    <row r="113" spans="2:16" x14ac:dyDescent="0.25">
      <c r="B113" s="74" t="s">
        <v>243</v>
      </c>
      <c r="C113">
        <v>1</v>
      </c>
      <c r="D113">
        <v>80</v>
      </c>
      <c r="E113">
        <v>60</v>
      </c>
      <c r="F113">
        <v>25</v>
      </c>
      <c r="G113">
        <f>ROUND((Table245[[#This Row],[XP]]*Table245[[#This Row],[entity_spawned (AVG)]])*(Table245[[#This Row],[activating_chance]]/100),0)</f>
        <v>15</v>
      </c>
      <c r="H113" s="73" t="s">
        <v>381</v>
      </c>
      <c r="J113" t="s">
        <v>244</v>
      </c>
      <c r="K113">
        <v>9</v>
      </c>
      <c r="L113">
        <v>180</v>
      </c>
      <c r="M113">
        <v>40</v>
      </c>
      <c r="N113">
        <v>25</v>
      </c>
      <c r="O113">
        <f>ROUND((Table3[[#This Row],[XP]]*Table3[[#This Row],[entity_spawned (AVG)]])*(Table3[[#This Row],[activating_chance]]/100),0)</f>
        <v>90</v>
      </c>
      <c r="P113" t="s">
        <v>381</v>
      </c>
    </row>
    <row r="114" spans="2:16" x14ac:dyDescent="0.25">
      <c r="B114" s="74" t="s">
        <v>243</v>
      </c>
      <c r="C114">
        <v>4</v>
      </c>
      <c r="D114">
        <v>120</v>
      </c>
      <c r="E114">
        <v>20</v>
      </c>
      <c r="F114">
        <v>25</v>
      </c>
      <c r="G114">
        <f>ROUND((Table245[[#This Row],[XP]]*Table245[[#This Row],[entity_spawned (AVG)]])*(Table245[[#This Row],[activating_chance]]/100),0)</f>
        <v>20</v>
      </c>
      <c r="H114" s="73" t="s">
        <v>381</v>
      </c>
      <c r="J114" t="s">
        <v>244</v>
      </c>
      <c r="K114">
        <v>7</v>
      </c>
      <c r="L114">
        <v>130</v>
      </c>
      <c r="M114">
        <v>40</v>
      </c>
      <c r="N114">
        <v>25</v>
      </c>
      <c r="O114">
        <f>ROUND((Table3[[#This Row],[XP]]*Table3[[#This Row],[entity_spawned (AVG)]])*(Table3[[#This Row],[activating_chance]]/100),0)</f>
        <v>70</v>
      </c>
      <c r="P114" t="s">
        <v>381</v>
      </c>
    </row>
    <row r="115" spans="2:16" x14ac:dyDescent="0.25">
      <c r="B115" s="74" t="s">
        <v>243</v>
      </c>
      <c r="C115">
        <v>4</v>
      </c>
      <c r="D115">
        <v>140</v>
      </c>
      <c r="E115">
        <v>100</v>
      </c>
      <c r="F115">
        <v>25</v>
      </c>
      <c r="G115">
        <f>ROUND((Table245[[#This Row],[XP]]*Table245[[#This Row],[entity_spawned (AVG)]])*(Table245[[#This Row],[activating_chance]]/100),0)</f>
        <v>100</v>
      </c>
      <c r="H115" s="73" t="s">
        <v>381</v>
      </c>
      <c r="J115" t="s">
        <v>244</v>
      </c>
      <c r="K115">
        <v>7</v>
      </c>
      <c r="L115">
        <v>130</v>
      </c>
      <c r="M115">
        <v>40</v>
      </c>
      <c r="N115">
        <v>25</v>
      </c>
      <c r="O115">
        <f>ROUND((Table3[[#This Row],[XP]]*Table3[[#This Row],[entity_spawned (AVG)]])*(Table3[[#This Row],[activating_chance]]/100),0)</f>
        <v>70</v>
      </c>
      <c r="P115" t="s">
        <v>381</v>
      </c>
    </row>
    <row r="116" spans="2:16" x14ac:dyDescent="0.25">
      <c r="B116" s="74" t="s">
        <v>243</v>
      </c>
      <c r="C116">
        <v>1</v>
      </c>
      <c r="D116">
        <v>40</v>
      </c>
      <c r="E116">
        <v>20</v>
      </c>
      <c r="F116">
        <v>25</v>
      </c>
      <c r="G116">
        <f>ROUND((Table245[[#This Row],[XP]]*Table245[[#This Row],[entity_spawned (AVG)]])*(Table245[[#This Row],[activating_chance]]/100),0)</f>
        <v>5</v>
      </c>
      <c r="H116" s="73" t="s">
        <v>381</v>
      </c>
      <c r="J116" t="s">
        <v>244</v>
      </c>
      <c r="K116">
        <v>2</v>
      </c>
      <c r="L116">
        <v>80</v>
      </c>
      <c r="M116">
        <v>100</v>
      </c>
      <c r="N116">
        <v>25</v>
      </c>
      <c r="O116">
        <f>ROUND((Table3[[#This Row],[XP]]*Table3[[#This Row],[entity_spawned (AVG)]])*(Table3[[#This Row],[activating_chance]]/100),0)</f>
        <v>50</v>
      </c>
      <c r="P116" t="s">
        <v>381</v>
      </c>
    </row>
    <row r="117" spans="2:16" x14ac:dyDescent="0.25">
      <c r="B117" s="74" t="s">
        <v>243</v>
      </c>
      <c r="C117">
        <v>3</v>
      </c>
      <c r="D117">
        <v>140</v>
      </c>
      <c r="E117">
        <v>100</v>
      </c>
      <c r="F117">
        <v>25</v>
      </c>
      <c r="G117">
        <f>ROUND((Table245[[#This Row],[XP]]*Table245[[#This Row],[entity_spawned (AVG)]])*(Table245[[#This Row],[activating_chance]]/100),0)</f>
        <v>75</v>
      </c>
      <c r="H117" s="73" t="s">
        <v>381</v>
      </c>
      <c r="J117" t="s">
        <v>244</v>
      </c>
      <c r="K117">
        <v>1</v>
      </c>
      <c r="L117">
        <v>70</v>
      </c>
      <c r="M117">
        <v>85</v>
      </c>
      <c r="N117">
        <v>25</v>
      </c>
      <c r="O117">
        <f>ROUND((Table3[[#This Row],[XP]]*Table3[[#This Row],[entity_spawned (AVG)]])*(Table3[[#This Row],[activating_chance]]/100),0)</f>
        <v>21</v>
      </c>
      <c r="P117" t="s">
        <v>381</v>
      </c>
    </row>
    <row r="118" spans="2:16" x14ac:dyDescent="0.25">
      <c r="B118" s="74" t="s">
        <v>243</v>
      </c>
      <c r="C118">
        <v>1</v>
      </c>
      <c r="D118">
        <v>60</v>
      </c>
      <c r="E118">
        <v>40</v>
      </c>
      <c r="F118">
        <v>25</v>
      </c>
      <c r="G118">
        <f>ROUND((Table245[[#This Row],[XP]]*Table245[[#This Row],[entity_spawned (AVG)]])*(Table245[[#This Row],[activating_chance]]/100),0)</f>
        <v>10</v>
      </c>
      <c r="H118" s="73" t="s">
        <v>381</v>
      </c>
      <c r="J118" t="s">
        <v>244</v>
      </c>
      <c r="K118">
        <v>1</v>
      </c>
      <c r="L118">
        <v>60</v>
      </c>
      <c r="M118">
        <v>20</v>
      </c>
      <c r="N118">
        <v>25</v>
      </c>
      <c r="O118">
        <f>ROUND((Table3[[#This Row],[XP]]*Table3[[#This Row],[entity_spawned (AVG)]])*(Table3[[#This Row],[activating_chance]]/100),0)</f>
        <v>5</v>
      </c>
      <c r="P118" t="s">
        <v>381</v>
      </c>
    </row>
    <row r="119" spans="2:16" x14ac:dyDescent="0.25">
      <c r="B119" s="74" t="s">
        <v>243</v>
      </c>
      <c r="C119">
        <v>1</v>
      </c>
      <c r="D119">
        <v>40</v>
      </c>
      <c r="E119">
        <v>100</v>
      </c>
      <c r="F119">
        <v>25</v>
      </c>
      <c r="G119">
        <f>ROUND((Table245[[#This Row],[XP]]*Table245[[#This Row],[entity_spawned (AVG)]])*(Table245[[#This Row],[activating_chance]]/100),0)</f>
        <v>25</v>
      </c>
      <c r="H119" s="73" t="s">
        <v>381</v>
      </c>
      <c r="J119" t="s">
        <v>244</v>
      </c>
      <c r="K119">
        <v>4</v>
      </c>
      <c r="L119">
        <v>120</v>
      </c>
      <c r="M119">
        <v>30</v>
      </c>
      <c r="N119">
        <v>25</v>
      </c>
      <c r="O119">
        <f>ROUND((Table3[[#This Row],[XP]]*Table3[[#This Row],[entity_spawned (AVG)]])*(Table3[[#This Row],[activating_chance]]/100),0)</f>
        <v>30</v>
      </c>
      <c r="P119" t="s">
        <v>381</v>
      </c>
    </row>
    <row r="120" spans="2:16" x14ac:dyDescent="0.25">
      <c r="B120" s="74" t="s">
        <v>243</v>
      </c>
      <c r="C120">
        <v>2</v>
      </c>
      <c r="D120">
        <v>90</v>
      </c>
      <c r="E120">
        <v>100</v>
      </c>
      <c r="F120">
        <v>25</v>
      </c>
      <c r="G120">
        <f>ROUND((Table245[[#This Row],[XP]]*Table245[[#This Row],[entity_spawned (AVG)]])*(Table245[[#This Row],[activating_chance]]/100),0)</f>
        <v>50</v>
      </c>
      <c r="H120" s="73" t="s">
        <v>381</v>
      </c>
      <c r="J120" t="s">
        <v>244</v>
      </c>
      <c r="K120">
        <v>2</v>
      </c>
      <c r="L120">
        <v>70</v>
      </c>
      <c r="M120">
        <v>80</v>
      </c>
      <c r="N120">
        <v>25</v>
      </c>
      <c r="O120">
        <f>ROUND((Table3[[#This Row],[XP]]*Table3[[#This Row],[entity_spawned (AVG)]])*(Table3[[#This Row],[activating_chance]]/100),0)</f>
        <v>40</v>
      </c>
      <c r="P120" t="s">
        <v>381</v>
      </c>
    </row>
    <row r="121" spans="2:16" x14ac:dyDescent="0.25">
      <c r="B121" s="74" t="s">
        <v>243</v>
      </c>
      <c r="C121">
        <v>2</v>
      </c>
      <c r="D121">
        <v>90</v>
      </c>
      <c r="E121">
        <v>100</v>
      </c>
      <c r="F121">
        <v>25</v>
      </c>
      <c r="G121">
        <f>ROUND((Table245[[#This Row],[XP]]*Table245[[#This Row],[entity_spawned (AVG)]])*(Table245[[#This Row],[activating_chance]]/100),0)</f>
        <v>50</v>
      </c>
      <c r="H121" s="73" t="s">
        <v>381</v>
      </c>
      <c r="J121" t="s">
        <v>244</v>
      </c>
      <c r="K121">
        <v>2</v>
      </c>
      <c r="L121">
        <v>80</v>
      </c>
      <c r="M121">
        <v>100</v>
      </c>
      <c r="N121">
        <v>25</v>
      </c>
      <c r="O121">
        <f>ROUND((Table3[[#This Row],[XP]]*Table3[[#This Row],[entity_spawned (AVG)]])*(Table3[[#This Row],[activating_chance]]/100),0)</f>
        <v>50</v>
      </c>
      <c r="P121" t="s">
        <v>381</v>
      </c>
    </row>
    <row r="122" spans="2:16" x14ac:dyDescent="0.25">
      <c r="B122" s="74" t="s">
        <v>243</v>
      </c>
      <c r="C122">
        <v>4</v>
      </c>
      <c r="D122">
        <v>140</v>
      </c>
      <c r="E122">
        <v>100</v>
      </c>
      <c r="F122">
        <v>25</v>
      </c>
      <c r="G122">
        <f>ROUND((Table245[[#This Row],[XP]]*Table245[[#This Row],[entity_spawned (AVG)]])*(Table245[[#This Row],[activating_chance]]/100),0)</f>
        <v>100</v>
      </c>
      <c r="H122" s="73" t="s">
        <v>381</v>
      </c>
      <c r="J122" t="s">
        <v>244</v>
      </c>
      <c r="K122">
        <v>7</v>
      </c>
      <c r="L122">
        <v>130</v>
      </c>
      <c r="M122">
        <v>40</v>
      </c>
      <c r="N122">
        <v>25</v>
      </c>
      <c r="O122">
        <f>ROUND((Table3[[#This Row],[XP]]*Table3[[#This Row],[entity_spawned (AVG)]])*(Table3[[#This Row],[activating_chance]]/100),0)</f>
        <v>70</v>
      </c>
      <c r="P122" t="s">
        <v>381</v>
      </c>
    </row>
    <row r="123" spans="2:16" x14ac:dyDescent="0.25">
      <c r="B123" s="74" t="s">
        <v>243</v>
      </c>
      <c r="C123">
        <v>11</v>
      </c>
      <c r="D123">
        <v>180</v>
      </c>
      <c r="E123">
        <v>100</v>
      </c>
      <c r="F123">
        <v>25</v>
      </c>
      <c r="G123">
        <f>ROUND((Table245[[#This Row],[XP]]*Table245[[#This Row],[entity_spawned (AVG)]])*(Table245[[#This Row],[activating_chance]]/100),0)</f>
        <v>275</v>
      </c>
      <c r="H123" s="73" t="s">
        <v>381</v>
      </c>
      <c r="J123" t="s">
        <v>244</v>
      </c>
      <c r="K123">
        <v>3</v>
      </c>
      <c r="L123">
        <v>100</v>
      </c>
      <c r="M123">
        <v>20</v>
      </c>
      <c r="N123">
        <v>25</v>
      </c>
      <c r="O123">
        <f>ROUND((Table3[[#This Row],[XP]]*Table3[[#This Row],[entity_spawned (AVG)]])*(Table3[[#This Row],[activating_chance]]/100),0)</f>
        <v>15</v>
      </c>
      <c r="P123" t="s">
        <v>381</v>
      </c>
    </row>
    <row r="124" spans="2:16" x14ac:dyDescent="0.25">
      <c r="B124" s="74" t="s">
        <v>243</v>
      </c>
      <c r="C124">
        <v>3</v>
      </c>
      <c r="D124">
        <v>100</v>
      </c>
      <c r="E124">
        <v>80</v>
      </c>
      <c r="F124">
        <v>25</v>
      </c>
      <c r="G124">
        <f>ROUND((Table245[[#This Row],[XP]]*Table245[[#This Row],[entity_spawned (AVG)]])*(Table245[[#This Row],[activating_chance]]/100),0)</f>
        <v>60</v>
      </c>
      <c r="H124" s="73" t="s">
        <v>381</v>
      </c>
      <c r="J124" t="s">
        <v>244</v>
      </c>
      <c r="K124">
        <v>1</v>
      </c>
      <c r="L124">
        <v>70</v>
      </c>
      <c r="M124">
        <v>85</v>
      </c>
      <c r="N124">
        <v>25</v>
      </c>
      <c r="O124">
        <f>ROUND((Table3[[#This Row],[XP]]*Table3[[#This Row],[entity_spawned (AVG)]])*(Table3[[#This Row],[activating_chance]]/100),0)</f>
        <v>21</v>
      </c>
      <c r="P124" t="s">
        <v>381</v>
      </c>
    </row>
    <row r="125" spans="2:16" x14ac:dyDescent="0.25">
      <c r="B125" s="74" t="s">
        <v>243</v>
      </c>
      <c r="C125">
        <v>1</v>
      </c>
      <c r="D125">
        <v>60</v>
      </c>
      <c r="E125">
        <v>60</v>
      </c>
      <c r="F125">
        <v>25</v>
      </c>
      <c r="G125">
        <f>ROUND((Table245[[#This Row],[XP]]*Table245[[#This Row],[entity_spawned (AVG)]])*(Table245[[#This Row],[activating_chance]]/100),0)</f>
        <v>15</v>
      </c>
      <c r="H125" s="73" t="s">
        <v>381</v>
      </c>
      <c r="J125" t="s">
        <v>244</v>
      </c>
      <c r="K125">
        <v>1</v>
      </c>
      <c r="L125">
        <v>70</v>
      </c>
      <c r="M125">
        <v>85</v>
      </c>
      <c r="N125">
        <v>25</v>
      </c>
      <c r="O125">
        <f>ROUND((Table3[[#This Row],[XP]]*Table3[[#This Row],[entity_spawned (AVG)]])*(Table3[[#This Row],[activating_chance]]/100),0)</f>
        <v>21</v>
      </c>
      <c r="P125" t="s">
        <v>381</v>
      </c>
    </row>
    <row r="126" spans="2:16" x14ac:dyDescent="0.25">
      <c r="B126" s="74" t="s">
        <v>243</v>
      </c>
      <c r="C126">
        <v>3</v>
      </c>
      <c r="D126">
        <v>110</v>
      </c>
      <c r="E126">
        <v>100</v>
      </c>
      <c r="F126">
        <v>25</v>
      </c>
      <c r="G126">
        <f>ROUND((Table245[[#This Row],[XP]]*Table245[[#This Row],[entity_spawned (AVG)]])*(Table245[[#This Row],[activating_chance]]/100),0)</f>
        <v>75</v>
      </c>
      <c r="H126" s="73" t="s">
        <v>381</v>
      </c>
      <c r="J126" t="s">
        <v>245</v>
      </c>
      <c r="K126">
        <v>5</v>
      </c>
      <c r="L126">
        <v>25</v>
      </c>
      <c r="M126">
        <v>100</v>
      </c>
      <c r="N126">
        <v>25</v>
      </c>
      <c r="O126">
        <f>ROUND((Table3[[#This Row],[XP]]*Table3[[#This Row],[entity_spawned (AVG)]])*(Table3[[#This Row],[activating_chance]]/100),0)</f>
        <v>125</v>
      </c>
      <c r="P126" t="s">
        <v>381</v>
      </c>
    </row>
    <row r="127" spans="2:16" x14ac:dyDescent="0.25">
      <c r="B127" s="74" t="s">
        <v>243</v>
      </c>
      <c r="C127">
        <v>2</v>
      </c>
      <c r="D127">
        <v>90</v>
      </c>
      <c r="E127">
        <v>40</v>
      </c>
      <c r="F127">
        <v>25</v>
      </c>
      <c r="G127">
        <f>ROUND((Table245[[#This Row],[XP]]*Table245[[#This Row],[entity_spawned (AVG)]])*(Table245[[#This Row],[activating_chance]]/100),0)</f>
        <v>20</v>
      </c>
      <c r="H127" s="73" t="s">
        <v>381</v>
      </c>
      <c r="J127" t="s">
        <v>245</v>
      </c>
      <c r="K127">
        <v>1</v>
      </c>
      <c r="L127">
        <v>80</v>
      </c>
      <c r="M127">
        <v>100</v>
      </c>
      <c r="N127">
        <v>25</v>
      </c>
      <c r="O127">
        <f>ROUND((Table3[[#This Row],[XP]]*Table3[[#This Row],[entity_spawned (AVG)]])*(Table3[[#This Row],[activating_chance]]/100),0)</f>
        <v>25</v>
      </c>
      <c r="P127" t="s">
        <v>381</v>
      </c>
    </row>
    <row r="128" spans="2:16" x14ac:dyDescent="0.25">
      <c r="B128" s="74" t="s">
        <v>243</v>
      </c>
      <c r="C128">
        <v>4</v>
      </c>
      <c r="D128">
        <v>120</v>
      </c>
      <c r="E128">
        <v>100</v>
      </c>
      <c r="F128">
        <v>25</v>
      </c>
      <c r="G128">
        <f>ROUND((Table245[[#This Row],[XP]]*Table245[[#This Row],[entity_spawned (AVG)]])*(Table245[[#This Row],[activating_chance]]/100),0)</f>
        <v>100</v>
      </c>
      <c r="H128" s="73" t="s">
        <v>381</v>
      </c>
      <c r="J128" t="s">
        <v>245</v>
      </c>
      <c r="K128">
        <v>3</v>
      </c>
      <c r="L128">
        <v>150</v>
      </c>
      <c r="M128">
        <v>100</v>
      </c>
      <c r="N128">
        <v>25</v>
      </c>
      <c r="O128">
        <f>ROUND((Table3[[#This Row],[XP]]*Table3[[#This Row],[entity_spawned (AVG)]])*(Table3[[#This Row],[activating_chance]]/100),0)</f>
        <v>75</v>
      </c>
      <c r="P128" t="s">
        <v>381</v>
      </c>
    </row>
    <row r="129" spans="2:16" x14ac:dyDescent="0.25">
      <c r="B129" s="74" t="s">
        <v>243</v>
      </c>
      <c r="C129">
        <v>1</v>
      </c>
      <c r="D129">
        <v>60</v>
      </c>
      <c r="E129">
        <v>100</v>
      </c>
      <c r="F129">
        <v>25</v>
      </c>
      <c r="G129">
        <f>ROUND((Table245[[#This Row],[XP]]*Table245[[#This Row],[entity_spawned (AVG)]])*(Table245[[#This Row],[activating_chance]]/100),0)</f>
        <v>25</v>
      </c>
      <c r="H129" s="73" t="s">
        <v>381</v>
      </c>
      <c r="J129" t="s">
        <v>245</v>
      </c>
      <c r="K129">
        <v>1</v>
      </c>
      <c r="L129">
        <v>90</v>
      </c>
      <c r="M129">
        <v>100</v>
      </c>
      <c r="N129">
        <v>25</v>
      </c>
      <c r="O129">
        <f>ROUND((Table3[[#This Row],[XP]]*Table3[[#This Row],[entity_spawned (AVG)]])*(Table3[[#This Row],[activating_chance]]/100),0)</f>
        <v>25</v>
      </c>
      <c r="P129" t="s">
        <v>381</v>
      </c>
    </row>
    <row r="130" spans="2:16" x14ac:dyDescent="0.25">
      <c r="B130" s="74" t="s">
        <v>243</v>
      </c>
      <c r="C130">
        <v>1</v>
      </c>
      <c r="D130">
        <v>60</v>
      </c>
      <c r="E130">
        <v>100</v>
      </c>
      <c r="F130">
        <v>25</v>
      </c>
      <c r="G130">
        <f>ROUND((Table245[[#This Row],[XP]]*Table245[[#This Row],[entity_spawned (AVG)]])*(Table245[[#This Row],[activating_chance]]/100),0)</f>
        <v>25</v>
      </c>
      <c r="H130" s="73" t="s">
        <v>381</v>
      </c>
      <c r="J130" t="s">
        <v>246</v>
      </c>
      <c r="K130">
        <v>1</v>
      </c>
      <c r="L130">
        <v>220</v>
      </c>
      <c r="M130">
        <v>100</v>
      </c>
      <c r="N130">
        <v>50</v>
      </c>
      <c r="O130">
        <f>ROUND((Table3[[#This Row],[XP]]*Table3[[#This Row],[entity_spawned (AVG)]])*(Table3[[#This Row],[activating_chance]]/100),0)</f>
        <v>50</v>
      </c>
      <c r="P130" t="s">
        <v>382</v>
      </c>
    </row>
    <row r="131" spans="2:16" x14ac:dyDescent="0.25">
      <c r="B131" s="74" t="s">
        <v>243</v>
      </c>
      <c r="C131">
        <v>1</v>
      </c>
      <c r="D131">
        <v>60</v>
      </c>
      <c r="E131">
        <v>100</v>
      </c>
      <c r="F131">
        <v>25</v>
      </c>
      <c r="G131">
        <f>ROUND((Table245[[#This Row],[XP]]*Table245[[#This Row],[entity_spawned (AVG)]])*(Table245[[#This Row],[activating_chance]]/100),0)</f>
        <v>25</v>
      </c>
      <c r="H131" s="73" t="s">
        <v>381</v>
      </c>
      <c r="J131" t="s">
        <v>246</v>
      </c>
      <c r="K131">
        <v>1</v>
      </c>
      <c r="L131">
        <v>220</v>
      </c>
      <c r="M131">
        <v>40</v>
      </c>
      <c r="N131">
        <v>50</v>
      </c>
      <c r="O131">
        <f>ROUND((Table3[[#This Row],[XP]]*Table3[[#This Row],[entity_spawned (AVG)]])*(Table3[[#This Row],[activating_chance]]/100),0)</f>
        <v>20</v>
      </c>
      <c r="P131" t="s">
        <v>382</v>
      </c>
    </row>
    <row r="132" spans="2:16" x14ac:dyDescent="0.25">
      <c r="B132" s="74" t="s">
        <v>243</v>
      </c>
      <c r="C132">
        <v>1</v>
      </c>
      <c r="D132">
        <v>70</v>
      </c>
      <c r="E132">
        <v>85</v>
      </c>
      <c r="F132">
        <v>25</v>
      </c>
      <c r="G132">
        <f>ROUND((Table245[[#This Row],[XP]]*Table245[[#This Row],[entity_spawned (AVG)]])*(Table245[[#This Row],[activating_chance]]/100),0)</f>
        <v>21</v>
      </c>
      <c r="H132" s="73" t="s">
        <v>381</v>
      </c>
      <c r="J132" t="s">
        <v>246</v>
      </c>
      <c r="K132">
        <v>1</v>
      </c>
      <c r="L132">
        <v>220</v>
      </c>
      <c r="M132">
        <v>100</v>
      </c>
      <c r="N132">
        <v>50</v>
      </c>
      <c r="O132">
        <f>ROUND((Table3[[#This Row],[XP]]*Table3[[#This Row],[entity_spawned (AVG)]])*(Table3[[#This Row],[activating_chance]]/100),0)</f>
        <v>50</v>
      </c>
      <c r="P132" t="s">
        <v>382</v>
      </c>
    </row>
    <row r="133" spans="2:16" x14ac:dyDescent="0.25">
      <c r="B133" s="74" t="s">
        <v>243</v>
      </c>
      <c r="C133">
        <v>4</v>
      </c>
      <c r="D133">
        <v>140</v>
      </c>
      <c r="E133">
        <v>100</v>
      </c>
      <c r="F133">
        <v>25</v>
      </c>
      <c r="G133">
        <f>ROUND((Table245[[#This Row],[XP]]*Table245[[#This Row],[entity_spawned (AVG)]])*(Table245[[#This Row],[activating_chance]]/100),0)</f>
        <v>100</v>
      </c>
      <c r="H133" s="73" t="s">
        <v>381</v>
      </c>
      <c r="J133" t="s">
        <v>246</v>
      </c>
      <c r="K133">
        <v>1</v>
      </c>
      <c r="L133">
        <v>220</v>
      </c>
      <c r="M133">
        <v>100</v>
      </c>
      <c r="N133">
        <v>50</v>
      </c>
      <c r="O133">
        <f>ROUND((Table3[[#This Row],[XP]]*Table3[[#This Row],[entity_spawned (AVG)]])*(Table3[[#This Row],[activating_chance]]/100),0)</f>
        <v>50</v>
      </c>
      <c r="P133" t="s">
        <v>382</v>
      </c>
    </row>
    <row r="134" spans="2:16" x14ac:dyDescent="0.25">
      <c r="B134" s="74" t="s">
        <v>243</v>
      </c>
      <c r="C134">
        <v>1</v>
      </c>
      <c r="D134">
        <v>60</v>
      </c>
      <c r="E134">
        <v>100</v>
      </c>
      <c r="F134">
        <v>25</v>
      </c>
      <c r="G134">
        <f>ROUND((Table245[[#This Row],[XP]]*Table245[[#This Row],[entity_spawned (AVG)]])*(Table245[[#This Row],[activating_chance]]/100),0)</f>
        <v>25</v>
      </c>
      <c r="H134" s="73" t="s">
        <v>381</v>
      </c>
      <c r="J134" t="s">
        <v>246</v>
      </c>
      <c r="K134">
        <v>1</v>
      </c>
      <c r="L134">
        <v>220</v>
      </c>
      <c r="M134">
        <v>20</v>
      </c>
      <c r="N134">
        <v>50</v>
      </c>
      <c r="O134">
        <f>ROUND((Table3[[#This Row],[XP]]*Table3[[#This Row],[entity_spawned (AVG)]])*(Table3[[#This Row],[activating_chance]]/100),0)</f>
        <v>10</v>
      </c>
      <c r="P134" t="s">
        <v>382</v>
      </c>
    </row>
    <row r="135" spans="2:16" x14ac:dyDescent="0.25">
      <c r="B135" s="74" t="s">
        <v>243</v>
      </c>
      <c r="C135">
        <v>1</v>
      </c>
      <c r="D135">
        <v>140</v>
      </c>
      <c r="E135">
        <v>30</v>
      </c>
      <c r="F135">
        <v>25</v>
      </c>
      <c r="G135">
        <f>ROUND((Table245[[#This Row],[XP]]*Table245[[#This Row],[entity_spawned (AVG)]])*(Table245[[#This Row],[activating_chance]]/100),0)</f>
        <v>8</v>
      </c>
      <c r="H135" s="73" t="s">
        <v>381</v>
      </c>
      <c r="J135" t="s">
        <v>246</v>
      </c>
      <c r="K135">
        <v>1</v>
      </c>
      <c r="L135">
        <v>220</v>
      </c>
      <c r="M135">
        <v>100</v>
      </c>
      <c r="N135">
        <v>50</v>
      </c>
      <c r="O135">
        <f>ROUND((Table3[[#This Row],[XP]]*Table3[[#This Row],[entity_spawned (AVG)]])*(Table3[[#This Row],[activating_chance]]/100),0)</f>
        <v>50</v>
      </c>
      <c r="P135" t="s">
        <v>382</v>
      </c>
    </row>
    <row r="136" spans="2:16" x14ac:dyDescent="0.25">
      <c r="B136" s="74" t="s">
        <v>243</v>
      </c>
      <c r="C136">
        <v>4</v>
      </c>
      <c r="D136">
        <v>140</v>
      </c>
      <c r="E136">
        <v>100</v>
      </c>
      <c r="F136">
        <v>25</v>
      </c>
      <c r="G136">
        <f>ROUND((Table245[[#This Row],[XP]]*Table245[[#This Row],[entity_spawned (AVG)]])*(Table245[[#This Row],[activating_chance]]/100),0)</f>
        <v>100</v>
      </c>
      <c r="H136" s="73" t="s">
        <v>381</v>
      </c>
      <c r="J136" t="s">
        <v>246</v>
      </c>
      <c r="K136">
        <v>1</v>
      </c>
      <c r="L136">
        <v>220</v>
      </c>
      <c r="M136">
        <v>100</v>
      </c>
      <c r="N136">
        <v>50</v>
      </c>
      <c r="O136">
        <f>ROUND((Table3[[#This Row],[XP]]*Table3[[#This Row],[entity_spawned (AVG)]])*(Table3[[#This Row],[activating_chance]]/100),0)</f>
        <v>50</v>
      </c>
      <c r="P136" t="s">
        <v>382</v>
      </c>
    </row>
    <row r="137" spans="2:16" x14ac:dyDescent="0.25">
      <c r="B137" s="74" t="s">
        <v>244</v>
      </c>
      <c r="C137">
        <v>2</v>
      </c>
      <c r="D137">
        <v>110</v>
      </c>
      <c r="E137">
        <v>100</v>
      </c>
      <c r="F137">
        <v>25</v>
      </c>
      <c r="G137">
        <f>ROUND((Table245[[#This Row],[XP]]*Table245[[#This Row],[entity_spawned (AVG)]])*(Table245[[#This Row],[activating_chance]]/100),0)</f>
        <v>50</v>
      </c>
      <c r="H137" s="73" t="s">
        <v>381</v>
      </c>
      <c r="J137" t="s">
        <v>249</v>
      </c>
      <c r="K137">
        <v>1</v>
      </c>
      <c r="L137">
        <v>280</v>
      </c>
      <c r="M137">
        <v>100</v>
      </c>
      <c r="N137">
        <v>143</v>
      </c>
      <c r="O137">
        <f>ROUND((Table3[[#This Row],[XP]]*Table3[[#This Row],[entity_spawned (AVG)]])*(Table3[[#This Row],[activating_chance]]/100),0)</f>
        <v>143</v>
      </c>
      <c r="P137" t="s">
        <v>382</v>
      </c>
    </row>
    <row r="138" spans="2:16" x14ac:dyDescent="0.25">
      <c r="B138" s="74" t="s">
        <v>244</v>
      </c>
      <c r="C138">
        <v>6</v>
      </c>
      <c r="D138">
        <v>120</v>
      </c>
      <c r="E138">
        <v>100</v>
      </c>
      <c r="F138">
        <v>25</v>
      </c>
      <c r="G138">
        <f>ROUND((Table245[[#This Row],[XP]]*Table245[[#This Row],[entity_spawned (AVG)]])*(Table245[[#This Row],[activating_chance]]/100),0)</f>
        <v>150</v>
      </c>
      <c r="H138" s="73" t="s">
        <v>381</v>
      </c>
      <c r="J138" t="s">
        <v>249</v>
      </c>
      <c r="K138">
        <v>1</v>
      </c>
      <c r="L138">
        <v>280</v>
      </c>
      <c r="M138">
        <v>100</v>
      </c>
      <c r="N138">
        <v>143</v>
      </c>
      <c r="O138">
        <f>ROUND((Table3[[#This Row],[XP]]*Table3[[#This Row],[entity_spawned (AVG)]])*(Table3[[#This Row],[activating_chance]]/100),0)</f>
        <v>143</v>
      </c>
      <c r="P138" t="s">
        <v>382</v>
      </c>
    </row>
    <row r="139" spans="2:16" x14ac:dyDescent="0.25">
      <c r="B139" s="74" t="s">
        <v>244</v>
      </c>
      <c r="C139">
        <v>2</v>
      </c>
      <c r="D139">
        <v>110</v>
      </c>
      <c r="E139">
        <v>80</v>
      </c>
      <c r="F139">
        <v>25</v>
      </c>
      <c r="G139">
        <f>ROUND((Table245[[#This Row],[XP]]*Table245[[#This Row],[entity_spawned (AVG)]])*(Table245[[#This Row],[activating_chance]]/100),0)</f>
        <v>40</v>
      </c>
      <c r="H139" s="73" t="s">
        <v>381</v>
      </c>
      <c r="J139" t="s">
        <v>250</v>
      </c>
      <c r="K139">
        <v>1</v>
      </c>
      <c r="L139">
        <v>5000</v>
      </c>
      <c r="M139">
        <v>10</v>
      </c>
      <c r="N139">
        <v>75</v>
      </c>
      <c r="O139">
        <f>ROUND((Table3[[#This Row],[XP]]*Table3[[#This Row],[entity_spawned (AVG)]])*(Table3[[#This Row],[activating_chance]]/100),0)</f>
        <v>8</v>
      </c>
      <c r="P139" t="s">
        <v>381</v>
      </c>
    </row>
    <row r="140" spans="2:16" x14ac:dyDescent="0.25">
      <c r="B140" s="74" t="s">
        <v>244</v>
      </c>
      <c r="C140">
        <v>6</v>
      </c>
      <c r="D140">
        <v>120</v>
      </c>
      <c r="E140">
        <v>100</v>
      </c>
      <c r="F140">
        <v>25</v>
      </c>
      <c r="G140">
        <f>ROUND((Table245[[#This Row],[XP]]*Table245[[#This Row],[entity_spawned (AVG)]])*(Table245[[#This Row],[activating_chance]]/100),0)</f>
        <v>150</v>
      </c>
      <c r="H140" s="73" t="s">
        <v>381</v>
      </c>
      <c r="J140" t="s">
        <v>250</v>
      </c>
      <c r="K140">
        <v>1</v>
      </c>
      <c r="L140">
        <v>5000</v>
      </c>
      <c r="M140">
        <v>40</v>
      </c>
      <c r="N140">
        <v>75</v>
      </c>
      <c r="O140">
        <f>ROUND((Table3[[#This Row],[XP]]*Table3[[#This Row],[entity_spawned (AVG)]])*(Table3[[#This Row],[activating_chance]]/100),0)</f>
        <v>30</v>
      </c>
      <c r="P140" t="s">
        <v>381</v>
      </c>
    </row>
    <row r="141" spans="2:16" x14ac:dyDescent="0.25">
      <c r="B141" s="74" t="s">
        <v>244</v>
      </c>
      <c r="C141">
        <v>2</v>
      </c>
      <c r="D141">
        <v>80</v>
      </c>
      <c r="E141">
        <v>100</v>
      </c>
      <c r="F141">
        <v>25</v>
      </c>
      <c r="G141">
        <f>ROUND((Table245[[#This Row],[XP]]*Table245[[#This Row],[entity_spawned (AVG)]])*(Table245[[#This Row],[activating_chance]]/100),0)</f>
        <v>50</v>
      </c>
      <c r="H141" s="73" t="s">
        <v>381</v>
      </c>
      <c r="J141" t="s">
        <v>250</v>
      </c>
      <c r="K141">
        <v>1</v>
      </c>
      <c r="L141">
        <v>5000</v>
      </c>
      <c r="M141">
        <v>30</v>
      </c>
      <c r="N141">
        <v>75</v>
      </c>
      <c r="O141">
        <f>ROUND((Table3[[#This Row],[XP]]*Table3[[#This Row],[entity_spawned (AVG)]])*(Table3[[#This Row],[activating_chance]]/100),0)</f>
        <v>23</v>
      </c>
      <c r="P141" t="s">
        <v>381</v>
      </c>
    </row>
    <row r="142" spans="2:16" x14ac:dyDescent="0.25">
      <c r="B142" s="74" t="s">
        <v>244</v>
      </c>
      <c r="C142">
        <v>1</v>
      </c>
      <c r="D142">
        <v>60</v>
      </c>
      <c r="E142">
        <v>80</v>
      </c>
      <c r="F142">
        <v>25</v>
      </c>
      <c r="G142">
        <f>ROUND((Table245[[#This Row],[XP]]*Table245[[#This Row],[entity_spawned (AVG)]])*(Table245[[#This Row],[activating_chance]]/100),0)</f>
        <v>20</v>
      </c>
      <c r="H142" s="73" t="s">
        <v>381</v>
      </c>
      <c r="J142" t="s">
        <v>250</v>
      </c>
      <c r="K142">
        <v>1</v>
      </c>
      <c r="L142">
        <v>5000</v>
      </c>
      <c r="M142">
        <v>20</v>
      </c>
      <c r="N142">
        <v>75</v>
      </c>
      <c r="O142">
        <f>ROUND((Table3[[#This Row],[XP]]*Table3[[#This Row],[entity_spawned (AVG)]])*(Table3[[#This Row],[activating_chance]]/100),0)</f>
        <v>15</v>
      </c>
      <c r="P142" t="s">
        <v>381</v>
      </c>
    </row>
    <row r="143" spans="2:16" x14ac:dyDescent="0.25">
      <c r="B143" s="74" t="s">
        <v>244</v>
      </c>
      <c r="C143">
        <v>7</v>
      </c>
      <c r="D143">
        <v>120</v>
      </c>
      <c r="E143">
        <v>100</v>
      </c>
      <c r="F143">
        <v>25</v>
      </c>
      <c r="G143">
        <f>ROUND((Table245[[#This Row],[XP]]*Table245[[#This Row],[entity_spawned (AVG)]])*(Table245[[#This Row],[activating_chance]]/100),0)</f>
        <v>175</v>
      </c>
      <c r="H143" s="73" t="s">
        <v>381</v>
      </c>
      <c r="J143" t="s">
        <v>250</v>
      </c>
      <c r="K143">
        <v>1</v>
      </c>
      <c r="L143">
        <v>5000</v>
      </c>
      <c r="M143">
        <v>30</v>
      </c>
      <c r="N143">
        <v>75</v>
      </c>
      <c r="O143">
        <f>ROUND((Table3[[#This Row],[XP]]*Table3[[#This Row],[entity_spawned (AVG)]])*(Table3[[#This Row],[activating_chance]]/100),0)</f>
        <v>23</v>
      </c>
      <c r="P143" t="s">
        <v>381</v>
      </c>
    </row>
    <row r="144" spans="2:16" x14ac:dyDescent="0.25">
      <c r="B144" s="74" t="s">
        <v>244</v>
      </c>
      <c r="C144">
        <v>2</v>
      </c>
      <c r="D144">
        <v>100</v>
      </c>
      <c r="E144">
        <v>100</v>
      </c>
      <c r="F144">
        <v>25</v>
      </c>
      <c r="G144">
        <f>ROUND((Table245[[#This Row],[XP]]*Table245[[#This Row],[entity_spawned (AVG)]])*(Table245[[#This Row],[activating_chance]]/100),0)</f>
        <v>50</v>
      </c>
      <c r="H144" s="73" t="s">
        <v>381</v>
      </c>
      <c r="J144" t="s">
        <v>251</v>
      </c>
      <c r="K144">
        <v>1</v>
      </c>
      <c r="L144">
        <v>250</v>
      </c>
      <c r="M144">
        <v>100</v>
      </c>
      <c r="N144">
        <v>48</v>
      </c>
      <c r="O144">
        <f>ROUND((Table3[[#This Row],[XP]]*Table3[[#This Row],[entity_spawned (AVG)]])*(Table3[[#This Row],[activating_chance]]/100),0)</f>
        <v>48</v>
      </c>
      <c r="P144" t="s">
        <v>382</v>
      </c>
    </row>
    <row r="145" spans="2:16" x14ac:dyDescent="0.25">
      <c r="B145" s="74" t="s">
        <v>244</v>
      </c>
      <c r="C145">
        <v>1</v>
      </c>
      <c r="D145">
        <v>60</v>
      </c>
      <c r="E145">
        <v>60</v>
      </c>
      <c r="F145">
        <v>25</v>
      </c>
      <c r="G145">
        <f>ROUND((Table245[[#This Row],[XP]]*Table245[[#This Row],[entity_spawned (AVG)]])*(Table245[[#This Row],[activating_chance]]/100),0)</f>
        <v>15</v>
      </c>
      <c r="H145" s="73" t="s">
        <v>381</v>
      </c>
      <c r="J145" t="s">
        <v>251</v>
      </c>
      <c r="K145">
        <v>1</v>
      </c>
      <c r="L145">
        <v>250</v>
      </c>
      <c r="M145">
        <v>100</v>
      </c>
      <c r="N145">
        <v>48</v>
      </c>
      <c r="O145">
        <f>ROUND((Table3[[#This Row],[XP]]*Table3[[#This Row],[entity_spawned (AVG)]])*(Table3[[#This Row],[activating_chance]]/100),0)</f>
        <v>48</v>
      </c>
      <c r="P145" t="s">
        <v>382</v>
      </c>
    </row>
    <row r="146" spans="2:16" x14ac:dyDescent="0.25">
      <c r="B146" s="74" t="s">
        <v>244</v>
      </c>
      <c r="C146">
        <v>1</v>
      </c>
      <c r="D146">
        <v>40</v>
      </c>
      <c r="E146">
        <v>85</v>
      </c>
      <c r="F146">
        <v>25</v>
      </c>
      <c r="G146">
        <f>ROUND((Table245[[#This Row],[XP]]*Table245[[#This Row],[entity_spawned (AVG)]])*(Table245[[#This Row],[activating_chance]]/100),0)</f>
        <v>21</v>
      </c>
      <c r="H146" s="73" t="s">
        <v>381</v>
      </c>
      <c r="J146" t="s">
        <v>251</v>
      </c>
      <c r="K146">
        <v>1</v>
      </c>
      <c r="L146">
        <v>250</v>
      </c>
      <c r="M146">
        <v>100</v>
      </c>
      <c r="N146">
        <v>48</v>
      </c>
      <c r="O146">
        <f>ROUND((Table3[[#This Row],[XP]]*Table3[[#This Row],[entity_spawned (AVG)]])*(Table3[[#This Row],[activating_chance]]/100),0)</f>
        <v>48</v>
      </c>
      <c r="P146" t="s">
        <v>382</v>
      </c>
    </row>
    <row r="147" spans="2:16" x14ac:dyDescent="0.25">
      <c r="B147" s="74" t="s">
        <v>244</v>
      </c>
      <c r="C147">
        <v>3</v>
      </c>
      <c r="D147">
        <v>90</v>
      </c>
      <c r="E147">
        <v>100</v>
      </c>
      <c r="F147">
        <v>25</v>
      </c>
      <c r="G147">
        <f>ROUND((Table245[[#This Row],[XP]]*Table245[[#This Row],[entity_spawned (AVG)]])*(Table245[[#This Row],[activating_chance]]/100),0)</f>
        <v>75</v>
      </c>
      <c r="H147" s="73" t="s">
        <v>381</v>
      </c>
      <c r="J147" t="s">
        <v>251</v>
      </c>
      <c r="K147">
        <v>3</v>
      </c>
      <c r="L147">
        <v>250</v>
      </c>
      <c r="M147">
        <v>100</v>
      </c>
      <c r="N147">
        <v>48</v>
      </c>
      <c r="O147">
        <f>ROUND((Table3[[#This Row],[XP]]*Table3[[#This Row],[entity_spawned (AVG)]])*(Table3[[#This Row],[activating_chance]]/100),0)</f>
        <v>144</v>
      </c>
      <c r="P147" t="s">
        <v>382</v>
      </c>
    </row>
    <row r="148" spans="2:16" x14ac:dyDescent="0.25">
      <c r="B148" s="74" t="s">
        <v>244</v>
      </c>
      <c r="C148">
        <v>10</v>
      </c>
      <c r="D148">
        <v>180</v>
      </c>
      <c r="E148">
        <v>80</v>
      </c>
      <c r="F148">
        <v>25</v>
      </c>
      <c r="G148">
        <f>ROUND((Table245[[#This Row],[XP]]*Table245[[#This Row],[entity_spawned (AVG)]])*(Table245[[#This Row],[activating_chance]]/100),0)</f>
        <v>200</v>
      </c>
      <c r="H148" s="73" t="s">
        <v>381</v>
      </c>
      <c r="J148" t="s">
        <v>251</v>
      </c>
      <c r="K148">
        <v>1</v>
      </c>
      <c r="L148">
        <v>250</v>
      </c>
      <c r="M148">
        <v>100</v>
      </c>
      <c r="N148">
        <v>48</v>
      </c>
      <c r="O148">
        <f>ROUND((Table3[[#This Row],[XP]]*Table3[[#This Row],[entity_spawned (AVG)]])*(Table3[[#This Row],[activating_chance]]/100),0)</f>
        <v>48</v>
      </c>
      <c r="P148" t="s">
        <v>382</v>
      </c>
    </row>
    <row r="149" spans="2:16" x14ac:dyDescent="0.25">
      <c r="B149" s="74" t="s">
        <v>244</v>
      </c>
      <c r="C149">
        <v>7</v>
      </c>
      <c r="D149">
        <v>150</v>
      </c>
      <c r="E149">
        <v>40</v>
      </c>
      <c r="F149">
        <v>25</v>
      </c>
      <c r="G149">
        <f>ROUND((Table245[[#This Row],[XP]]*Table245[[#This Row],[entity_spawned (AVG)]])*(Table245[[#This Row],[activating_chance]]/100),0)</f>
        <v>70</v>
      </c>
      <c r="H149" s="73" t="s">
        <v>381</v>
      </c>
      <c r="J149" t="s">
        <v>251</v>
      </c>
      <c r="K149">
        <v>1</v>
      </c>
      <c r="L149">
        <v>250</v>
      </c>
      <c r="M149">
        <v>100</v>
      </c>
      <c r="N149">
        <v>48</v>
      </c>
      <c r="O149">
        <f>ROUND((Table3[[#This Row],[XP]]*Table3[[#This Row],[entity_spawned (AVG)]])*(Table3[[#This Row],[activating_chance]]/100),0)</f>
        <v>48</v>
      </c>
      <c r="P149" t="s">
        <v>382</v>
      </c>
    </row>
    <row r="150" spans="2:16" x14ac:dyDescent="0.25">
      <c r="B150" s="74" t="s">
        <v>244</v>
      </c>
      <c r="C150">
        <v>6</v>
      </c>
      <c r="D150">
        <v>120</v>
      </c>
      <c r="E150">
        <v>20</v>
      </c>
      <c r="F150">
        <v>25</v>
      </c>
      <c r="G150">
        <f>ROUND((Table245[[#This Row],[XP]]*Table245[[#This Row],[entity_spawned (AVG)]])*(Table245[[#This Row],[activating_chance]]/100),0)</f>
        <v>30</v>
      </c>
      <c r="H150" s="73" t="s">
        <v>381</v>
      </c>
      <c r="J150" t="s">
        <v>251</v>
      </c>
      <c r="K150">
        <v>1</v>
      </c>
      <c r="L150">
        <v>250</v>
      </c>
      <c r="M150">
        <v>100</v>
      </c>
      <c r="N150">
        <v>48</v>
      </c>
      <c r="O150">
        <f>ROUND((Table3[[#This Row],[XP]]*Table3[[#This Row],[entity_spawned (AVG)]])*(Table3[[#This Row],[activating_chance]]/100),0)</f>
        <v>48</v>
      </c>
      <c r="P150" t="s">
        <v>382</v>
      </c>
    </row>
    <row r="151" spans="2:16" x14ac:dyDescent="0.25">
      <c r="B151" s="74" t="s">
        <v>244</v>
      </c>
      <c r="C151">
        <v>1</v>
      </c>
      <c r="D151">
        <v>40</v>
      </c>
      <c r="E151">
        <v>20</v>
      </c>
      <c r="F151">
        <v>25</v>
      </c>
      <c r="G151">
        <f>ROUND((Table245[[#This Row],[XP]]*Table245[[#This Row],[entity_spawned (AVG)]])*(Table245[[#This Row],[activating_chance]]/100),0)</f>
        <v>5</v>
      </c>
      <c r="H151" s="73" t="s">
        <v>381</v>
      </c>
      <c r="J151" t="s">
        <v>251</v>
      </c>
      <c r="K151">
        <v>1</v>
      </c>
      <c r="L151">
        <v>250</v>
      </c>
      <c r="M151">
        <v>20</v>
      </c>
      <c r="N151">
        <v>48</v>
      </c>
      <c r="O151">
        <f>ROUND((Table3[[#This Row],[XP]]*Table3[[#This Row],[entity_spawned (AVG)]])*(Table3[[#This Row],[activating_chance]]/100),0)</f>
        <v>10</v>
      </c>
      <c r="P151" t="s">
        <v>382</v>
      </c>
    </row>
    <row r="152" spans="2:16" x14ac:dyDescent="0.25">
      <c r="B152" s="74" t="s">
        <v>244</v>
      </c>
      <c r="C152">
        <v>3</v>
      </c>
      <c r="D152">
        <v>110</v>
      </c>
      <c r="E152">
        <v>100</v>
      </c>
      <c r="F152">
        <v>25</v>
      </c>
      <c r="G152">
        <f>ROUND((Table245[[#This Row],[XP]]*Table245[[#This Row],[entity_spawned (AVG)]])*(Table245[[#This Row],[activating_chance]]/100),0)</f>
        <v>75</v>
      </c>
      <c r="H152" s="73" t="s">
        <v>381</v>
      </c>
      <c r="J152" t="s">
        <v>251</v>
      </c>
      <c r="K152">
        <v>2</v>
      </c>
      <c r="L152">
        <v>250</v>
      </c>
      <c r="M152">
        <v>100</v>
      </c>
      <c r="N152">
        <v>48</v>
      </c>
      <c r="O152">
        <f>ROUND((Table3[[#This Row],[XP]]*Table3[[#This Row],[entity_spawned (AVG)]])*(Table3[[#This Row],[activating_chance]]/100),0)</f>
        <v>96</v>
      </c>
      <c r="P152" t="s">
        <v>382</v>
      </c>
    </row>
    <row r="153" spans="2:16" x14ac:dyDescent="0.25">
      <c r="B153" s="74" t="s">
        <v>244</v>
      </c>
      <c r="C153">
        <v>1</v>
      </c>
      <c r="D153">
        <v>40</v>
      </c>
      <c r="E153">
        <v>60</v>
      </c>
      <c r="F153">
        <v>25</v>
      </c>
      <c r="G153">
        <f>ROUND((Table245[[#This Row],[XP]]*Table245[[#This Row],[entity_spawned (AVG)]])*(Table245[[#This Row],[activating_chance]]/100),0)</f>
        <v>15</v>
      </c>
      <c r="H153" s="73" t="s">
        <v>381</v>
      </c>
      <c r="J153" t="s">
        <v>251</v>
      </c>
      <c r="K153">
        <v>1</v>
      </c>
      <c r="L153">
        <v>250</v>
      </c>
      <c r="M153">
        <v>10</v>
      </c>
      <c r="N153">
        <v>48</v>
      </c>
      <c r="O153">
        <f>ROUND((Table3[[#This Row],[XP]]*Table3[[#This Row],[entity_spawned (AVG)]])*(Table3[[#This Row],[activating_chance]]/100),0)</f>
        <v>5</v>
      </c>
      <c r="P153" t="s">
        <v>382</v>
      </c>
    </row>
    <row r="154" spans="2:16" x14ac:dyDescent="0.25">
      <c r="B154" s="74" t="s">
        <v>244</v>
      </c>
      <c r="C154">
        <v>2</v>
      </c>
      <c r="D154">
        <v>110</v>
      </c>
      <c r="E154">
        <v>20</v>
      </c>
      <c r="F154">
        <v>25</v>
      </c>
      <c r="G154">
        <f>ROUND((Table245[[#This Row],[XP]]*Table245[[#This Row],[entity_spawned (AVG)]])*(Table245[[#This Row],[activating_chance]]/100),0)</f>
        <v>10</v>
      </c>
      <c r="H154" s="73" t="s">
        <v>381</v>
      </c>
      <c r="J154" t="s">
        <v>251</v>
      </c>
      <c r="K154">
        <v>1</v>
      </c>
      <c r="L154">
        <v>250</v>
      </c>
      <c r="M154">
        <v>100</v>
      </c>
      <c r="N154">
        <v>48</v>
      </c>
      <c r="O154">
        <f>ROUND((Table3[[#This Row],[XP]]*Table3[[#This Row],[entity_spawned (AVG)]])*(Table3[[#This Row],[activating_chance]]/100),0)</f>
        <v>48</v>
      </c>
      <c r="P154" t="s">
        <v>382</v>
      </c>
    </row>
    <row r="155" spans="2:16" x14ac:dyDescent="0.25">
      <c r="B155" s="74" t="s">
        <v>245</v>
      </c>
      <c r="C155">
        <v>3</v>
      </c>
      <c r="D155">
        <v>110</v>
      </c>
      <c r="E155">
        <v>100</v>
      </c>
      <c r="F155">
        <v>25</v>
      </c>
      <c r="G155">
        <f>ROUND((Table245[[#This Row],[XP]]*Table245[[#This Row],[entity_spawned (AVG)]])*(Table245[[#This Row],[activating_chance]]/100),0)</f>
        <v>75</v>
      </c>
      <c r="H155" s="73" t="s">
        <v>381</v>
      </c>
      <c r="J155" t="s">
        <v>251</v>
      </c>
      <c r="K155">
        <v>1</v>
      </c>
      <c r="L155">
        <v>250</v>
      </c>
      <c r="M155">
        <v>10</v>
      </c>
      <c r="N155">
        <v>48</v>
      </c>
      <c r="O155">
        <f>ROUND((Table3[[#This Row],[XP]]*Table3[[#This Row],[entity_spawned (AVG)]])*(Table3[[#This Row],[activating_chance]]/100),0)</f>
        <v>5</v>
      </c>
      <c r="P155" t="s">
        <v>382</v>
      </c>
    </row>
    <row r="156" spans="2:16" x14ac:dyDescent="0.25">
      <c r="B156" s="74" t="s">
        <v>245</v>
      </c>
      <c r="C156">
        <v>1</v>
      </c>
      <c r="D156">
        <v>60</v>
      </c>
      <c r="E156">
        <v>100</v>
      </c>
      <c r="F156">
        <v>25</v>
      </c>
      <c r="G156">
        <f>ROUND((Table245[[#This Row],[XP]]*Table245[[#This Row],[entity_spawned (AVG)]])*(Table245[[#This Row],[activating_chance]]/100),0)</f>
        <v>25</v>
      </c>
      <c r="H156" s="73" t="s">
        <v>381</v>
      </c>
      <c r="J156" t="s">
        <v>251</v>
      </c>
      <c r="K156">
        <v>1</v>
      </c>
      <c r="L156">
        <v>250</v>
      </c>
      <c r="M156">
        <v>100</v>
      </c>
      <c r="N156">
        <v>48</v>
      </c>
      <c r="O156">
        <f>ROUND((Table3[[#This Row],[XP]]*Table3[[#This Row],[entity_spawned (AVG)]])*(Table3[[#This Row],[activating_chance]]/100),0)</f>
        <v>48</v>
      </c>
      <c r="P156" t="s">
        <v>382</v>
      </c>
    </row>
    <row r="157" spans="2:16" x14ac:dyDescent="0.25">
      <c r="B157" s="74" t="s">
        <v>245</v>
      </c>
      <c r="C157">
        <v>7</v>
      </c>
      <c r="D157">
        <v>150</v>
      </c>
      <c r="E157">
        <v>100</v>
      </c>
      <c r="F157">
        <v>25</v>
      </c>
      <c r="G157">
        <f>ROUND((Table245[[#This Row],[XP]]*Table245[[#This Row],[entity_spawned (AVG)]])*(Table245[[#This Row],[activating_chance]]/100),0)</f>
        <v>175</v>
      </c>
      <c r="H157" s="73" t="s">
        <v>381</v>
      </c>
      <c r="J157" t="s">
        <v>251</v>
      </c>
      <c r="K157">
        <v>2</v>
      </c>
      <c r="L157">
        <v>250</v>
      </c>
      <c r="M157">
        <v>100</v>
      </c>
      <c r="N157">
        <v>48</v>
      </c>
      <c r="O157">
        <f>ROUND((Table3[[#This Row],[XP]]*Table3[[#This Row],[entity_spawned (AVG)]])*(Table3[[#This Row],[activating_chance]]/100),0)</f>
        <v>96</v>
      </c>
      <c r="P157" t="s">
        <v>382</v>
      </c>
    </row>
    <row r="158" spans="2:16" x14ac:dyDescent="0.25">
      <c r="B158" s="74" t="s">
        <v>245</v>
      </c>
      <c r="C158">
        <v>3</v>
      </c>
      <c r="D158">
        <v>100</v>
      </c>
      <c r="E158">
        <v>60</v>
      </c>
      <c r="F158">
        <v>25</v>
      </c>
      <c r="G158">
        <f>ROUND((Table245[[#This Row],[XP]]*Table245[[#This Row],[entity_spawned (AVG)]])*(Table245[[#This Row],[activating_chance]]/100),0)</f>
        <v>45</v>
      </c>
      <c r="H158" s="73" t="s">
        <v>381</v>
      </c>
      <c r="J158" t="s">
        <v>251</v>
      </c>
      <c r="K158">
        <v>1</v>
      </c>
      <c r="L158">
        <v>250</v>
      </c>
      <c r="M158">
        <v>100</v>
      </c>
      <c r="N158">
        <v>48</v>
      </c>
      <c r="O158">
        <f>ROUND((Table3[[#This Row],[XP]]*Table3[[#This Row],[entity_spawned (AVG)]])*(Table3[[#This Row],[activating_chance]]/100),0)</f>
        <v>48</v>
      </c>
      <c r="P158" t="s">
        <v>382</v>
      </c>
    </row>
    <row r="159" spans="2:16" x14ac:dyDescent="0.25">
      <c r="B159" s="74" t="s">
        <v>245</v>
      </c>
      <c r="C159">
        <v>3</v>
      </c>
      <c r="D159">
        <v>120</v>
      </c>
      <c r="E159">
        <v>100</v>
      </c>
      <c r="F159">
        <v>25</v>
      </c>
      <c r="G159">
        <f>ROUND((Table245[[#This Row],[XP]]*Table245[[#This Row],[entity_spawned (AVG)]])*(Table245[[#This Row],[activating_chance]]/100),0)</f>
        <v>75</v>
      </c>
      <c r="H159" s="73" t="s">
        <v>381</v>
      </c>
      <c r="J159" t="s">
        <v>252</v>
      </c>
      <c r="K159">
        <v>2</v>
      </c>
      <c r="L159">
        <v>300</v>
      </c>
      <c r="M159">
        <v>100</v>
      </c>
      <c r="N159">
        <v>195</v>
      </c>
      <c r="O159">
        <f>ROUND((Table3[[#This Row],[XP]]*Table3[[#This Row],[entity_spawned (AVG)]])*(Table3[[#This Row],[activating_chance]]/100),0)</f>
        <v>390</v>
      </c>
      <c r="P159" t="s">
        <v>382</v>
      </c>
    </row>
    <row r="160" spans="2:16" x14ac:dyDescent="0.25">
      <c r="B160" s="74" t="s">
        <v>245</v>
      </c>
      <c r="C160">
        <v>1</v>
      </c>
      <c r="D160">
        <v>90</v>
      </c>
      <c r="E160">
        <v>100</v>
      </c>
      <c r="F160">
        <v>25</v>
      </c>
      <c r="G160">
        <f>ROUND((Table245[[#This Row],[XP]]*Table245[[#This Row],[entity_spawned (AVG)]])*(Table245[[#This Row],[activating_chance]]/100),0)</f>
        <v>25</v>
      </c>
      <c r="H160" s="73" t="s">
        <v>381</v>
      </c>
      <c r="J160" t="s">
        <v>252</v>
      </c>
      <c r="K160">
        <v>2</v>
      </c>
      <c r="L160">
        <v>300</v>
      </c>
      <c r="M160">
        <v>100</v>
      </c>
      <c r="N160">
        <v>195</v>
      </c>
      <c r="O160">
        <f>ROUND((Table3[[#This Row],[XP]]*Table3[[#This Row],[entity_spawned (AVG)]])*(Table3[[#This Row],[activating_chance]]/100),0)</f>
        <v>390</v>
      </c>
      <c r="P160" t="s">
        <v>382</v>
      </c>
    </row>
    <row r="161" spans="2:16" x14ac:dyDescent="0.25">
      <c r="B161" s="74" t="s">
        <v>245</v>
      </c>
      <c r="C161">
        <v>7</v>
      </c>
      <c r="D161">
        <v>130</v>
      </c>
      <c r="E161">
        <v>100</v>
      </c>
      <c r="F161">
        <v>25</v>
      </c>
      <c r="G161">
        <f>ROUND((Table245[[#This Row],[XP]]*Table245[[#This Row],[entity_spawned (AVG)]])*(Table245[[#This Row],[activating_chance]]/100),0)</f>
        <v>175</v>
      </c>
      <c r="H161" s="73" t="s">
        <v>381</v>
      </c>
      <c r="J161" t="s">
        <v>254</v>
      </c>
      <c r="K161">
        <v>1</v>
      </c>
      <c r="L161">
        <v>180</v>
      </c>
      <c r="M161">
        <v>100</v>
      </c>
      <c r="N161">
        <v>25</v>
      </c>
      <c r="O161">
        <f>ROUND((Table3[[#This Row],[XP]]*Table3[[#This Row],[entity_spawned (AVG)]])*(Table3[[#This Row],[activating_chance]]/100),0)</f>
        <v>25</v>
      </c>
      <c r="P161" t="s">
        <v>382</v>
      </c>
    </row>
    <row r="162" spans="2:16" x14ac:dyDescent="0.25">
      <c r="B162" s="74" t="s">
        <v>245</v>
      </c>
      <c r="C162">
        <v>5</v>
      </c>
      <c r="D162">
        <v>150</v>
      </c>
      <c r="E162">
        <v>100</v>
      </c>
      <c r="F162">
        <v>25</v>
      </c>
      <c r="G162">
        <f>ROUND((Table245[[#This Row],[XP]]*Table245[[#This Row],[entity_spawned (AVG)]])*(Table245[[#This Row],[activating_chance]]/100),0)</f>
        <v>125</v>
      </c>
      <c r="H162" s="73" t="s">
        <v>381</v>
      </c>
      <c r="J162" t="s">
        <v>254</v>
      </c>
      <c r="K162">
        <v>1</v>
      </c>
      <c r="L162">
        <v>160</v>
      </c>
      <c r="M162">
        <v>100</v>
      </c>
      <c r="N162">
        <v>25</v>
      </c>
      <c r="O162">
        <f>ROUND((Table3[[#This Row],[XP]]*Table3[[#This Row],[entity_spawned (AVG)]])*(Table3[[#This Row],[activating_chance]]/100),0)</f>
        <v>25</v>
      </c>
      <c r="P162" t="s">
        <v>382</v>
      </c>
    </row>
    <row r="163" spans="2:16" x14ac:dyDescent="0.25">
      <c r="B163" s="74" t="s">
        <v>245</v>
      </c>
      <c r="C163">
        <v>7</v>
      </c>
      <c r="D163">
        <v>140</v>
      </c>
      <c r="E163">
        <v>100</v>
      </c>
      <c r="F163">
        <v>25</v>
      </c>
      <c r="G163">
        <f>ROUND((Table245[[#This Row],[XP]]*Table245[[#This Row],[entity_spawned (AVG)]])*(Table245[[#This Row],[activating_chance]]/100),0)</f>
        <v>175</v>
      </c>
      <c r="H163" s="73" t="s">
        <v>381</v>
      </c>
      <c r="J163" t="s">
        <v>254</v>
      </c>
      <c r="K163">
        <v>1</v>
      </c>
      <c r="L163">
        <v>160</v>
      </c>
      <c r="M163">
        <v>100</v>
      </c>
      <c r="N163">
        <v>25</v>
      </c>
      <c r="O163">
        <f>ROUND((Table3[[#This Row],[XP]]*Table3[[#This Row],[entity_spawned (AVG)]])*(Table3[[#This Row],[activating_chance]]/100),0)</f>
        <v>25</v>
      </c>
      <c r="P163" t="s">
        <v>382</v>
      </c>
    </row>
    <row r="164" spans="2:16" x14ac:dyDescent="0.25">
      <c r="B164" s="74" t="s">
        <v>245</v>
      </c>
      <c r="C164">
        <v>3</v>
      </c>
      <c r="D164">
        <v>100</v>
      </c>
      <c r="E164">
        <v>100</v>
      </c>
      <c r="F164">
        <v>25</v>
      </c>
      <c r="G164">
        <f>ROUND((Table245[[#This Row],[XP]]*Table245[[#This Row],[entity_spawned (AVG)]])*(Table245[[#This Row],[activating_chance]]/100),0)</f>
        <v>75</v>
      </c>
      <c r="H164" s="73" t="s">
        <v>381</v>
      </c>
      <c r="J164" t="s">
        <v>254</v>
      </c>
      <c r="K164">
        <v>1</v>
      </c>
      <c r="L164">
        <v>120</v>
      </c>
      <c r="M164">
        <v>100</v>
      </c>
      <c r="N164">
        <v>25</v>
      </c>
      <c r="O164">
        <f>ROUND((Table3[[#This Row],[XP]]*Table3[[#This Row],[entity_spawned (AVG)]])*(Table3[[#This Row],[activating_chance]]/100),0)</f>
        <v>25</v>
      </c>
      <c r="P164" t="s">
        <v>382</v>
      </c>
    </row>
    <row r="165" spans="2:16" x14ac:dyDescent="0.25">
      <c r="B165" s="74" t="s">
        <v>245</v>
      </c>
      <c r="C165">
        <v>11</v>
      </c>
      <c r="D165">
        <v>170</v>
      </c>
      <c r="E165">
        <v>100</v>
      </c>
      <c r="F165">
        <v>25</v>
      </c>
      <c r="G165">
        <f>ROUND((Table245[[#This Row],[XP]]*Table245[[#This Row],[entity_spawned (AVG)]])*(Table245[[#This Row],[activating_chance]]/100),0)</f>
        <v>275</v>
      </c>
      <c r="H165" s="73" t="s">
        <v>381</v>
      </c>
      <c r="J165" t="s">
        <v>254</v>
      </c>
      <c r="K165">
        <v>1</v>
      </c>
      <c r="L165">
        <v>180</v>
      </c>
      <c r="M165">
        <v>100</v>
      </c>
      <c r="N165">
        <v>25</v>
      </c>
      <c r="O165">
        <f>ROUND((Table3[[#This Row],[XP]]*Table3[[#This Row],[entity_spawned (AVG)]])*(Table3[[#This Row],[activating_chance]]/100),0)</f>
        <v>25</v>
      </c>
      <c r="P165" t="s">
        <v>382</v>
      </c>
    </row>
    <row r="166" spans="2:16" x14ac:dyDescent="0.25">
      <c r="B166" s="74" t="s">
        <v>245</v>
      </c>
      <c r="C166">
        <v>1</v>
      </c>
      <c r="D166">
        <v>90</v>
      </c>
      <c r="E166">
        <v>80</v>
      </c>
      <c r="F166">
        <v>25</v>
      </c>
      <c r="G166">
        <f>ROUND((Table245[[#This Row],[XP]]*Table245[[#This Row],[entity_spawned (AVG)]])*(Table245[[#This Row],[activating_chance]]/100),0)</f>
        <v>20</v>
      </c>
      <c r="H166" s="73" t="s">
        <v>381</v>
      </c>
      <c r="J166" t="s">
        <v>256</v>
      </c>
      <c r="K166">
        <v>1</v>
      </c>
      <c r="L166">
        <v>2500</v>
      </c>
      <c r="M166">
        <v>100</v>
      </c>
      <c r="N166">
        <v>263</v>
      </c>
      <c r="O166">
        <f>ROUND((Table3[[#This Row],[XP]]*Table3[[#This Row],[entity_spawned (AVG)]])*(Table3[[#This Row],[activating_chance]]/100),0)</f>
        <v>263</v>
      </c>
      <c r="P166" t="s">
        <v>382</v>
      </c>
    </row>
    <row r="167" spans="2:16" x14ac:dyDescent="0.25">
      <c r="B167" s="74" t="s">
        <v>245</v>
      </c>
      <c r="C167">
        <v>1</v>
      </c>
      <c r="D167">
        <v>90</v>
      </c>
      <c r="E167">
        <v>100</v>
      </c>
      <c r="F167">
        <v>25</v>
      </c>
      <c r="G167">
        <f>ROUND((Table245[[#This Row],[XP]]*Table245[[#This Row],[entity_spawned (AVG)]])*(Table245[[#This Row],[activating_chance]]/100),0)</f>
        <v>25</v>
      </c>
      <c r="H167" s="73" t="s">
        <v>381</v>
      </c>
      <c r="J167" t="s">
        <v>256</v>
      </c>
      <c r="K167">
        <v>1</v>
      </c>
      <c r="L167">
        <v>2500</v>
      </c>
      <c r="M167">
        <v>100</v>
      </c>
      <c r="N167">
        <v>263</v>
      </c>
      <c r="O167">
        <f>ROUND((Table3[[#This Row],[XP]]*Table3[[#This Row],[entity_spawned (AVG)]])*(Table3[[#This Row],[activating_chance]]/100),0)</f>
        <v>263</v>
      </c>
      <c r="P167" t="s">
        <v>382</v>
      </c>
    </row>
    <row r="168" spans="2:16" x14ac:dyDescent="0.25">
      <c r="B168" s="74" t="s">
        <v>245</v>
      </c>
      <c r="C168">
        <v>1</v>
      </c>
      <c r="D168">
        <v>90</v>
      </c>
      <c r="E168">
        <v>100</v>
      </c>
      <c r="F168">
        <v>25</v>
      </c>
      <c r="G168">
        <f>ROUND((Table245[[#This Row],[XP]]*Table245[[#This Row],[entity_spawned (AVG)]])*(Table245[[#This Row],[activating_chance]]/100),0)</f>
        <v>25</v>
      </c>
      <c r="H168" s="73" t="s">
        <v>381</v>
      </c>
      <c r="J168" t="s">
        <v>256</v>
      </c>
      <c r="K168">
        <v>1</v>
      </c>
      <c r="L168">
        <v>2500</v>
      </c>
      <c r="M168">
        <v>100</v>
      </c>
      <c r="N168">
        <v>263</v>
      </c>
      <c r="O168">
        <f>ROUND((Table3[[#This Row],[XP]]*Table3[[#This Row],[entity_spawned (AVG)]])*(Table3[[#This Row],[activating_chance]]/100),0)</f>
        <v>263</v>
      </c>
      <c r="P168" t="s">
        <v>382</v>
      </c>
    </row>
    <row r="169" spans="2:16" x14ac:dyDescent="0.25">
      <c r="B169" s="74" t="s">
        <v>245</v>
      </c>
      <c r="C169">
        <v>10</v>
      </c>
      <c r="D169">
        <v>180</v>
      </c>
      <c r="E169">
        <v>100</v>
      </c>
      <c r="F169">
        <v>25</v>
      </c>
      <c r="G169">
        <f>ROUND((Table245[[#This Row],[XP]]*Table245[[#This Row],[entity_spawned (AVG)]])*(Table245[[#This Row],[activating_chance]]/100),0)</f>
        <v>250</v>
      </c>
      <c r="H169" s="73" t="s">
        <v>381</v>
      </c>
      <c r="J169" t="s">
        <v>256</v>
      </c>
      <c r="K169">
        <v>1</v>
      </c>
      <c r="L169">
        <v>2500</v>
      </c>
      <c r="M169">
        <v>100</v>
      </c>
      <c r="N169">
        <v>263</v>
      </c>
      <c r="O169">
        <f>ROUND((Table3[[#This Row],[XP]]*Table3[[#This Row],[entity_spawned (AVG)]])*(Table3[[#This Row],[activating_chance]]/100),0)</f>
        <v>263</v>
      </c>
      <c r="P169" t="s">
        <v>382</v>
      </c>
    </row>
    <row r="170" spans="2:16" x14ac:dyDescent="0.25">
      <c r="B170" s="74" t="s">
        <v>245</v>
      </c>
      <c r="C170">
        <v>7</v>
      </c>
      <c r="D170">
        <v>150</v>
      </c>
      <c r="E170">
        <v>100</v>
      </c>
      <c r="F170">
        <v>25</v>
      </c>
      <c r="G170">
        <f>ROUND((Table245[[#This Row],[XP]]*Table245[[#This Row],[entity_spawned (AVG)]])*(Table245[[#This Row],[activating_chance]]/100),0)</f>
        <v>175</v>
      </c>
      <c r="H170" s="73" t="s">
        <v>381</v>
      </c>
      <c r="J170" t="s">
        <v>256</v>
      </c>
      <c r="K170">
        <v>1</v>
      </c>
      <c r="L170">
        <v>2500</v>
      </c>
      <c r="M170">
        <v>100</v>
      </c>
      <c r="N170">
        <v>263</v>
      </c>
      <c r="O170">
        <f>ROUND((Table3[[#This Row],[XP]]*Table3[[#This Row],[entity_spawned (AVG)]])*(Table3[[#This Row],[activating_chance]]/100),0)</f>
        <v>263</v>
      </c>
      <c r="P170" t="s">
        <v>382</v>
      </c>
    </row>
    <row r="171" spans="2:16" x14ac:dyDescent="0.25">
      <c r="B171" s="74" t="s">
        <v>245</v>
      </c>
      <c r="C171">
        <v>10</v>
      </c>
      <c r="D171">
        <v>180</v>
      </c>
      <c r="E171">
        <v>100</v>
      </c>
      <c r="F171">
        <v>25</v>
      </c>
      <c r="G171">
        <f>ROUND((Table245[[#This Row],[XP]]*Table245[[#This Row],[entity_spawned (AVG)]])*(Table245[[#This Row],[activating_chance]]/100),0)</f>
        <v>250</v>
      </c>
      <c r="H171" s="73" t="s">
        <v>381</v>
      </c>
      <c r="J171" t="s">
        <v>256</v>
      </c>
      <c r="K171">
        <v>1</v>
      </c>
      <c r="L171">
        <v>2500</v>
      </c>
      <c r="M171">
        <v>100</v>
      </c>
      <c r="N171">
        <v>263</v>
      </c>
      <c r="O171">
        <f>ROUND((Table3[[#This Row],[XP]]*Table3[[#This Row],[entity_spawned (AVG)]])*(Table3[[#This Row],[activating_chance]]/100),0)</f>
        <v>263</v>
      </c>
      <c r="P171" t="s">
        <v>382</v>
      </c>
    </row>
    <row r="172" spans="2:16" x14ac:dyDescent="0.25">
      <c r="B172" s="74" t="s">
        <v>245</v>
      </c>
      <c r="C172">
        <v>3</v>
      </c>
      <c r="D172">
        <v>100</v>
      </c>
      <c r="E172">
        <v>100</v>
      </c>
      <c r="F172">
        <v>25</v>
      </c>
      <c r="G172">
        <f>ROUND((Table245[[#This Row],[XP]]*Table245[[#This Row],[entity_spawned (AVG)]])*(Table245[[#This Row],[activating_chance]]/100),0)</f>
        <v>75</v>
      </c>
      <c r="H172" s="73" t="s">
        <v>381</v>
      </c>
      <c r="J172" t="s">
        <v>258</v>
      </c>
      <c r="K172">
        <v>1</v>
      </c>
      <c r="L172">
        <v>1500</v>
      </c>
      <c r="M172">
        <v>100</v>
      </c>
      <c r="N172">
        <v>175</v>
      </c>
      <c r="O172">
        <f>ROUND((Table3[[#This Row],[XP]]*Table3[[#This Row],[entity_spawned (AVG)]])*(Table3[[#This Row],[activating_chance]]/100),0)</f>
        <v>175</v>
      </c>
      <c r="P172" t="s">
        <v>382</v>
      </c>
    </row>
    <row r="173" spans="2:16" x14ac:dyDescent="0.25">
      <c r="B173" s="74" t="s">
        <v>245</v>
      </c>
      <c r="C173">
        <v>6</v>
      </c>
      <c r="D173">
        <v>130</v>
      </c>
      <c r="E173">
        <v>100</v>
      </c>
      <c r="F173">
        <v>25</v>
      </c>
      <c r="G173">
        <f>ROUND((Table245[[#This Row],[XP]]*Table245[[#This Row],[entity_spawned (AVG)]])*(Table245[[#This Row],[activating_chance]]/100),0)</f>
        <v>150</v>
      </c>
      <c r="H173" s="73" t="s">
        <v>381</v>
      </c>
      <c r="J173" t="s">
        <v>258</v>
      </c>
      <c r="K173">
        <v>1</v>
      </c>
      <c r="L173">
        <v>1500</v>
      </c>
      <c r="M173">
        <v>100</v>
      </c>
      <c r="N173">
        <v>175</v>
      </c>
      <c r="O173">
        <f>ROUND((Table3[[#This Row],[XP]]*Table3[[#This Row],[entity_spawned (AVG)]])*(Table3[[#This Row],[activating_chance]]/100),0)</f>
        <v>175</v>
      </c>
      <c r="P173" t="s">
        <v>382</v>
      </c>
    </row>
    <row r="174" spans="2:16" x14ac:dyDescent="0.25">
      <c r="B174" s="74" t="s">
        <v>245</v>
      </c>
      <c r="C174">
        <v>5</v>
      </c>
      <c r="D174">
        <v>25</v>
      </c>
      <c r="E174">
        <v>100</v>
      </c>
      <c r="F174">
        <v>25</v>
      </c>
      <c r="G174">
        <f>ROUND((Table245[[#This Row],[XP]]*Table245[[#This Row],[entity_spawned (AVG)]])*(Table245[[#This Row],[activating_chance]]/100),0)</f>
        <v>125</v>
      </c>
      <c r="H174" s="73" t="s">
        <v>381</v>
      </c>
      <c r="J174" t="s">
        <v>258</v>
      </c>
      <c r="K174">
        <v>1</v>
      </c>
      <c r="L174">
        <v>1500</v>
      </c>
      <c r="M174">
        <v>100</v>
      </c>
      <c r="N174">
        <v>175</v>
      </c>
      <c r="O174">
        <f>ROUND((Table3[[#This Row],[XP]]*Table3[[#This Row],[entity_spawned (AVG)]])*(Table3[[#This Row],[activating_chance]]/100),0)</f>
        <v>175</v>
      </c>
      <c r="P174" t="s">
        <v>382</v>
      </c>
    </row>
    <row r="175" spans="2:16" x14ac:dyDescent="0.25">
      <c r="B175" s="74" t="s">
        <v>246</v>
      </c>
      <c r="C175">
        <v>1</v>
      </c>
      <c r="D175">
        <v>220</v>
      </c>
      <c r="E175">
        <v>100</v>
      </c>
      <c r="F175">
        <v>50</v>
      </c>
      <c r="G175">
        <f>ROUND((Table245[[#This Row],[XP]]*Table245[[#This Row],[entity_spawned (AVG)]])*(Table245[[#This Row],[activating_chance]]/100),0)</f>
        <v>50</v>
      </c>
      <c r="H175" s="73" t="s">
        <v>382</v>
      </c>
      <c r="J175" t="s">
        <v>259</v>
      </c>
      <c r="K175">
        <v>1</v>
      </c>
      <c r="L175">
        <v>2000</v>
      </c>
      <c r="M175">
        <v>100</v>
      </c>
      <c r="N175">
        <v>175</v>
      </c>
      <c r="O175">
        <f>ROUND((Table3[[#This Row],[XP]]*Table3[[#This Row],[entity_spawned (AVG)]])*(Table3[[#This Row],[activating_chance]]/100),0)</f>
        <v>175</v>
      </c>
      <c r="P175" t="s">
        <v>382</v>
      </c>
    </row>
    <row r="176" spans="2:16" x14ac:dyDescent="0.25">
      <c r="B176" s="74" t="s">
        <v>246</v>
      </c>
      <c r="C176">
        <v>1</v>
      </c>
      <c r="D176">
        <v>220</v>
      </c>
      <c r="E176">
        <v>100</v>
      </c>
      <c r="F176">
        <v>50</v>
      </c>
      <c r="G176">
        <f>ROUND((Table245[[#This Row],[XP]]*Table245[[#This Row],[entity_spawned (AVG)]])*(Table245[[#This Row],[activating_chance]]/100),0)</f>
        <v>50</v>
      </c>
      <c r="H176" s="73" t="s">
        <v>382</v>
      </c>
      <c r="J176" t="s">
        <v>259</v>
      </c>
      <c r="K176">
        <v>1</v>
      </c>
      <c r="L176">
        <v>2000</v>
      </c>
      <c r="M176">
        <v>100</v>
      </c>
      <c r="N176">
        <v>175</v>
      </c>
      <c r="O176">
        <f>ROUND((Table3[[#This Row],[XP]]*Table3[[#This Row],[entity_spawned (AVG)]])*(Table3[[#This Row],[activating_chance]]/100),0)</f>
        <v>175</v>
      </c>
      <c r="P176" t="s">
        <v>382</v>
      </c>
    </row>
    <row r="177" spans="2:16" x14ac:dyDescent="0.25">
      <c r="B177" s="74" t="s">
        <v>246</v>
      </c>
      <c r="C177">
        <v>1</v>
      </c>
      <c r="D177">
        <v>220</v>
      </c>
      <c r="E177">
        <v>100</v>
      </c>
      <c r="F177">
        <v>50</v>
      </c>
      <c r="G177">
        <f>ROUND((Table245[[#This Row],[XP]]*Table245[[#This Row],[entity_spawned (AVG)]])*(Table245[[#This Row],[activating_chance]]/100),0)</f>
        <v>50</v>
      </c>
      <c r="H177" s="73" t="s">
        <v>382</v>
      </c>
      <c r="J177" t="s">
        <v>259</v>
      </c>
      <c r="K177">
        <v>1</v>
      </c>
      <c r="L177">
        <v>2000</v>
      </c>
      <c r="M177">
        <v>100</v>
      </c>
      <c r="N177">
        <v>175</v>
      </c>
      <c r="O177">
        <f>ROUND((Table3[[#This Row],[XP]]*Table3[[#This Row],[entity_spawned (AVG)]])*(Table3[[#This Row],[activating_chance]]/100),0)</f>
        <v>175</v>
      </c>
      <c r="P177" t="s">
        <v>382</v>
      </c>
    </row>
    <row r="178" spans="2:16" x14ac:dyDescent="0.25">
      <c r="B178" s="74" t="s">
        <v>246</v>
      </c>
      <c r="C178">
        <v>1</v>
      </c>
      <c r="D178">
        <v>220</v>
      </c>
      <c r="E178">
        <v>100</v>
      </c>
      <c r="F178">
        <v>50</v>
      </c>
      <c r="G178">
        <f>ROUND((Table245[[#This Row],[XP]]*Table245[[#This Row],[entity_spawned (AVG)]])*(Table245[[#This Row],[activating_chance]]/100),0)</f>
        <v>50</v>
      </c>
      <c r="H178" s="73" t="s">
        <v>382</v>
      </c>
      <c r="J178" t="s">
        <v>259</v>
      </c>
      <c r="K178">
        <v>1</v>
      </c>
      <c r="L178">
        <v>2000</v>
      </c>
      <c r="M178">
        <v>100</v>
      </c>
      <c r="N178">
        <v>175</v>
      </c>
      <c r="O178">
        <f>ROUND((Table3[[#This Row],[XP]]*Table3[[#This Row],[entity_spawned (AVG)]])*(Table3[[#This Row],[activating_chance]]/100),0)</f>
        <v>175</v>
      </c>
      <c r="P178" t="s">
        <v>382</v>
      </c>
    </row>
    <row r="179" spans="2:16" x14ac:dyDescent="0.25">
      <c r="B179" s="74" t="s">
        <v>246</v>
      </c>
      <c r="C179">
        <v>1</v>
      </c>
      <c r="D179">
        <v>220</v>
      </c>
      <c r="E179">
        <v>100</v>
      </c>
      <c r="F179">
        <v>50</v>
      </c>
      <c r="G179">
        <f>ROUND((Table245[[#This Row],[XP]]*Table245[[#This Row],[entity_spawned (AVG)]])*(Table245[[#This Row],[activating_chance]]/100),0)</f>
        <v>50</v>
      </c>
      <c r="H179" s="73" t="s">
        <v>382</v>
      </c>
      <c r="J179" t="s">
        <v>259</v>
      </c>
      <c r="K179">
        <v>1</v>
      </c>
      <c r="L179">
        <v>2000</v>
      </c>
      <c r="M179">
        <v>100</v>
      </c>
      <c r="N179">
        <v>175</v>
      </c>
      <c r="O179">
        <f>ROUND((Table3[[#This Row],[XP]]*Table3[[#This Row],[entity_spawned (AVG)]])*(Table3[[#This Row],[activating_chance]]/100),0)</f>
        <v>175</v>
      </c>
      <c r="P179" t="s">
        <v>382</v>
      </c>
    </row>
    <row r="180" spans="2:16" x14ac:dyDescent="0.25">
      <c r="B180" s="74" t="s">
        <v>246</v>
      </c>
      <c r="C180">
        <v>1</v>
      </c>
      <c r="D180">
        <v>220</v>
      </c>
      <c r="E180">
        <v>100</v>
      </c>
      <c r="F180">
        <v>50</v>
      </c>
      <c r="G180">
        <f>ROUND((Table245[[#This Row],[XP]]*Table245[[#This Row],[entity_spawned (AVG)]])*(Table245[[#This Row],[activating_chance]]/100),0)</f>
        <v>50</v>
      </c>
      <c r="H180" s="73" t="s">
        <v>382</v>
      </c>
      <c r="J180" t="s">
        <v>259</v>
      </c>
      <c r="K180">
        <v>1</v>
      </c>
      <c r="L180">
        <v>2000</v>
      </c>
      <c r="M180">
        <v>100</v>
      </c>
      <c r="N180">
        <v>175</v>
      </c>
      <c r="O180">
        <f>ROUND((Table3[[#This Row],[XP]]*Table3[[#This Row],[entity_spawned (AVG)]])*(Table3[[#This Row],[activating_chance]]/100),0)</f>
        <v>175</v>
      </c>
      <c r="P180" t="s">
        <v>382</v>
      </c>
    </row>
    <row r="181" spans="2:16" x14ac:dyDescent="0.25">
      <c r="B181" s="74" t="s">
        <v>246</v>
      </c>
      <c r="C181">
        <v>1</v>
      </c>
      <c r="D181">
        <v>220</v>
      </c>
      <c r="E181">
        <v>100</v>
      </c>
      <c r="F181">
        <v>50</v>
      </c>
      <c r="G181">
        <f>ROUND((Table245[[#This Row],[XP]]*Table245[[#This Row],[entity_spawned (AVG)]])*(Table245[[#This Row],[activating_chance]]/100),0)</f>
        <v>50</v>
      </c>
      <c r="H181" s="73" t="s">
        <v>382</v>
      </c>
      <c r="J181" t="s">
        <v>259</v>
      </c>
      <c r="K181">
        <v>1</v>
      </c>
      <c r="L181">
        <v>2000</v>
      </c>
      <c r="M181">
        <v>100</v>
      </c>
      <c r="N181">
        <v>175</v>
      </c>
      <c r="O181">
        <f>ROUND((Table3[[#This Row],[XP]]*Table3[[#This Row],[entity_spawned (AVG)]])*(Table3[[#This Row],[activating_chance]]/100),0)</f>
        <v>175</v>
      </c>
      <c r="P181" t="s">
        <v>382</v>
      </c>
    </row>
    <row r="182" spans="2:16" x14ac:dyDescent="0.25">
      <c r="B182" s="74" t="s">
        <v>247</v>
      </c>
      <c r="C182">
        <v>1</v>
      </c>
      <c r="D182">
        <v>240</v>
      </c>
      <c r="E182">
        <v>100</v>
      </c>
      <c r="F182">
        <v>55</v>
      </c>
      <c r="G182">
        <f>ROUND((Table245[[#This Row],[XP]]*Table245[[#This Row],[entity_spawned (AVG)]])*(Table245[[#This Row],[activating_chance]]/100),0)</f>
        <v>55</v>
      </c>
      <c r="H182" s="73" t="s">
        <v>382</v>
      </c>
      <c r="J182" t="s">
        <v>259</v>
      </c>
      <c r="K182">
        <v>1</v>
      </c>
      <c r="L182">
        <v>2000</v>
      </c>
      <c r="M182">
        <v>100</v>
      </c>
      <c r="N182">
        <v>175</v>
      </c>
      <c r="O182">
        <f>ROUND((Table3[[#This Row],[XP]]*Table3[[#This Row],[entity_spawned (AVG)]])*(Table3[[#This Row],[activating_chance]]/100),0)</f>
        <v>175</v>
      </c>
      <c r="P182" t="s">
        <v>382</v>
      </c>
    </row>
    <row r="183" spans="2:16" x14ac:dyDescent="0.25">
      <c r="B183" s="74" t="s">
        <v>247</v>
      </c>
      <c r="C183">
        <v>1</v>
      </c>
      <c r="D183">
        <v>240</v>
      </c>
      <c r="E183">
        <v>100</v>
      </c>
      <c r="F183">
        <v>55</v>
      </c>
      <c r="G183">
        <f>ROUND((Table245[[#This Row],[XP]]*Table245[[#This Row],[entity_spawned (AVG)]])*(Table245[[#This Row],[activating_chance]]/100),0)</f>
        <v>55</v>
      </c>
      <c r="H183" s="73" t="s">
        <v>382</v>
      </c>
      <c r="J183" t="s">
        <v>259</v>
      </c>
      <c r="K183">
        <v>1</v>
      </c>
      <c r="L183">
        <v>2000</v>
      </c>
      <c r="M183">
        <v>100</v>
      </c>
      <c r="N183">
        <v>175</v>
      </c>
      <c r="O183">
        <f>ROUND((Table3[[#This Row],[XP]]*Table3[[#This Row],[entity_spawned (AVG)]])*(Table3[[#This Row],[activating_chance]]/100),0)</f>
        <v>175</v>
      </c>
      <c r="P183" t="s">
        <v>382</v>
      </c>
    </row>
    <row r="184" spans="2:16" x14ac:dyDescent="0.25">
      <c r="B184" s="74" t="s">
        <v>247</v>
      </c>
      <c r="C184">
        <v>1</v>
      </c>
      <c r="D184">
        <v>240</v>
      </c>
      <c r="E184">
        <v>100</v>
      </c>
      <c r="F184">
        <v>55</v>
      </c>
      <c r="G184">
        <f>ROUND((Table245[[#This Row],[XP]]*Table245[[#This Row],[entity_spawned (AVG)]])*(Table245[[#This Row],[activating_chance]]/100),0)</f>
        <v>55</v>
      </c>
      <c r="H184" s="73" t="s">
        <v>382</v>
      </c>
      <c r="J184" t="s">
        <v>259</v>
      </c>
      <c r="K184">
        <v>1</v>
      </c>
      <c r="L184">
        <v>2000</v>
      </c>
      <c r="M184">
        <v>100</v>
      </c>
      <c r="N184">
        <v>175</v>
      </c>
      <c r="O184">
        <f>ROUND((Table3[[#This Row],[XP]]*Table3[[#This Row],[entity_spawned (AVG)]])*(Table3[[#This Row],[activating_chance]]/100),0)</f>
        <v>175</v>
      </c>
      <c r="P184" t="s">
        <v>382</v>
      </c>
    </row>
    <row r="185" spans="2:16" x14ac:dyDescent="0.25">
      <c r="B185" s="74" t="s">
        <v>248</v>
      </c>
      <c r="C185">
        <v>1</v>
      </c>
      <c r="D185">
        <v>260</v>
      </c>
      <c r="E185">
        <v>100</v>
      </c>
      <c r="F185">
        <v>105</v>
      </c>
      <c r="G185">
        <f>ROUND((Table245[[#This Row],[XP]]*Table245[[#This Row],[entity_spawned (AVG)]])*(Table245[[#This Row],[activating_chance]]/100),0)</f>
        <v>105</v>
      </c>
      <c r="H185" s="73" t="s">
        <v>382</v>
      </c>
      <c r="J185" t="s">
        <v>259</v>
      </c>
      <c r="K185">
        <v>1</v>
      </c>
      <c r="L185">
        <v>2000</v>
      </c>
      <c r="M185">
        <v>100</v>
      </c>
      <c r="N185">
        <v>175</v>
      </c>
      <c r="O185">
        <f>ROUND((Table3[[#This Row],[XP]]*Table3[[#This Row],[entity_spawned (AVG)]])*(Table3[[#This Row],[activating_chance]]/100),0)</f>
        <v>175</v>
      </c>
      <c r="P185" t="s">
        <v>382</v>
      </c>
    </row>
    <row r="186" spans="2:16" x14ac:dyDescent="0.25">
      <c r="B186" s="74" t="s">
        <v>248</v>
      </c>
      <c r="C186">
        <v>1</v>
      </c>
      <c r="D186">
        <v>260</v>
      </c>
      <c r="E186">
        <v>100</v>
      </c>
      <c r="F186">
        <v>105</v>
      </c>
      <c r="G186">
        <f>ROUND((Table245[[#This Row],[XP]]*Table245[[#This Row],[entity_spawned (AVG)]])*(Table245[[#This Row],[activating_chance]]/100),0)</f>
        <v>105</v>
      </c>
      <c r="H186" s="73" t="s">
        <v>382</v>
      </c>
      <c r="J186" t="s">
        <v>259</v>
      </c>
      <c r="K186">
        <v>1</v>
      </c>
      <c r="L186">
        <v>2000</v>
      </c>
      <c r="M186">
        <v>40</v>
      </c>
      <c r="N186">
        <v>175</v>
      </c>
      <c r="O186">
        <f>ROUND((Table3[[#This Row],[XP]]*Table3[[#This Row],[entity_spawned (AVG)]])*(Table3[[#This Row],[activating_chance]]/100),0)</f>
        <v>70</v>
      </c>
      <c r="P186" t="s">
        <v>382</v>
      </c>
    </row>
    <row r="187" spans="2:16" x14ac:dyDescent="0.25">
      <c r="B187" s="74" t="s">
        <v>248</v>
      </c>
      <c r="C187">
        <v>1</v>
      </c>
      <c r="D187">
        <v>260</v>
      </c>
      <c r="E187">
        <v>100</v>
      </c>
      <c r="F187">
        <v>105</v>
      </c>
      <c r="G187">
        <f>ROUND((Table245[[#This Row],[XP]]*Table245[[#This Row],[entity_spawned (AVG)]])*(Table245[[#This Row],[activating_chance]]/100),0)</f>
        <v>105</v>
      </c>
      <c r="H187" s="73" t="s">
        <v>382</v>
      </c>
      <c r="J187" t="s">
        <v>259</v>
      </c>
      <c r="K187">
        <v>1</v>
      </c>
      <c r="L187">
        <v>2000</v>
      </c>
      <c r="M187">
        <v>100</v>
      </c>
      <c r="N187">
        <v>175</v>
      </c>
      <c r="O187">
        <f>ROUND((Table3[[#This Row],[XP]]*Table3[[#This Row],[entity_spawned (AVG)]])*(Table3[[#This Row],[activating_chance]]/100),0)</f>
        <v>175</v>
      </c>
      <c r="P187" t="s">
        <v>382</v>
      </c>
    </row>
    <row r="188" spans="2:16" x14ac:dyDescent="0.25">
      <c r="B188" s="74" t="s">
        <v>248</v>
      </c>
      <c r="C188">
        <v>1</v>
      </c>
      <c r="D188">
        <v>260</v>
      </c>
      <c r="E188">
        <v>100</v>
      </c>
      <c r="F188">
        <v>105</v>
      </c>
      <c r="G188">
        <f>ROUND((Table245[[#This Row],[XP]]*Table245[[#This Row],[entity_spawned (AVG)]])*(Table245[[#This Row],[activating_chance]]/100),0)</f>
        <v>105</v>
      </c>
      <c r="H188" s="73" t="s">
        <v>382</v>
      </c>
      <c r="J188" t="s">
        <v>259</v>
      </c>
      <c r="K188">
        <v>1</v>
      </c>
      <c r="L188">
        <v>2000</v>
      </c>
      <c r="M188">
        <v>100</v>
      </c>
      <c r="N188">
        <v>175</v>
      </c>
      <c r="O188">
        <f>ROUND((Table3[[#This Row],[XP]]*Table3[[#This Row],[entity_spawned (AVG)]])*(Table3[[#This Row],[activating_chance]]/100),0)</f>
        <v>175</v>
      </c>
      <c r="P188" t="s">
        <v>382</v>
      </c>
    </row>
    <row r="189" spans="2:16" x14ac:dyDescent="0.25">
      <c r="B189" s="74" t="s">
        <v>248</v>
      </c>
      <c r="C189">
        <v>1</v>
      </c>
      <c r="D189">
        <v>260</v>
      </c>
      <c r="E189">
        <v>100</v>
      </c>
      <c r="F189">
        <v>105</v>
      </c>
      <c r="G189">
        <f>ROUND((Table245[[#This Row],[XP]]*Table245[[#This Row],[entity_spawned (AVG)]])*(Table245[[#This Row],[activating_chance]]/100),0)</f>
        <v>105</v>
      </c>
      <c r="H189" s="73" t="s">
        <v>382</v>
      </c>
      <c r="J189" t="s">
        <v>259</v>
      </c>
      <c r="K189">
        <v>1</v>
      </c>
      <c r="L189">
        <v>2000</v>
      </c>
      <c r="M189">
        <v>100</v>
      </c>
      <c r="N189">
        <v>175</v>
      </c>
      <c r="O189">
        <f>ROUND((Table3[[#This Row],[XP]]*Table3[[#This Row],[entity_spawned (AVG)]])*(Table3[[#This Row],[activating_chance]]/100),0)</f>
        <v>175</v>
      </c>
      <c r="P189" t="s">
        <v>382</v>
      </c>
    </row>
    <row r="190" spans="2:16" x14ac:dyDescent="0.25">
      <c r="B190" s="74" t="s">
        <v>249</v>
      </c>
      <c r="C190">
        <v>1</v>
      </c>
      <c r="D190">
        <v>280</v>
      </c>
      <c r="E190">
        <v>100</v>
      </c>
      <c r="F190">
        <v>143</v>
      </c>
      <c r="G190">
        <f>ROUND((Table245[[#This Row],[XP]]*Table245[[#This Row],[entity_spawned (AVG)]])*(Table245[[#This Row],[activating_chance]]/100),0)</f>
        <v>143</v>
      </c>
      <c r="H190" s="73" t="s">
        <v>382</v>
      </c>
      <c r="J190" t="s">
        <v>259</v>
      </c>
      <c r="K190">
        <v>1</v>
      </c>
      <c r="L190">
        <v>2000</v>
      </c>
      <c r="M190">
        <v>100</v>
      </c>
      <c r="N190">
        <v>175</v>
      </c>
      <c r="O190">
        <f>ROUND((Table3[[#This Row],[XP]]*Table3[[#This Row],[entity_spawned (AVG)]])*(Table3[[#This Row],[activating_chance]]/100),0)</f>
        <v>175</v>
      </c>
      <c r="P190" t="s">
        <v>382</v>
      </c>
    </row>
    <row r="191" spans="2:16" x14ac:dyDescent="0.25">
      <c r="B191" s="74" t="s">
        <v>250</v>
      </c>
      <c r="C191">
        <v>1</v>
      </c>
      <c r="D191">
        <v>5000</v>
      </c>
      <c r="E191">
        <v>25</v>
      </c>
      <c r="F191">
        <v>75</v>
      </c>
      <c r="G191">
        <f>ROUND((Table245[[#This Row],[XP]]*Table245[[#This Row],[entity_spawned (AVG)]])*(Table245[[#This Row],[activating_chance]]/100),0)</f>
        <v>19</v>
      </c>
      <c r="H191" s="73" t="s">
        <v>381</v>
      </c>
      <c r="J191" t="s">
        <v>259</v>
      </c>
      <c r="K191">
        <v>1</v>
      </c>
      <c r="L191">
        <v>2000</v>
      </c>
      <c r="M191">
        <v>100</v>
      </c>
      <c r="N191">
        <v>175</v>
      </c>
      <c r="O191">
        <f>ROUND((Table3[[#This Row],[XP]]*Table3[[#This Row],[entity_spawned (AVG)]])*(Table3[[#This Row],[activating_chance]]/100),0)</f>
        <v>175</v>
      </c>
      <c r="P191" t="s">
        <v>382</v>
      </c>
    </row>
    <row r="192" spans="2:16" x14ac:dyDescent="0.25">
      <c r="B192" s="74" t="s">
        <v>250</v>
      </c>
      <c r="C192">
        <v>1</v>
      </c>
      <c r="D192">
        <v>5000</v>
      </c>
      <c r="E192">
        <v>40</v>
      </c>
      <c r="F192">
        <v>75</v>
      </c>
      <c r="G192">
        <f>ROUND((Table245[[#This Row],[XP]]*Table245[[#This Row],[entity_spawned (AVG)]])*(Table245[[#This Row],[activating_chance]]/100),0)</f>
        <v>30</v>
      </c>
      <c r="H192" s="73" t="s">
        <v>381</v>
      </c>
      <c r="J192" t="s">
        <v>259</v>
      </c>
      <c r="K192">
        <v>1</v>
      </c>
      <c r="L192">
        <v>2000</v>
      </c>
      <c r="M192">
        <v>100</v>
      </c>
      <c r="N192">
        <v>175</v>
      </c>
      <c r="O192">
        <f>ROUND((Table3[[#This Row],[XP]]*Table3[[#This Row],[entity_spawned (AVG)]])*(Table3[[#This Row],[activating_chance]]/100),0)</f>
        <v>175</v>
      </c>
      <c r="P192" t="s">
        <v>382</v>
      </c>
    </row>
    <row r="193" spans="2:16" x14ac:dyDescent="0.25">
      <c r="B193" s="74" t="s">
        <v>250</v>
      </c>
      <c r="C193">
        <v>1</v>
      </c>
      <c r="D193">
        <v>5000</v>
      </c>
      <c r="E193">
        <v>40</v>
      </c>
      <c r="F193">
        <v>75</v>
      </c>
      <c r="G193">
        <f>ROUND((Table245[[#This Row],[XP]]*Table245[[#This Row],[entity_spawned (AVG)]])*(Table245[[#This Row],[activating_chance]]/100),0)</f>
        <v>30</v>
      </c>
      <c r="H193" s="73" t="s">
        <v>381</v>
      </c>
      <c r="J193" t="s">
        <v>259</v>
      </c>
      <c r="K193">
        <v>1</v>
      </c>
      <c r="L193">
        <v>2000</v>
      </c>
      <c r="M193">
        <v>100</v>
      </c>
      <c r="N193">
        <v>175</v>
      </c>
      <c r="O193">
        <f>ROUND((Table3[[#This Row],[XP]]*Table3[[#This Row],[entity_spawned (AVG)]])*(Table3[[#This Row],[activating_chance]]/100),0)</f>
        <v>175</v>
      </c>
      <c r="P193" t="s">
        <v>382</v>
      </c>
    </row>
    <row r="194" spans="2:16" x14ac:dyDescent="0.25">
      <c r="B194" s="74" t="s">
        <v>250</v>
      </c>
      <c r="C194">
        <v>1</v>
      </c>
      <c r="D194">
        <v>5000</v>
      </c>
      <c r="E194">
        <v>30</v>
      </c>
      <c r="F194">
        <v>75</v>
      </c>
      <c r="G194">
        <f>ROUND((Table245[[#This Row],[XP]]*Table245[[#This Row],[entity_spawned (AVG)]])*(Table245[[#This Row],[activating_chance]]/100),0)</f>
        <v>23</v>
      </c>
      <c r="H194" s="73" t="s">
        <v>381</v>
      </c>
      <c r="J194" t="s">
        <v>260</v>
      </c>
      <c r="K194">
        <v>1</v>
      </c>
      <c r="L194">
        <v>1500</v>
      </c>
      <c r="M194">
        <v>100</v>
      </c>
      <c r="N194">
        <v>130</v>
      </c>
      <c r="O194">
        <f>ROUND((Table3[[#This Row],[XP]]*Table3[[#This Row],[entity_spawned (AVG)]])*(Table3[[#This Row],[activating_chance]]/100),0)</f>
        <v>130</v>
      </c>
      <c r="P194" t="s">
        <v>382</v>
      </c>
    </row>
    <row r="195" spans="2:16" x14ac:dyDescent="0.25">
      <c r="B195" s="74" t="s">
        <v>250</v>
      </c>
      <c r="C195">
        <v>1</v>
      </c>
      <c r="D195">
        <v>5000</v>
      </c>
      <c r="E195">
        <v>15</v>
      </c>
      <c r="F195">
        <v>75</v>
      </c>
      <c r="G195">
        <f>ROUND((Table245[[#This Row],[XP]]*Table245[[#This Row],[entity_spawned (AVG)]])*(Table245[[#This Row],[activating_chance]]/100),0)</f>
        <v>11</v>
      </c>
      <c r="H195" s="73" t="s">
        <v>381</v>
      </c>
      <c r="J195" t="s">
        <v>260</v>
      </c>
      <c r="K195">
        <v>1</v>
      </c>
      <c r="L195">
        <v>1500</v>
      </c>
      <c r="M195">
        <v>100</v>
      </c>
      <c r="N195">
        <v>130</v>
      </c>
      <c r="O195">
        <f>ROUND((Table3[[#This Row],[XP]]*Table3[[#This Row],[entity_spawned (AVG)]])*(Table3[[#This Row],[activating_chance]]/100),0)</f>
        <v>130</v>
      </c>
      <c r="P195" t="s">
        <v>382</v>
      </c>
    </row>
    <row r="196" spans="2:16" x14ac:dyDescent="0.25">
      <c r="B196" s="74" t="s">
        <v>250</v>
      </c>
      <c r="C196">
        <v>1</v>
      </c>
      <c r="D196">
        <v>5000</v>
      </c>
      <c r="E196">
        <v>30</v>
      </c>
      <c r="F196">
        <v>75</v>
      </c>
      <c r="G196">
        <f>ROUND((Table245[[#This Row],[XP]]*Table245[[#This Row],[entity_spawned (AVG)]])*(Table245[[#This Row],[activating_chance]]/100),0)</f>
        <v>23</v>
      </c>
      <c r="H196" s="73" t="s">
        <v>381</v>
      </c>
      <c r="J196" t="s">
        <v>260</v>
      </c>
      <c r="K196">
        <v>1</v>
      </c>
      <c r="L196">
        <v>1500</v>
      </c>
      <c r="M196">
        <v>100</v>
      </c>
      <c r="N196">
        <v>130</v>
      </c>
      <c r="O196">
        <f>ROUND((Table3[[#This Row],[XP]]*Table3[[#This Row],[entity_spawned (AVG)]])*(Table3[[#This Row],[activating_chance]]/100),0)</f>
        <v>130</v>
      </c>
      <c r="P196" t="s">
        <v>382</v>
      </c>
    </row>
    <row r="197" spans="2:16" x14ac:dyDescent="0.25">
      <c r="B197" s="74" t="s">
        <v>250</v>
      </c>
      <c r="C197">
        <v>1</v>
      </c>
      <c r="D197">
        <v>5000</v>
      </c>
      <c r="E197">
        <v>15</v>
      </c>
      <c r="F197">
        <v>75</v>
      </c>
      <c r="G197">
        <f>ROUND((Table245[[#This Row],[XP]]*Table245[[#This Row],[entity_spawned (AVG)]])*(Table245[[#This Row],[activating_chance]]/100),0)</f>
        <v>11</v>
      </c>
      <c r="H197" s="73" t="s">
        <v>381</v>
      </c>
      <c r="J197" t="s">
        <v>260</v>
      </c>
      <c r="K197">
        <v>1</v>
      </c>
      <c r="L197">
        <v>1500</v>
      </c>
      <c r="M197">
        <v>100</v>
      </c>
      <c r="N197">
        <v>130</v>
      </c>
      <c r="O197">
        <f>ROUND((Table3[[#This Row],[XP]]*Table3[[#This Row],[entity_spawned (AVG)]])*(Table3[[#This Row],[activating_chance]]/100),0)</f>
        <v>130</v>
      </c>
      <c r="P197" t="s">
        <v>382</v>
      </c>
    </row>
    <row r="198" spans="2:16" x14ac:dyDescent="0.25">
      <c r="B198" s="74" t="s">
        <v>250</v>
      </c>
      <c r="C198">
        <v>1</v>
      </c>
      <c r="D198">
        <v>5000</v>
      </c>
      <c r="E198">
        <v>40</v>
      </c>
      <c r="F198">
        <v>75</v>
      </c>
      <c r="G198">
        <f>ROUND((Table245[[#This Row],[XP]]*Table245[[#This Row],[entity_spawned (AVG)]])*(Table245[[#This Row],[activating_chance]]/100),0)</f>
        <v>30</v>
      </c>
      <c r="H198" s="73" t="s">
        <v>381</v>
      </c>
      <c r="J198" t="s">
        <v>260</v>
      </c>
      <c r="K198">
        <v>1</v>
      </c>
      <c r="L198">
        <v>1500</v>
      </c>
      <c r="M198">
        <v>100</v>
      </c>
      <c r="N198">
        <v>130</v>
      </c>
      <c r="O198">
        <f>ROUND((Table3[[#This Row],[XP]]*Table3[[#This Row],[entity_spawned (AVG)]])*(Table3[[#This Row],[activating_chance]]/100),0)</f>
        <v>130</v>
      </c>
      <c r="P198" t="s">
        <v>382</v>
      </c>
    </row>
    <row r="199" spans="2:16" x14ac:dyDescent="0.25">
      <c r="B199" s="74" t="s">
        <v>251</v>
      </c>
      <c r="C199">
        <v>1</v>
      </c>
      <c r="D199">
        <v>180</v>
      </c>
      <c r="E199">
        <v>100</v>
      </c>
      <c r="F199">
        <v>48</v>
      </c>
      <c r="G199">
        <f>ROUND((Table245[[#This Row],[XP]]*Table245[[#This Row],[entity_spawned (AVG)]])*(Table245[[#This Row],[activating_chance]]/100),0)</f>
        <v>48</v>
      </c>
      <c r="H199" s="73" t="s">
        <v>382</v>
      </c>
      <c r="J199" t="s">
        <v>260</v>
      </c>
      <c r="K199">
        <v>1</v>
      </c>
      <c r="L199">
        <v>1500</v>
      </c>
      <c r="M199">
        <v>100</v>
      </c>
      <c r="N199">
        <v>130</v>
      </c>
      <c r="O199">
        <f>ROUND((Table3[[#This Row],[XP]]*Table3[[#This Row],[entity_spawned (AVG)]])*(Table3[[#This Row],[activating_chance]]/100),0)</f>
        <v>130</v>
      </c>
      <c r="P199" t="s">
        <v>382</v>
      </c>
    </row>
    <row r="200" spans="2:16" x14ac:dyDescent="0.25">
      <c r="B200" s="74" t="s">
        <v>251</v>
      </c>
      <c r="C200">
        <v>1</v>
      </c>
      <c r="D200">
        <v>180</v>
      </c>
      <c r="E200">
        <v>100</v>
      </c>
      <c r="F200">
        <v>48</v>
      </c>
      <c r="G200">
        <f>ROUND((Table245[[#This Row],[XP]]*Table245[[#This Row],[entity_spawned (AVG)]])*(Table245[[#This Row],[activating_chance]]/100),0)</f>
        <v>48</v>
      </c>
      <c r="H200" s="73" t="s">
        <v>382</v>
      </c>
      <c r="J200" t="s">
        <v>260</v>
      </c>
      <c r="K200">
        <v>1</v>
      </c>
      <c r="L200" t="s">
        <v>392</v>
      </c>
      <c r="M200">
        <v>100</v>
      </c>
      <c r="N200">
        <v>130</v>
      </c>
      <c r="O200">
        <f>ROUND((Table3[[#This Row],[XP]]*Table3[[#This Row],[entity_spawned (AVG)]])*(Table3[[#This Row],[activating_chance]]/100),0)</f>
        <v>130</v>
      </c>
      <c r="P200" t="s">
        <v>382</v>
      </c>
    </row>
    <row r="201" spans="2:16" x14ac:dyDescent="0.25">
      <c r="B201" s="74" t="s">
        <v>251</v>
      </c>
      <c r="C201">
        <v>1</v>
      </c>
      <c r="D201">
        <v>200</v>
      </c>
      <c r="E201">
        <v>60</v>
      </c>
      <c r="F201">
        <v>48</v>
      </c>
      <c r="G201">
        <f>ROUND((Table245[[#This Row],[XP]]*Table245[[#This Row],[entity_spawned (AVG)]])*(Table245[[#This Row],[activating_chance]]/100),0)</f>
        <v>29</v>
      </c>
      <c r="H201" s="73" t="s">
        <v>382</v>
      </c>
      <c r="J201" t="s">
        <v>260</v>
      </c>
      <c r="K201">
        <v>1</v>
      </c>
      <c r="L201">
        <v>1500</v>
      </c>
      <c r="M201">
        <v>100</v>
      </c>
      <c r="N201">
        <v>130</v>
      </c>
      <c r="O201">
        <f>ROUND((Table3[[#This Row],[XP]]*Table3[[#This Row],[entity_spawned (AVG)]])*(Table3[[#This Row],[activating_chance]]/100),0)</f>
        <v>130</v>
      </c>
      <c r="P201" t="s">
        <v>382</v>
      </c>
    </row>
    <row r="202" spans="2:16" x14ac:dyDescent="0.25">
      <c r="B202" s="74" t="s">
        <v>251</v>
      </c>
      <c r="C202">
        <v>1</v>
      </c>
      <c r="D202">
        <v>180</v>
      </c>
      <c r="E202">
        <v>100</v>
      </c>
      <c r="F202">
        <v>48</v>
      </c>
      <c r="G202">
        <f>ROUND((Table245[[#This Row],[XP]]*Table245[[#This Row],[entity_spawned (AVG)]])*(Table245[[#This Row],[activating_chance]]/100),0)</f>
        <v>48</v>
      </c>
      <c r="H202" s="73" t="s">
        <v>382</v>
      </c>
      <c r="J202" t="s">
        <v>260</v>
      </c>
      <c r="K202">
        <v>1</v>
      </c>
      <c r="L202">
        <v>1500</v>
      </c>
      <c r="M202">
        <v>100</v>
      </c>
      <c r="N202">
        <v>130</v>
      </c>
      <c r="O202">
        <f>ROUND((Table3[[#This Row],[XP]]*Table3[[#This Row],[entity_spawned (AVG)]])*(Table3[[#This Row],[activating_chance]]/100),0)</f>
        <v>130</v>
      </c>
      <c r="P202" t="s">
        <v>382</v>
      </c>
    </row>
    <row r="203" spans="2:16" x14ac:dyDescent="0.25">
      <c r="B203" s="74" t="s">
        <v>251</v>
      </c>
      <c r="C203">
        <v>1</v>
      </c>
      <c r="D203">
        <v>200</v>
      </c>
      <c r="E203">
        <v>100</v>
      </c>
      <c r="F203">
        <v>48</v>
      </c>
      <c r="G203">
        <f>ROUND((Table245[[#This Row],[XP]]*Table245[[#This Row],[entity_spawned (AVG)]])*(Table245[[#This Row],[activating_chance]]/100),0)</f>
        <v>48</v>
      </c>
      <c r="H203" s="73" t="s">
        <v>382</v>
      </c>
      <c r="J203" t="s">
        <v>260</v>
      </c>
      <c r="K203">
        <v>1</v>
      </c>
      <c r="L203">
        <v>1500</v>
      </c>
      <c r="M203">
        <v>100</v>
      </c>
      <c r="N203">
        <v>130</v>
      </c>
      <c r="O203">
        <f>ROUND((Table3[[#This Row],[XP]]*Table3[[#This Row],[entity_spawned (AVG)]])*(Table3[[#This Row],[activating_chance]]/100),0)</f>
        <v>130</v>
      </c>
      <c r="P203" t="s">
        <v>382</v>
      </c>
    </row>
    <row r="204" spans="2:16" x14ac:dyDescent="0.25">
      <c r="B204" s="74" t="s">
        <v>251</v>
      </c>
      <c r="C204">
        <v>1</v>
      </c>
      <c r="D204">
        <v>250</v>
      </c>
      <c r="E204">
        <v>80</v>
      </c>
      <c r="F204">
        <v>48</v>
      </c>
      <c r="G204">
        <f>ROUND((Table245[[#This Row],[XP]]*Table245[[#This Row],[entity_spawned (AVG)]])*(Table245[[#This Row],[activating_chance]]/100),0)</f>
        <v>38</v>
      </c>
      <c r="H204" s="73" t="s">
        <v>382</v>
      </c>
      <c r="J204" t="s">
        <v>260</v>
      </c>
      <c r="K204">
        <v>1</v>
      </c>
      <c r="L204">
        <v>1500</v>
      </c>
      <c r="M204">
        <v>100</v>
      </c>
      <c r="N204">
        <v>130</v>
      </c>
      <c r="O204">
        <f>ROUND((Table3[[#This Row],[XP]]*Table3[[#This Row],[entity_spawned (AVG)]])*(Table3[[#This Row],[activating_chance]]/100),0)</f>
        <v>130</v>
      </c>
      <c r="P204" t="s">
        <v>382</v>
      </c>
    </row>
    <row r="205" spans="2:16" x14ac:dyDescent="0.25">
      <c r="B205" s="74" t="s">
        <v>251</v>
      </c>
      <c r="C205">
        <v>1</v>
      </c>
      <c r="D205">
        <v>250</v>
      </c>
      <c r="E205">
        <v>60</v>
      </c>
      <c r="F205">
        <v>48</v>
      </c>
      <c r="G205">
        <f>ROUND((Table245[[#This Row],[XP]]*Table245[[#This Row],[entity_spawned (AVG)]])*(Table245[[#This Row],[activating_chance]]/100),0)</f>
        <v>29</v>
      </c>
      <c r="H205" s="73" t="s">
        <v>382</v>
      </c>
      <c r="J205" t="s">
        <v>260</v>
      </c>
      <c r="K205">
        <v>1</v>
      </c>
      <c r="L205">
        <v>1500</v>
      </c>
      <c r="M205">
        <v>100</v>
      </c>
      <c r="N205">
        <v>130</v>
      </c>
      <c r="O205">
        <f>ROUND((Table3[[#This Row],[XP]]*Table3[[#This Row],[entity_spawned (AVG)]])*(Table3[[#This Row],[activating_chance]]/100),0)</f>
        <v>130</v>
      </c>
      <c r="P205" t="s">
        <v>382</v>
      </c>
    </row>
    <row r="206" spans="2:16" x14ac:dyDescent="0.25">
      <c r="B206" s="74" t="s">
        <v>251</v>
      </c>
      <c r="C206">
        <v>1</v>
      </c>
      <c r="D206">
        <v>180</v>
      </c>
      <c r="E206">
        <v>80</v>
      </c>
      <c r="F206">
        <v>48</v>
      </c>
      <c r="G206">
        <f>ROUND((Table245[[#This Row],[XP]]*Table245[[#This Row],[entity_spawned (AVG)]])*(Table245[[#This Row],[activating_chance]]/100),0)</f>
        <v>38</v>
      </c>
      <c r="H206" s="73" t="s">
        <v>382</v>
      </c>
      <c r="J206" t="s">
        <v>260</v>
      </c>
      <c r="K206">
        <v>1</v>
      </c>
      <c r="L206">
        <v>1500</v>
      </c>
      <c r="M206">
        <v>100</v>
      </c>
      <c r="N206">
        <v>130</v>
      </c>
      <c r="O206">
        <f>ROUND((Table3[[#This Row],[XP]]*Table3[[#This Row],[entity_spawned (AVG)]])*(Table3[[#This Row],[activating_chance]]/100),0)</f>
        <v>130</v>
      </c>
      <c r="P206" t="s">
        <v>382</v>
      </c>
    </row>
    <row r="207" spans="2:16" x14ac:dyDescent="0.25">
      <c r="B207" s="74" t="s">
        <v>251</v>
      </c>
      <c r="C207">
        <v>1</v>
      </c>
      <c r="D207">
        <v>180</v>
      </c>
      <c r="E207">
        <v>100</v>
      </c>
      <c r="F207">
        <v>48</v>
      </c>
      <c r="G207">
        <f>ROUND((Table245[[#This Row],[XP]]*Table245[[#This Row],[entity_spawned (AVG)]])*(Table245[[#This Row],[activating_chance]]/100),0)</f>
        <v>48</v>
      </c>
      <c r="H207" s="73" t="s">
        <v>382</v>
      </c>
      <c r="J207" t="s">
        <v>260</v>
      </c>
      <c r="K207">
        <v>1</v>
      </c>
      <c r="L207">
        <v>1500</v>
      </c>
      <c r="M207">
        <v>100</v>
      </c>
      <c r="N207">
        <v>130</v>
      </c>
      <c r="O207">
        <f>ROUND((Table3[[#This Row],[XP]]*Table3[[#This Row],[entity_spawned (AVG)]])*(Table3[[#This Row],[activating_chance]]/100),0)</f>
        <v>130</v>
      </c>
      <c r="P207" t="s">
        <v>382</v>
      </c>
    </row>
    <row r="208" spans="2:16" x14ac:dyDescent="0.25">
      <c r="B208" s="74" t="s">
        <v>251</v>
      </c>
      <c r="C208">
        <v>1</v>
      </c>
      <c r="D208">
        <v>250</v>
      </c>
      <c r="E208">
        <v>100</v>
      </c>
      <c r="F208">
        <v>48</v>
      </c>
      <c r="G208">
        <f>ROUND((Table245[[#This Row],[XP]]*Table245[[#This Row],[entity_spawned (AVG)]])*(Table245[[#This Row],[activating_chance]]/100),0)</f>
        <v>48</v>
      </c>
      <c r="H208" s="73" t="s">
        <v>382</v>
      </c>
      <c r="J208" t="s">
        <v>260</v>
      </c>
      <c r="K208">
        <v>1</v>
      </c>
      <c r="L208">
        <v>1500</v>
      </c>
      <c r="M208">
        <v>100</v>
      </c>
      <c r="N208">
        <v>130</v>
      </c>
      <c r="O208">
        <f>ROUND((Table3[[#This Row],[XP]]*Table3[[#This Row],[entity_spawned (AVG)]])*(Table3[[#This Row],[activating_chance]]/100),0)</f>
        <v>130</v>
      </c>
      <c r="P208" t="s">
        <v>382</v>
      </c>
    </row>
    <row r="209" spans="2:16" x14ac:dyDescent="0.25">
      <c r="B209" s="74" t="s">
        <v>251</v>
      </c>
      <c r="C209">
        <v>1</v>
      </c>
      <c r="D209">
        <v>250</v>
      </c>
      <c r="E209">
        <v>90</v>
      </c>
      <c r="F209">
        <v>48</v>
      </c>
      <c r="G209">
        <f>ROUND((Table245[[#This Row],[XP]]*Table245[[#This Row],[entity_spawned (AVG)]])*(Table245[[#This Row],[activating_chance]]/100),0)</f>
        <v>43</v>
      </c>
      <c r="H209" s="73" t="s">
        <v>382</v>
      </c>
      <c r="J209" t="s">
        <v>260</v>
      </c>
      <c r="K209">
        <v>1</v>
      </c>
      <c r="L209">
        <v>1500</v>
      </c>
      <c r="M209">
        <v>100</v>
      </c>
      <c r="N209">
        <v>130</v>
      </c>
      <c r="O209">
        <f>ROUND((Table3[[#This Row],[XP]]*Table3[[#This Row],[entity_spawned (AVG)]])*(Table3[[#This Row],[activating_chance]]/100),0)</f>
        <v>130</v>
      </c>
      <c r="P209" t="s">
        <v>382</v>
      </c>
    </row>
    <row r="210" spans="2:16" x14ac:dyDescent="0.25">
      <c r="B210" s="74" t="s">
        <v>251</v>
      </c>
      <c r="C210">
        <v>1</v>
      </c>
      <c r="D210">
        <v>250</v>
      </c>
      <c r="E210">
        <v>90</v>
      </c>
      <c r="F210">
        <v>48</v>
      </c>
      <c r="G210">
        <f>ROUND((Table245[[#This Row],[XP]]*Table245[[#This Row],[entity_spawned (AVG)]])*(Table245[[#This Row],[activating_chance]]/100),0)</f>
        <v>43</v>
      </c>
      <c r="H210" s="73" t="s">
        <v>382</v>
      </c>
      <c r="J210" t="s">
        <v>261</v>
      </c>
      <c r="K210">
        <v>1</v>
      </c>
      <c r="L210">
        <v>1500</v>
      </c>
      <c r="M210">
        <v>100</v>
      </c>
      <c r="N210">
        <v>130</v>
      </c>
      <c r="O210">
        <f>ROUND((Table3[[#This Row],[XP]]*Table3[[#This Row],[entity_spawned (AVG)]])*(Table3[[#This Row],[activating_chance]]/100),0)</f>
        <v>130</v>
      </c>
      <c r="P210" t="s">
        <v>382</v>
      </c>
    </row>
    <row r="211" spans="2:16" x14ac:dyDescent="0.25">
      <c r="B211" s="74" t="s">
        <v>251</v>
      </c>
      <c r="C211">
        <v>1</v>
      </c>
      <c r="D211">
        <v>180</v>
      </c>
      <c r="E211">
        <v>100</v>
      </c>
      <c r="F211">
        <v>48</v>
      </c>
      <c r="G211">
        <f>ROUND((Table245[[#This Row],[XP]]*Table245[[#This Row],[entity_spawned (AVG)]])*(Table245[[#This Row],[activating_chance]]/100),0)</f>
        <v>48</v>
      </c>
      <c r="H211" s="73" t="s">
        <v>382</v>
      </c>
      <c r="J211" t="s">
        <v>261</v>
      </c>
      <c r="K211">
        <v>1</v>
      </c>
      <c r="L211">
        <v>1500</v>
      </c>
      <c r="M211">
        <v>20</v>
      </c>
      <c r="N211">
        <v>130</v>
      </c>
      <c r="O211">
        <f>ROUND((Table3[[#This Row],[XP]]*Table3[[#This Row],[entity_spawned (AVG)]])*(Table3[[#This Row],[activating_chance]]/100),0)</f>
        <v>26</v>
      </c>
      <c r="P211" t="s">
        <v>382</v>
      </c>
    </row>
    <row r="212" spans="2:16" x14ac:dyDescent="0.25">
      <c r="B212" s="74" t="s">
        <v>251</v>
      </c>
      <c r="C212">
        <v>1</v>
      </c>
      <c r="D212">
        <v>250</v>
      </c>
      <c r="E212">
        <v>100</v>
      </c>
      <c r="F212">
        <v>48</v>
      </c>
      <c r="G212">
        <f>ROUND((Table245[[#This Row],[XP]]*Table245[[#This Row],[entity_spawned (AVG)]])*(Table245[[#This Row],[activating_chance]]/100),0)</f>
        <v>48</v>
      </c>
      <c r="H212" s="73" t="s">
        <v>382</v>
      </c>
      <c r="J212" t="s">
        <v>261</v>
      </c>
      <c r="K212">
        <v>1</v>
      </c>
      <c r="L212">
        <v>1500</v>
      </c>
      <c r="M212">
        <v>100</v>
      </c>
      <c r="N212">
        <v>130</v>
      </c>
      <c r="O212">
        <f>ROUND((Table3[[#This Row],[XP]]*Table3[[#This Row],[entity_spawned (AVG)]])*(Table3[[#This Row],[activating_chance]]/100),0)</f>
        <v>130</v>
      </c>
      <c r="P212" t="s">
        <v>382</v>
      </c>
    </row>
    <row r="213" spans="2:16" x14ac:dyDescent="0.25">
      <c r="B213" s="74" t="s">
        <v>251</v>
      </c>
      <c r="C213">
        <v>1</v>
      </c>
      <c r="D213">
        <v>250</v>
      </c>
      <c r="E213">
        <v>100</v>
      </c>
      <c r="F213">
        <v>48</v>
      </c>
      <c r="G213">
        <f>ROUND((Table245[[#This Row],[XP]]*Table245[[#This Row],[entity_spawned (AVG)]])*(Table245[[#This Row],[activating_chance]]/100),0)</f>
        <v>48</v>
      </c>
      <c r="H213" s="73" t="s">
        <v>382</v>
      </c>
      <c r="J213" t="s">
        <v>261</v>
      </c>
      <c r="K213">
        <v>1</v>
      </c>
      <c r="L213">
        <v>1500</v>
      </c>
      <c r="M213">
        <v>100</v>
      </c>
      <c r="N213">
        <v>130</v>
      </c>
      <c r="O213">
        <f>ROUND((Table3[[#This Row],[XP]]*Table3[[#This Row],[entity_spawned (AVG)]])*(Table3[[#This Row],[activating_chance]]/100),0)</f>
        <v>130</v>
      </c>
      <c r="P213" t="s">
        <v>382</v>
      </c>
    </row>
    <row r="214" spans="2:16" x14ac:dyDescent="0.25">
      <c r="B214" s="74" t="s">
        <v>251</v>
      </c>
      <c r="C214">
        <v>1</v>
      </c>
      <c r="D214">
        <v>200</v>
      </c>
      <c r="E214">
        <v>100</v>
      </c>
      <c r="F214">
        <v>48</v>
      </c>
      <c r="G214">
        <f>ROUND((Table245[[#This Row],[XP]]*Table245[[#This Row],[entity_spawned (AVG)]])*(Table245[[#This Row],[activating_chance]]/100),0)</f>
        <v>48</v>
      </c>
      <c r="H214" s="73" t="s">
        <v>382</v>
      </c>
      <c r="J214" t="s">
        <v>261</v>
      </c>
      <c r="K214">
        <v>1</v>
      </c>
      <c r="L214">
        <v>1500</v>
      </c>
      <c r="M214">
        <v>100</v>
      </c>
      <c r="N214">
        <v>130</v>
      </c>
      <c r="O214">
        <f>ROUND((Table3[[#This Row],[XP]]*Table3[[#This Row],[entity_spawned (AVG)]])*(Table3[[#This Row],[activating_chance]]/100),0)</f>
        <v>130</v>
      </c>
      <c r="P214" t="s">
        <v>382</v>
      </c>
    </row>
    <row r="215" spans="2:16" x14ac:dyDescent="0.25">
      <c r="B215" s="74" t="s">
        <v>251</v>
      </c>
      <c r="C215">
        <v>1</v>
      </c>
      <c r="D215">
        <v>250</v>
      </c>
      <c r="E215">
        <v>100</v>
      </c>
      <c r="F215">
        <v>48</v>
      </c>
      <c r="G215">
        <f>ROUND((Table245[[#This Row],[XP]]*Table245[[#This Row],[entity_spawned (AVG)]])*(Table245[[#This Row],[activating_chance]]/100),0)</f>
        <v>48</v>
      </c>
      <c r="H215" s="73" t="s">
        <v>382</v>
      </c>
      <c r="J215" t="s">
        <v>261</v>
      </c>
      <c r="K215">
        <v>1</v>
      </c>
      <c r="L215">
        <v>1500</v>
      </c>
      <c r="M215">
        <v>100</v>
      </c>
      <c r="N215">
        <v>130</v>
      </c>
      <c r="O215">
        <f>ROUND((Table3[[#This Row],[XP]]*Table3[[#This Row],[entity_spawned (AVG)]])*(Table3[[#This Row],[activating_chance]]/100),0)</f>
        <v>130</v>
      </c>
      <c r="P215" t="s">
        <v>382</v>
      </c>
    </row>
    <row r="216" spans="2:16" x14ac:dyDescent="0.25">
      <c r="B216" s="74" t="s">
        <v>251</v>
      </c>
      <c r="C216">
        <v>1</v>
      </c>
      <c r="D216">
        <v>250</v>
      </c>
      <c r="E216">
        <v>100</v>
      </c>
      <c r="F216">
        <v>48</v>
      </c>
      <c r="G216">
        <f>ROUND((Table245[[#This Row],[XP]]*Table245[[#This Row],[entity_spawned (AVG)]])*(Table245[[#This Row],[activating_chance]]/100),0)</f>
        <v>48</v>
      </c>
      <c r="H216" s="73" t="s">
        <v>382</v>
      </c>
      <c r="J216" t="s">
        <v>261</v>
      </c>
      <c r="K216">
        <v>1</v>
      </c>
      <c r="L216">
        <v>1500</v>
      </c>
      <c r="M216">
        <v>100</v>
      </c>
      <c r="N216">
        <v>130</v>
      </c>
      <c r="O216">
        <f>ROUND((Table3[[#This Row],[XP]]*Table3[[#This Row],[entity_spawned (AVG)]])*(Table3[[#This Row],[activating_chance]]/100),0)</f>
        <v>130</v>
      </c>
      <c r="P216" t="s">
        <v>382</v>
      </c>
    </row>
    <row r="217" spans="2:16" x14ac:dyDescent="0.25">
      <c r="B217" s="74" t="s">
        <v>251</v>
      </c>
      <c r="C217">
        <v>1</v>
      </c>
      <c r="D217">
        <v>180</v>
      </c>
      <c r="E217">
        <v>100</v>
      </c>
      <c r="F217">
        <v>48</v>
      </c>
      <c r="G217">
        <f>ROUND((Table245[[#This Row],[XP]]*Table245[[#This Row],[entity_spawned (AVG)]])*(Table245[[#This Row],[activating_chance]]/100),0)</f>
        <v>48</v>
      </c>
      <c r="H217" s="73" t="s">
        <v>382</v>
      </c>
      <c r="J217" t="s">
        <v>261</v>
      </c>
      <c r="K217">
        <v>1</v>
      </c>
      <c r="L217">
        <v>1500</v>
      </c>
      <c r="M217">
        <v>100</v>
      </c>
      <c r="N217">
        <v>130</v>
      </c>
      <c r="O217">
        <f>ROUND((Table3[[#This Row],[XP]]*Table3[[#This Row],[entity_spawned (AVG)]])*(Table3[[#This Row],[activating_chance]]/100),0)</f>
        <v>130</v>
      </c>
      <c r="P217" t="s">
        <v>382</v>
      </c>
    </row>
    <row r="218" spans="2:16" x14ac:dyDescent="0.25">
      <c r="B218" s="74" t="s">
        <v>251</v>
      </c>
      <c r="C218">
        <v>1</v>
      </c>
      <c r="D218">
        <v>230</v>
      </c>
      <c r="E218">
        <v>100</v>
      </c>
      <c r="F218">
        <v>48</v>
      </c>
      <c r="G218">
        <f>ROUND((Table245[[#This Row],[XP]]*Table245[[#This Row],[entity_spawned (AVG)]])*(Table245[[#This Row],[activating_chance]]/100),0)</f>
        <v>48</v>
      </c>
      <c r="H218" s="73" t="s">
        <v>382</v>
      </c>
      <c r="J218" t="s">
        <v>261</v>
      </c>
      <c r="K218">
        <v>1</v>
      </c>
      <c r="L218">
        <v>1500</v>
      </c>
      <c r="M218">
        <v>100</v>
      </c>
      <c r="N218">
        <v>130</v>
      </c>
      <c r="O218">
        <f>ROUND((Table3[[#This Row],[XP]]*Table3[[#This Row],[entity_spawned (AVG)]])*(Table3[[#This Row],[activating_chance]]/100),0)</f>
        <v>130</v>
      </c>
      <c r="P218" t="s">
        <v>382</v>
      </c>
    </row>
    <row r="219" spans="2:16" x14ac:dyDescent="0.25">
      <c r="B219" s="74" t="s">
        <v>251</v>
      </c>
      <c r="C219">
        <v>1</v>
      </c>
      <c r="D219">
        <v>180</v>
      </c>
      <c r="E219">
        <v>100</v>
      </c>
      <c r="F219">
        <v>48</v>
      </c>
      <c r="G219">
        <f>ROUND((Table245[[#This Row],[XP]]*Table245[[#This Row],[entity_spawned (AVG)]])*(Table245[[#This Row],[activating_chance]]/100),0)</f>
        <v>48</v>
      </c>
      <c r="H219" s="73" t="s">
        <v>382</v>
      </c>
      <c r="J219" t="s">
        <v>261</v>
      </c>
      <c r="K219">
        <v>1</v>
      </c>
      <c r="L219">
        <v>1500</v>
      </c>
      <c r="M219">
        <v>40</v>
      </c>
      <c r="N219">
        <v>130</v>
      </c>
      <c r="O219">
        <f>ROUND((Table3[[#This Row],[XP]]*Table3[[#This Row],[entity_spawned (AVG)]])*(Table3[[#This Row],[activating_chance]]/100),0)</f>
        <v>52</v>
      </c>
      <c r="P219" t="s">
        <v>382</v>
      </c>
    </row>
    <row r="220" spans="2:16" x14ac:dyDescent="0.25">
      <c r="B220" s="74" t="s">
        <v>251</v>
      </c>
      <c r="C220">
        <v>1</v>
      </c>
      <c r="D220">
        <v>200</v>
      </c>
      <c r="E220">
        <v>100</v>
      </c>
      <c r="F220">
        <v>48</v>
      </c>
      <c r="G220">
        <f>ROUND((Table245[[#This Row],[XP]]*Table245[[#This Row],[entity_spawned (AVG)]])*(Table245[[#This Row],[activating_chance]]/100),0)</f>
        <v>48</v>
      </c>
      <c r="H220" s="73" t="s">
        <v>382</v>
      </c>
      <c r="J220" t="s">
        <v>261</v>
      </c>
      <c r="K220">
        <v>1</v>
      </c>
      <c r="L220">
        <v>1500</v>
      </c>
      <c r="M220">
        <v>100</v>
      </c>
      <c r="N220">
        <v>130</v>
      </c>
      <c r="O220">
        <f>ROUND((Table3[[#This Row],[XP]]*Table3[[#This Row],[entity_spawned (AVG)]])*(Table3[[#This Row],[activating_chance]]/100),0)</f>
        <v>130</v>
      </c>
      <c r="P220" t="s">
        <v>382</v>
      </c>
    </row>
    <row r="221" spans="2:16" x14ac:dyDescent="0.25">
      <c r="B221" s="74" t="s">
        <v>251</v>
      </c>
      <c r="C221">
        <v>1</v>
      </c>
      <c r="D221">
        <v>180</v>
      </c>
      <c r="E221">
        <v>100</v>
      </c>
      <c r="F221">
        <v>48</v>
      </c>
      <c r="G221">
        <f>ROUND((Table245[[#This Row],[XP]]*Table245[[#This Row],[entity_spawned (AVG)]])*(Table245[[#This Row],[activating_chance]]/100),0)</f>
        <v>48</v>
      </c>
      <c r="H221" s="73" t="s">
        <v>382</v>
      </c>
      <c r="J221" t="s">
        <v>261</v>
      </c>
      <c r="K221">
        <v>1</v>
      </c>
      <c r="L221">
        <v>1500</v>
      </c>
      <c r="M221">
        <v>100</v>
      </c>
      <c r="N221">
        <v>130</v>
      </c>
      <c r="O221">
        <f>ROUND((Table3[[#This Row],[XP]]*Table3[[#This Row],[entity_spawned (AVG)]])*(Table3[[#This Row],[activating_chance]]/100),0)</f>
        <v>130</v>
      </c>
      <c r="P221" t="s">
        <v>382</v>
      </c>
    </row>
    <row r="222" spans="2:16" x14ac:dyDescent="0.25">
      <c r="B222" s="74" t="s">
        <v>251</v>
      </c>
      <c r="C222">
        <v>1</v>
      </c>
      <c r="D222">
        <v>180</v>
      </c>
      <c r="E222">
        <v>100</v>
      </c>
      <c r="F222">
        <v>48</v>
      </c>
      <c r="G222">
        <f>ROUND((Table245[[#This Row],[XP]]*Table245[[#This Row],[entity_spawned (AVG)]])*(Table245[[#This Row],[activating_chance]]/100),0)</f>
        <v>48</v>
      </c>
      <c r="H222" s="73" t="s">
        <v>382</v>
      </c>
      <c r="J222" t="s">
        <v>261</v>
      </c>
      <c r="K222">
        <v>1</v>
      </c>
      <c r="L222">
        <v>1500</v>
      </c>
      <c r="M222">
        <v>100</v>
      </c>
      <c r="N222">
        <v>130</v>
      </c>
      <c r="O222">
        <f>ROUND((Table3[[#This Row],[XP]]*Table3[[#This Row],[entity_spawned (AVG)]])*(Table3[[#This Row],[activating_chance]]/100),0)</f>
        <v>130</v>
      </c>
      <c r="P222" t="s">
        <v>382</v>
      </c>
    </row>
    <row r="223" spans="2:16" x14ac:dyDescent="0.25">
      <c r="B223" s="74" t="s">
        <v>251</v>
      </c>
      <c r="C223">
        <v>1</v>
      </c>
      <c r="D223">
        <v>250</v>
      </c>
      <c r="E223">
        <v>100</v>
      </c>
      <c r="F223">
        <v>48</v>
      </c>
      <c r="G223">
        <f>ROUND((Table245[[#This Row],[XP]]*Table245[[#This Row],[entity_spawned (AVG)]])*(Table245[[#This Row],[activating_chance]]/100),0)</f>
        <v>48</v>
      </c>
      <c r="H223" s="73" t="s">
        <v>382</v>
      </c>
      <c r="J223" t="s">
        <v>263</v>
      </c>
      <c r="K223">
        <v>1</v>
      </c>
      <c r="L223">
        <v>140</v>
      </c>
      <c r="M223">
        <v>80</v>
      </c>
      <c r="N223">
        <v>25</v>
      </c>
      <c r="O223">
        <f>ROUND((Table3[[#This Row],[XP]]*Table3[[#This Row],[entity_spawned (AVG)]])*(Table3[[#This Row],[activating_chance]]/100),0)</f>
        <v>20</v>
      </c>
      <c r="P223" t="s">
        <v>381</v>
      </c>
    </row>
    <row r="224" spans="2:16" x14ac:dyDescent="0.25">
      <c r="B224" s="74" t="s">
        <v>251</v>
      </c>
      <c r="C224">
        <v>1</v>
      </c>
      <c r="D224">
        <v>250</v>
      </c>
      <c r="E224">
        <v>80</v>
      </c>
      <c r="F224">
        <v>48</v>
      </c>
      <c r="G224">
        <f>ROUND((Table245[[#This Row],[XP]]*Table245[[#This Row],[entity_spawned (AVG)]])*(Table245[[#This Row],[activating_chance]]/100),0)</f>
        <v>38</v>
      </c>
      <c r="H224" s="73" t="s">
        <v>382</v>
      </c>
      <c r="J224" t="s">
        <v>263</v>
      </c>
      <c r="K224">
        <v>1</v>
      </c>
      <c r="L224">
        <v>140</v>
      </c>
      <c r="M224">
        <v>80</v>
      </c>
      <c r="N224">
        <v>25</v>
      </c>
      <c r="O224">
        <f>ROUND((Table3[[#This Row],[XP]]*Table3[[#This Row],[entity_spawned (AVG)]])*(Table3[[#This Row],[activating_chance]]/100),0)</f>
        <v>20</v>
      </c>
      <c r="P224" t="s">
        <v>381</v>
      </c>
    </row>
    <row r="225" spans="2:16" x14ac:dyDescent="0.25">
      <c r="B225" s="74" t="s">
        <v>251</v>
      </c>
      <c r="C225">
        <v>1</v>
      </c>
      <c r="D225">
        <v>250</v>
      </c>
      <c r="E225">
        <v>100</v>
      </c>
      <c r="F225">
        <v>48</v>
      </c>
      <c r="G225">
        <f>ROUND((Table245[[#This Row],[XP]]*Table245[[#This Row],[entity_spawned (AVG)]])*(Table245[[#This Row],[activating_chance]]/100),0)</f>
        <v>48</v>
      </c>
      <c r="H225" s="73" t="s">
        <v>382</v>
      </c>
      <c r="J225" t="s">
        <v>263</v>
      </c>
      <c r="K225">
        <v>1</v>
      </c>
      <c r="L225">
        <v>140</v>
      </c>
      <c r="M225">
        <v>80</v>
      </c>
      <c r="N225">
        <v>25</v>
      </c>
      <c r="O225">
        <f>ROUND((Table3[[#This Row],[XP]]*Table3[[#This Row],[entity_spawned (AVG)]])*(Table3[[#This Row],[activating_chance]]/100),0)</f>
        <v>20</v>
      </c>
      <c r="P225" t="s">
        <v>381</v>
      </c>
    </row>
    <row r="226" spans="2:16" x14ac:dyDescent="0.25">
      <c r="B226" s="74" t="s">
        <v>251</v>
      </c>
      <c r="C226">
        <v>1</v>
      </c>
      <c r="D226">
        <v>180</v>
      </c>
      <c r="E226">
        <v>100</v>
      </c>
      <c r="F226">
        <v>48</v>
      </c>
      <c r="G226">
        <f>ROUND((Table245[[#This Row],[XP]]*Table245[[#This Row],[entity_spawned (AVG)]])*(Table245[[#This Row],[activating_chance]]/100),0)</f>
        <v>48</v>
      </c>
      <c r="H226" s="73" t="s">
        <v>382</v>
      </c>
      <c r="J226" t="s">
        <v>263</v>
      </c>
      <c r="K226">
        <v>1</v>
      </c>
      <c r="L226">
        <v>140</v>
      </c>
      <c r="M226">
        <v>80</v>
      </c>
      <c r="N226">
        <v>25</v>
      </c>
      <c r="O226">
        <f>ROUND((Table3[[#This Row],[XP]]*Table3[[#This Row],[entity_spawned (AVG)]])*(Table3[[#This Row],[activating_chance]]/100),0)</f>
        <v>20</v>
      </c>
      <c r="P226" t="s">
        <v>381</v>
      </c>
    </row>
    <row r="227" spans="2:16" x14ac:dyDescent="0.25">
      <c r="B227" s="74" t="s">
        <v>251</v>
      </c>
      <c r="C227">
        <v>1</v>
      </c>
      <c r="D227">
        <v>200</v>
      </c>
      <c r="E227">
        <v>90</v>
      </c>
      <c r="F227">
        <v>48</v>
      </c>
      <c r="G227">
        <f>ROUND((Table245[[#This Row],[XP]]*Table245[[#This Row],[entity_spawned (AVG)]])*(Table245[[#This Row],[activating_chance]]/100),0)</f>
        <v>43</v>
      </c>
      <c r="H227" s="73" t="s">
        <v>382</v>
      </c>
      <c r="J227" t="s">
        <v>263</v>
      </c>
      <c r="K227">
        <v>1</v>
      </c>
      <c r="L227">
        <v>140</v>
      </c>
      <c r="M227">
        <v>80</v>
      </c>
      <c r="N227">
        <v>25</v>
      </c>
      <c r="O227">
        <f>ROUND((Table3[[#This Row],[XP]]*Table3[[#This Row],[entity_spawned (AVG)]])*(Table3[[#This Row],[activating_chance]]/100),0)</f>
        <v>20</v>
      </c>
      <c r="P227" t="s">
        <v>381</v>
      </c>
    </row>
    <row r="228" spans="2:16" x14ac:dyDescent="0.25">
      <c r="B228" s="74" t="s">
        <v>251</v>
      </c>
      <c r="C228">
        <v>1</v>
      </c>
      <c r="D228">
        <v>180</v>
      </c>
      <c r="E228">
        <v>100</v>
      </c>
      <c r="F228">
        <v>48</v>
      </c>
      <c r="G228">
        <f>ROUND((Table245[[#This Row],[XP]]*Table245[[#This Row],[entity_spawned (AVG)]])*(Table245[[#This Row],[activating_chance]]/100),0)</f>
        <v>48</v>
      </c>
      <c r="H228" s="73" t="s">
        <v>382</v>
      </c>
      <c r="J228" t="s">
        <v>390</v>
      </c>
      <c r="K228">
        <v>1</v>
      </c>
      <c r="L228">
        <v>450</v>
      </c>
      <c r="M228">
        <v>100</v>
      </c>
      <c r="N228">
        <v>0</v>
      </c>
      <c r="O228">
        <f>ROUND((Table3[[#This Row],[XP]]*Table3[[#This Row],[entity_spawned (AVG)]])*(Table3[[#This Row],[activating_chance]]/100),0)</f>
        <v>0</v>
      </c>
      <c r="P228" t="s">
        <v>381</v>
      </c>
    </row>
    <row r="229" spans="2:16" x14ac:dyDescent="0.25">
      <c r="B229" s="74" t="s">
        <v>251</v>
      </c>
      <c r="C229">
        <v>1</v>
      </c>
      <c r="D229">
        <v>250</v>
      </c>
      <c r="E229">
        <v>100</v>
      </c>
      <c r="F229">
        <v>48</v>
      </c>
      <c r="G229">
        <f>ROUND((Table245[[#This Row],[XP]]*Table245[[#This Row],[entity_spawned (AVG)]])*(Table245[[#This Row],[activating_chance]]/100),0)</f>
        <v>48</v>
      </c>
      <c r="H229" s="73" t="s">
        <v>382</v>
      </c>
      <c r="J229" t="s">
        <v>390</v>
      </c>
      <c r="K229">
        <v>1</v>
      </c>
      <c r="L229">
        <v>450</v>
      </c>
      <c r="M229">
        <v>100</v>
      </c>
      <c r="N229">
        <v>0</v>
      </c>
      <c r="O229">
        <f>ROUND((Table3[[#This Row],[XP]]*Table3[[#This Row],[entity_spawned (AVG)]])*(Table3[[#This Row],[activating_chance]]/100),0)</f>
        <v>0</v>
      </c>
      <c r="P229" t="s">
        <v>381</v>
      </c>
    </row>
    <row r="230" spans="2:16" x14ac:dyDescent="0.25">
      <c r="B230" s="74" t="s">
        <v>251</v>
      </c>
      <c r="C230">
        <v>1</v>
      </c>
      <c r="D230">
        <v>200</v>
      </c>
      <c r="E230">
        <v>100</v>
      </c>
      <c r="F230">
        <v>48</v>
      </c>
      <c r="G230">
        <f>ROUND((Table245[[#This Row],[XP]]*Table245[[#This Row],[entity_spawned (AVG)]])*(Table245[[#This Row],[activating_chance]]/100),0)</f>
        <v>48</v>
      </c>
      <c r="H230" s="73" t="s">
        <v>382</v>
      </c>
      <c r="J230" t="s">
        <v>390</v>
      </c>
      <c r="K230">
        <v>1</v>
      </c>
      <c r="L230">
        <v>450</v>
      </c>
      <c r="M230">
        <v>100</v>
      </c>
      <c r="N230">
        <v>0</v>
      </c>
      <c r="O230">
        <f>ROUND((Table3[[#This Row],[XP]]*Table3[[#This Row],[entity_spawned (AVG)]])*(Table3[[#This Row],[activating_chance]]/100),0)</f>
        <v>0</v>
      </c>
      <c r="P230" t="s">
        <v>381</v>
      </c>
    </row>
    <row r="231" spans="2:16" x14ac:dyDescent="0.25">
      <c r="B231" s="74" t="s">
        <v>251</v>
      </c>
      <c r="C231">
        <v>1</v>
      </c>
      <c r="D231">
        <v>180</v>
      </c>
      <c r="E231">
        <v>60</v>
      </c>
      <c r="F231">
        <v>48</v>
      </c>
      <c r="G231">
        <f>ROUND((Table245[[#This Row],[XP]]*Table245[[#This Row],[entity_spawned (AVG)]])*(Table245[[#This Row],[activating_chance]]/100),0)</f>
        <v>29</v>
      </c>
      <c r="H231" s="73" t="s">
        <v>382</v>
      </c>
      <c r="J231" t="s">
        <v>389</v>
      </c>
      <c r="K231">
        <v>1</v>
      </c>
      <c r="L231">
        <v>220</v>
      </c>
      <c r="M231">
        <v>100</v>
      </c>
      <c r="N231">
        <v>75</v>
      </c>
      <c r="O231">
        <f>ROUND((Table3[[#This Row],[XP]]*Table3[[#This Row],[entity_spawned (AVG)]])*(Table3[[#This Row],[activating_chance]]/100),0)</f>
        <v>75</v>
      </c>
      <c r="P231" t="s">
        <v>382</v>
      </c>
    </row>
    <row r="232" spans="2:16" x14ac:dyDescent="0.25">
      <c r="B232" s="74" t="s">
        <v>251</v>
      </c>
      <c r="C232">
        <v>1</v>
      </c>
      <c r="D232">
        <v>180</v>
      </c>
      <c r="E232">
        <v>100</v>
      </c>
      <c r="F232">
        <v>48</v>
      </c>
      <c r="G232">
        <f>ROUND((Table245[[#This Row],[XP]]*Table245[[#This Row],[entity_spawned (AVG)]])*(Table245[[#This Row],[activating_chance]]/100),0)</f>
        <v>48</v>
      </c>
      <c r="H232" s="73" t="s">
        <v>382</v>
      </c>
      <c r="J232" t="s">
        <v>389</v>
      </c>
      <c r="K232">
        <v>1</v>
      </c>
      <c r="L232">
        <v>220</v>
      </c>
      <c r="M232">
        <v>100</v>
      </c>
      <c r="N232">
        <v>75</v>
      </c>
      <c r="O232">
        <f>ROUND((Table3[[#This Row],[XP]]*Table3[[#This Row],[entity_spawned (AVG)]])*(Table3[[#This Row],[activating_chance]]/100),0)</f>
        <v>75</v>
      </c>
      <c r="P232" t="s">
        <v>382</v>
      </c>
    </row>
    <row r="233" spans="2:16" x14ac:dyDescent="0.25">
      <c r="B233" s="74" t="s">
        <v>251</v>
      </c>
      <c r="C233">
        <v>1</v>
      </c>
      <c r="D233">
        <v>200</v>
      </c>
      <c r="E233">
        <v>100</v>
      </c>
      <c r="F233">
        <v>48</v>
      </c>
      <c r="G233">
        <f>ROUND((Table245[[#This Row],[XP]]*Table245[[#This Row],[entity_spawned (AVG)]])*(Table245[[#This Row],[activating_chance]]/100),0)</f>
        <v>48</v>
      </c>
      <c r="H233" s="73" t="s">
        <v>382</v>
      </c>
      <c r="J233" t="s">
        <v>389</v>
      </c>
      <c r="K233">
        <v>1</v>
      </c>
      <c r="L233">
        <v>220</v>
      </c>
      <c r="M233">
        <v>100</v>
      </c>
      <c r="N233">
        <v>75</v>
      </c>
      <c r="O233">
        <f>ROUND((Table3[[#This Row],[XP]]*Table3[[#This Row],[entity_spawned (AVG)]])*(Table3[[#This Row],[activating_chance]]/100),0)</f>
        <v>75</v>
      </c>
      <c r="P233" t="s">
        <v>382</v>
      </c>
    </row>
    <row r="234" spans="2:16" x14ac:dyDescent="0.25">
      <c r="B234" s="74" t="s">
        <v>251</v>
      </c>
      <c r="C234">
        <v>1</v>
      </c>
      <c r="D234">
        <v>250</v>
      </c>
      <c r="E234">
        <v>100</v>
      </c>
      <c r="F234">
        <v>48</v>
      </c>
      <c r="G234">
        <f>ROUND((Table245[[#This Row],[XP]]*Table245[[#This Row],[entity_spawned (AVG)]])*(Table245[[#This Row],[activating_chance]]/100),0)</f>
        <v>48</v>
      </c>
      <c r="H234" s="73" t="s">
        <v>382</v>
      </c>
      <c r="J234" t="s">
        <v>389</v>
      </c>
      <c r="K234">
        <v>1</v>
      </c>
      <c r="L234">
        <v>220</v>
      </c>
      <c r="M234">
        <v>100</v>
      </c>
      <c r="N234">
        <v>75</v>
      </c>
      <c r="O234">
        <f>ROUND((Table3[[#This Row],[XP]]*Table3[[#This Row],[entity_spawned (AVG)]])*(Table3[[#This Row],[activating_chance]]/100),0)</f>
        <v>75</v>
      </c>
      <c r="P234" t="s">
        <v>382</v>
      </c>
    </row>
    <row r="235" spans="2:16" x14ac:dyDescent="0.25">
      <c r="B235" s="74" t="s">
        <v>251</v>
      </c>
      <c r="C235">
        <v>1</v>
      </c>
      <c r="D235">
        <v>180</v>
      </c>
      <c r="E235">
        <v>100</v>
      </c>
      <c r="F235">
        <v>48</v>
      </c>
      <c r="G235">
        <f>ROUND((Table245[[#This Row],[XP]]*Table245[[#This Row],[entity_spawned (AVG)]])*(Table245[[#This Row],[activating_chance]]/100),0)</f>
        <v>48</v>
      </c>
      <c r="H235" s="73" t="s">
        <v>382</v>
      </c>
      <c r="J235" t="s">
        <v>389</v>
      </c>
      <c r="K235">
        <v>1</v>
      </c>
      <c r="L235">
        <v>220</v>
      </c>
      <c r="M235">
        <v>60</v>
      </c>
      <c r="N235">
        <v>75</v>
      </c>
      <c r="O235">
        <f>ROUND((Table3[[#This Row],[XP]]*Table3[[#This Row],[entity_spawned (AVG)]])*(Table3[[#This Row],[activating_chance]]/100),0)</f>
        <v>45</v>
      </c>
      <c r="P235" t="s">
        <v>382</v>
      </c>
    </row>
    <row r="236" spans="2:16" x14ac:dyDescent="0.25">
      <c r="B236" s="74" t="s">
        <v>251</v>
      </c>
      <c r="C236">
        <v>1</v>
      </c>
      <c r="D236">
        <v>180</v>
      </c>
      <c r="E236">
        <v>100</v>
      </c>
      <c r="F236">
        <v>48</v>
      </c>
      <c r="G236">
        <f>ROUND((Table245[[#This Row],[XP]]*Table245[[#This Row],[entity_spawned (AVG)]])*(Table245[[#This Row],[activating_chance]]/100),0)</f>
        <v>48</v>
      </c>
      <c r="H236" s="73" t="s">
        <v>382</v>
      </c>
      <c r="J236" t="s">
        <v>391</v>
      </c>
      <c r="K236">
        <v>1</v>
      </c>
      <c r="L236">
        <v>150</v>
      </c>
      <c r="M236">
        <v>100</v>
      </c>
      <c r="N236">
        <v>75</v>
      </c>
      <c r="O236">
        <f>ROUND((Table3[[#This Row],[XP]]*Table3[[#This Row],[entity_spawned (AVG)]])*(Table3[[#This Row],[activating_chance]]/100),0)</f>
        <v>75</v>
      </c>
      <c r="P236" t="s">
        <v>382</v>
      </c>
    </row>
    <row r="237" spans="2:16" x14ac:dyDescent="0.25">
      <c r="B237" s="74" t="s">
        <v>251</v>
      </c>
      <c r="C237">
        <v>1</v>
      </c>
      <c r="D237">
        <v>180</v>
      </c>
      <c r="E237">
        <v>40</v>
      </c>
      <c r="F237">
        <v>48</v>
      </c>
      <c r="G237">
        <f>ROUND((Table245[[#This Row],[XP]]*Table245[[#This Row],[entity_spawned (AVG)]])*(Table245[[#This Row],[activating_chance]]/100),0)</f>
        <v>19</v>
      </c>
      <c r="H237" s="73" t="s">
        <v>382</v>
      </c>
      <c r="J237" t="s">
        <v>391</v>
      </c>
      <c r="K237">
        <v>1</v>
      </c>
      <c r="L237">
        <v>150</v>
      </c>
      <c r="M237">
        <v>100</v>
      </c>
      <c r="N237">
        <v>75</v>
      </c>
      <c r="O237">
        <f>ROUND((Table3[[#This Row],[XP]]*Table3[[#This Row],[entity_spawned (AVG)]])*(Table3[[#This Row],[activating_chance]]/100),0)</f>
        <v>75</v>
      </c>
      <c r="P237" t="s">
        <v>382</v>
      </c>
    </row>
    <row r="238" spans="2:16" x14ac:dyDescent="0.25">
      <c r="B238" s="74" t="s">
        <v>251</v>
      </c>
      <c r="C238">
        <v>1</v>
      </c>
      <c r="D238">
        <v>180</v>
      </c>
      <c r="E238">
        <v>100</v>
      </c>
      <c r="F238">
        <v>48</v>
      </c>
      <c r="G238">
        <f>ROUND((Table245[[#This Row],[XP]]*Table245[[#This Row],[entity_spawned (AVG)]])*(Table245[[#This Row],[activating_chance]]/100),0)</f>
        <v>48</v>
      </c>
      <c r="H238" s="73" t="s">
        <v>382</v>
      </c>
      <c r="J238" t="s">
        <v>391</v>
      </c>
      <c r="K238">
        <v>1</v>
      </c>
      <c r="L238">
        <v>150</v>
      </c>
      <c r="M238">
        <v>100</v>
      </c>
      <c r="N238">
        <v>75</v>
      </c>
      <c r="O238">
        <f>ROUND((Table3[[#This Row],[XP]]*Table3[[#This Row],[entity_spawned (AVG)]])*(Table3[[#This Row],[activating_chance]]/100),0)</f>
        <v>75</v>
      </c>
      <c r="P238" t="s">
        <v>382</v>
      </c>
    </row>
    <row r="239" spans="2:16" x14ac:dyDescent="0.25">
      <c r="B239" s="74" t="s">
        <v>251</v>
      </c>
      <c r="C239">
        <v>1</v>
      </c>
      <c r="D239">
        <v>180</v>
      </c>
      <c r="E239">
        <v>100</v>
      </c>
      <c r="F239">
        <v>48</v>
      </c>
      <c r="G239">
        <f>ROUND((Table245[[#This Row],[XP]]*Table245[[#This Row],[entity_spawned (AVG)]])*(Table245[[#This Row],[activating_chance]]/100),0)</f>
        <v>48</v>
      </c>
      <c r="H239" s="73" t="s">
        <v>382</v>
      </c>
      <c r="J239" t="s">
        <v>391</v>
      </c>
      <c r="K239">
        <v>1</v>
      </c>
      <c r="L239">
        <v>150</v>
      </c>
      <c r="M239">
        <v>100</v>
      </c>
      <c r="N239">
        <v>75</v>
      </c>
      <c r="O239">
        <f>ROUND((Table3[[#This Row],[XP]]*Table3[[#This Row],[entity_spawned (AVG)]])*(Table3[[#This Row],[activating_chance]]/100),0)</f>
        <v>75</v>
      </c>
      <c r="P239" t="s">
        <v>382</v>
      </c>
    </row>
    <row r="240" spans="2:16" x14ac:dyDescent="0.25">
      <c r="B240" s="74" t="s">
        <v>251</v>
      </c>
      <c r="C240">
        <v>1</v>
      </c>
      <c r="D240">
        <v>200</v>
      </c>
      <c r="E240">
        <v>100</v>
      </c>
      <c r="F240">
        <v>48</v>
      </c>
      <c r="G240">
        <f>ROUND((Table245[[#This Row],[XP]]*Table245[[#This Row],[entity_spawned (AVG)]])*(Table245[[#This Row],[activating_chance]]/100),0)</f>
        <v>48</v>
      </c>
      <c r="H240" s="73" t="s">
        <v>382</v>
      </c>
      <c r="J240" t="s">
        <v>391</v>
      </c>
      <c r="K240">
        <v>1</v>
      </c>
      <c r="L240">
        <v>120</v>
      </c>
      <c r="M240">
        <v>100</v>
      </c>
      <c r="N240">
        <v>75</v>
      </c>
      <c r="O240">
        <f>ROUND((Table3[[#This Row],[XP]]*Table3[[#This Row],[entity_spawned (AVG)]])*(Table3[[#This Row],[activating_chance]]/100),0)</f>
        <v>75</v>
      </c>
      <c r="P240" t="s">
        <v>382</v>
      </c>
    </row>
    <row r="241" spans="2:16" x14ac:dyDescent="0.25">
      <c r="B241" s="74" t="s">
        <v>251</v>
      </c>
      <c r="C241">
        <v>1</v>
      </c>
      <c r="D241">
        <v>180</v>
      </c>
      <c r="E241">
        <v>100</v>
      </c>
      <c r="F241">
        <v>48</v>
      </c>
      <c r="G241">
        <f>ROUND((Table245[[#This Row],[XP]]*Table245[[#This Row],[entity_spawned (AVG)]])*(Table245[[#This Row],[activating_chance]]/100),0)</f>
        <v>48</v>
      </c>
      <c r="H241" s="73" t="s">
        <v>382</v>
      </c>
      <c r="J241" t="s">
        <v>387</v>
      </c>
      <c r="K241">
        <v>1</v>
      </c>
      <c r="L241">
        <v>180</v>
      </c>
      <c r="M241">
        <v>100</v>
      </c>
      <c r="N241">
        <v>75</v>
      </c>
      <c r="O241">
        <f>ROUND((Table3[[#This Row],[XP]]*Table3[[#This Row],[entity_spawned (AVG)]])*(Table3[[#This Row],[activating_chance]]/100),0)</f>
        <v>75</v>
      </c>
      <c r="P241" t="s">
        <v>382</v>
      </c>
    </row>
    <row r="242" spans="2:16" x14ac:dyDescent="0.25">
      <c r="B242" s="74" t="s">
        <v>251</v>
      </c>
      <c r="C242">
        <v>1</v>
      </c>
      <c r="D242">
        <v>250</v>
      </c>
      <c r="E242">
        <v>100</v>
      </c>
      <c r="F242">
        <v>48</v>
      </c>
      <c r="G242">
        <f>ROUND((Table245[[#This Row],[XP]]*Table245[[#This Row],[entity_spawned (AVG)]])*(Table245[[#This Row],[activating_chance]]/100),0)</f>
        <v>48</v>
      </c>
      <c r="H242" s="73" t="s">
        <v>382</v>
      </c>
      <c r="J242" t="s">
        <v>387</v>
      </c>
      <c r="K242">
        <v>1</v>
      </c>
      <c r="L242">
        <v>180</v>
      </c>
      <c r="M242">
        <v>100</v>
      </c>
      <c r="N242">
        <v>75</v>
      </c>
      <c r="O242">
        <f>ROUND((Table3[[#This Row],[XP]]*Table3[[#This Row],[entity_spawned (AVG)]])*(Table3[[#This Row],[activating_chance]]/100),0)</f>
        <v>75</v>
      </c>
      <c r="P242" t="s">
        <v>382</v>
      </c>
    </row>
    <row r="243" spans="2:16" x14ac:dyDescent="0.25">
      <c r="B243" s="74" t="s">
        <v>251</v>
      </c>
      <c r="C243">
        <v>1</v>
      </c>
      <c r="D243">
        <v>180</v>
      </c>
      <c r="E243">
        <v>60</v>
      </c>
      <c r="F243">
        <v>48</v>
      </c>
      <c r="G243">
        <f>ROUND((Table245[[#This Row],[XP]]*Table245[[#This Row],[entity_spawned (AVG)]])*(Table245[[#This Row],[activating_chance]]/100),0)</f>
        <v>29</v>
      </c>
      <c r="H243" s="73" t="s">
        <v>382</v>
      </c>
      <c r="J243" t="s">
        <v>387</v>
      </c>
      <c r="K243">
        <v>1</v>
      </c>
      <c r="L243">
        <v>180</v>
      </c>
      <c r="M243">
        <v>100</v>
      </c>
      <c r="N243">
        <v>75</v>
      </c>
      <c r="O243">
        <f>ROUND((Table3[[#This Row],[XP]]*Table3[[#This Row],[entity_spawned (AVG)]])*(Table3[[#This Row],[activating_chance]]/100),0)</f>
        <v>75</v>
      </c>
      <c r="P243" t="s">
        <v>382</v>
      </c>
    </row>
    <row r="244" spans="2:16" x14ac:dyDescent="0.25">
      <c r="B244" s="74" t="s">
        <v>371</v>
      </c>
      <c r="C244">
        <v>1</v>
      </c>
      <c r="D244">
        <v>250</v>
      </c>
      <c r="E244">
        <v>100</v>
      </c>
      <c r="F244">
        <v>48</v>
      </c>
      <c r="G244">
        <f>ROUND((Table245[[#This Row],[XP]]*Table245[[#This Row],[entity_spawned (AVG)]])*(Table245[[#This Row],[activating_chance]]/100),0)</f>
        <v>48</v>
      </c>
      <c r="H244" s="73" t="s">
        <v>382</v>
      </c>
      <c r="J244" t="s">
        <v>387</v>
      </c>
      <c r="K244">
        <v>1</v>
      </c>
      <c r="L244">
        <v>180</v>
      </c>
      <c r="M244">
        <v>100</v>
      </c>
      <c r="N244">
        <v>75</v>
      </c>
      <c r="O244">
        <f>ROUND((Table3[[#This Row],[XP]]*Table3[[#This Row],[entity_spawned (AVG)]])*(Table3[[#This Row],[activating_chance]]/100),0)</f>
        <v>75</v>
      </c>
      <c r="P244" t="s">
        <v>382</v>
      </c>
    </row>
    <row r="245" spans="2:16" x14ac:dyDescent="0.25">
      <c r="B245" s="74" t="s">
        <v>371</v>
      </c>
      <c r="C245">
        <v>1</v>
      </c>
      <c r="D245">
        <v>250</v>
      </c>
      <c r="E245">
        <v>100</v>
      </c>
      <c r="F245">
        <v>48</v>
      </c>
      <c r="G245">
        <f>ROUND((Table245[[#This Row],[XP]]*Table245[[#This Row],[entity_spawned (AVG)]])*(Table245[[#This Row],[activating_chance]]/100),0)</f>
        <v>48</v>
      </c>
      <c r="H245" s="73" t="s">
        <v>382</v>
      </c>
      <c r="J245" t="s">
        <v>387</v>
      </c>
      <c r="K245">
        <v>1</v>
      </c>
      <c r="L245">
        <v>180</v>
      </c>
      <c r="M245">
        <v>100</v>
      </c>
      <c r="N245">
        <v>75</v>
      </c>
      <c r="O245">
        <f>ROUND((Table3[[#This Row],[XP]]*Table3[[#This Row],[entity_spawned (AVG)]])*(Table3[[#This Row],[activating_chance]]/100),0)</f>
        <v>75</v>
      </c>
      <c r="P245" t="s">
        <v>382</v>
      </c>
    </row>
    <row r="246" spans="2:16" x14ac:dyDescent="0.25">
      <c r="B246" s="74" t="s">
        <v>252</v>
      </c>
      <c r="C246">
        <v>1</v>
      </c>
      <c r="D246">
        <v>300</v>
      </c>
      <c r="E246">
        <v>100</v>
      </c>
      <c r="F246">
        <v>195</v>
      </c>
      <c r="G246">
        <f>ROUND((Table245[[#This Row],[XP]]*Table245[[#This Row],[entity_spawned (AVG)]])*(Table245[[#This Row],[activating_chance]]/100),0)</f>
        <v>195</v>
      </c>
      <c r="H246" s="73" t="s">
        <v>382</v>
      </c>
      <c r="J246" t="s">
        <v>387</v>
      </c>
      <c r="K246">
        <v>1</v>
      </c>
      <c r="L246">
        <v>180</v>
      </c>
      <c r="M246">
        <v>100</v>
      </c>
      <c r="N246">
        <v>75</v>
      </c>
      <c r="O246">
        <f>ROUND((Table3[[#This Row],[XP]]*Table3[[#This Row],[entity_spawned (AVG)]])*(Table3[[#This Row],[activating_chance]]/100),0)</f>
        <v>75</v>
      </c>
      <c r="P246" t="s">
        <v>382</v>
      </c>
    </row>
    <row r="247" spans="2:16" x14ac:dyDescent="0.25">
      <c r="B247" s="74" t="s">
        <v>252</v>
      </c>
      <c r="C247">
        <v>1</v>
      </c>
      <c r="D247">
        <v>300</v>
      </c>
      <c r="E247">
        <v>100</v>
      </c>
      <c r="F247">
        <v>195</v>
      </c>
      <c r="G247">
        <f>ROUND((Table245[[#This Row],[XP]]*Table245[[#This Row],[entity_spawned (AVG)]])*(Table245[[#This Row],[activating_chance]]/100),0)</f>
        <v>195</v>
      </c>
      <c r="H247" s="73" t="s">
        <v>382</v>
      </c>
      <c r="J247" t="s">
        <v>387</v>
      </c>
      <c r="K247">
        <v>1</v>
      </c>
      <c r="L247">
        <v>180</v>
      </c>
      <c r="M247">
        <v>100</v>
      </c>
      <c r="N247">
        <v>75</v>
      </c>
      <c r="O247">
        <f>ROUND((Table3[[#This Row],[XP]]*Table3[[#This Row],[entity_spawned (AVG)]])*(Table3[[#This Row],[activating_chance]]/100),0)</f>
        <v>75</v>
      </c>
      <c r="P247" t="s">
        <v>382</v>
      </c>
    </row>
    <row r="248" spans="2:16" x14ac:dyDescent="0.25">
      <c r="B248" s="74" t="s">
        <v>252</v>
      </c>
      <c r="C248">
        <v>1</v>
      </c>
      <c r="D248">
        <v>300</v>
      </c>
      <c r="E248">
        <v>100</v>
      </c>
      <c r="F248">
        <v>195</v>
      </c>
      <c r="G248">
        <f>ROUND((Table245[[#This Row],[XP]]*Table245[[#This Row],[entity_spawned (AVG)]])*(Table245[[#This Row],[activating_chance]]/100),0)</f>
        <v>195</v>
      </c>
      <c r="H248" s="73" t="s">
        <v>382</v>
      </c>
      <c r="J248" t="s">
        <v>387</v>
      </c>
      <c r="K248">
        <v>1</v>
      </c>
      <c r="L248">
        <v>180</v>
      </c>
      <c r="M248">
        <v>100</v>
      </c>
      <c r="N248">
        <v>75</v>
      </c>
      <c r="O248">
        <f>ROUND((Table3[[#This Row],[XP]]*Table3[[#This Row],[entity_spawned (AVG)]])*(Table3[[#This Row],[activating_chance]]/100),0)</f>
        <v>75</v>
      </c>
      <c r="P248" t="s">
        <v>382</v>
      </c>
    </row>
    <row r="249" spans="2:16" x14ac:dyDescent="0.25">
      <c r="B249" s="74" t="s">
        <v>252</v>
      </c>
      <c r="C249">
        <v>1</v>
      </c>
      <c r="D249">
        <v>300</v>
      </c>
      <c r="E249">
        <v>100</v>
      </c>
      <c r="F249">
        <v>195</v>
      </c>
      <c r="G249">
        <f>ROUND((Table245[[#This Row],[XP]]*Table245[[#This Row],[entity_spawned (AVG)]])*(Table245[[#This Row],[activating_chance]]/100),0)</f>
        <v>195</v>
      </c>
      <c r="H249" s="73" t="s">
        <v>382</v>
      </c>
      <c r="J249" t="s">
        <v>387</v>
      </c>
      <c r="K249">
        <v>1</v>
      </c>
      <c r="L249">
        <v>180</v>
      </c>
      <c r="M249">
        <v>100</v>
      </c>
      <c r="N249">
        <v>75</v>
      </c>
      <c r="O249">
        <f>ROUND((Table3[[#This Row],[XP]]*Table3[[#This Row],[entity_spawned (AVG)]])*(Table3[[#This Row],[activating_chance]]/100),0)</f>
        <v>75</v>
      </c>
      <c r="P249" t="s">
        <v>382</v>
      </c>
    </row>
    <row r="250" spans="2:16" x14ac:dyDescent="0.25">
      <c r="B250" s="74" t="s">
        <v>252</v>
      </c>
      <c r="C250">
        <v>1</v>
      </c>
      <c r="D250">
        <v>300</v>
      </c>
      <c r="E250">
        <v>100</v>
      </c>
      <c r="F250">
        <v>195</v>
      </c>
      <c r="G250">
        <f>ROUND((Table245[[#This Row],[XP]]*Table245[[#This Row],[entity_spawned (AVG)]])*(Table245[[#This Row],[activating_chance]]/100),0)</f>
        <v>195</v>
      </c>
      <c r="H250" s="73" t="s">
        <v>382</v>
      </c>
      <c r="J250" t="s">
        <v>387</v>
      </c>
      <c r="K250">
        <v>1</v>
      </c>
      <c r="L250">
        <v>180</v>
      </c>
      <c r="M250">
        <v>100</v>
      </c>
      <c r="N250">
        <v>75</v>
      </c>
      <c r="O250">
        <f>ROUND((Table3[[#This Row],[XP]]*Table3[[#This Row],[entity_spawned (AVG)]])*(Table3[[#This Row],[activating_chance]]/100),0)</f>
        <v>75</v>
      </c>
      <c r="P250" t="s">
        <v>382</v>
      </c>
    </row>
    <row r="251" spans="2:16" x14ac:dyDescent="0.25">
      <c r="B251" s="74" t="s">
        <v>252</v>
      </c>
      <c r="C251">
        <v>1</v>
      </c>
      <c r="D251">
        <v>300</v>
      </c>
      <c r="E251">
        <v>100</v>
      </c>
      <c r="F251">
        <v>195</v>
      </c>
      <c r="G251">
        <f>ROUND((Table245[[#This Row],[XP]]*Table245[[#This Row],[entity_spawned (AVG)]])*(Table245[[#This Row],[activating_chance]]/100),0)</f>
        <v>195</v>
      </c>
      <c r="H251" s="73" t="s">
        <v>382</v>
      </c>
      <c r="J251" t="s">
        <v>387</v>
      </c>
      <c r="K251">
        <v>1</v>
      </c>
      <c r="L251">
        <v>180</v>
      </c>
      <c r="M251">
        <v>100</v>
      </c>
      <c r="N251">
        <v>75</v>
      </c>
      <c r="O251">
        <f>ROUND((Table3[[#This Row],[XP]]*Table3[[#This Row],[entity_spawned (AVG)]])*(Table3[[#This Row],[activating_chance]]/100),0)</f>
        <v>75</v>
      </c>
      <c r="P251" t="s">
        <v>382</v>
      </c>
    </row>
    <row r="252" spans="2:16" x14ac:dyDescent="0.25">
      <c r="B252" s="74" t="s">
        <v>252</v>
      </c>
      <c r="C252">
        <v>1</v>
      </c>
      <c r="D252">
        <v>300</v>
      </c>
      <c r="E252">
        <v>100</v>
      </c>
      <c r="F252">
        <v>195</v>
      </c>
      <c r="G252">
        <f>ROUND((Table245[[#This Row],[XP]]*Table245[[#This Row],[entity_spawned (AVG)]])*(Table245[[#This Row],[activating_chance]]/100),0)</f>
        <v>195</v>
      </c>
      <c r="H252" s="73" t="s">
        <v>382</v>
      </c>
      <c r="J252" t="s">
        <v>372</v>
      </c>
      <c r="K252">
        <v>1</v>
      </c>
      <c r="L252">
        <v>200</v>
      </c>
      <c r="M252">
        <v>100</v>
      </c>
      <c r="N252">
        <v>75</v>
      </c>
      <c r="O252">
        <f>ROUND((Table3[[#This Row],[XP]]*Table3[[#This Row],[entity_spawned (AVG)]])*(Table3[[#This Row],[activating_chance]]/100),0)</f>
        <v>75</v>
      </c>
      <c r="P252" t="s">
        <v>381</v>
      </c>
    </row>
    <row r="253" spans="2:16" x14ac:dyDescent="0.25">
      <c r="B253" s="74" t="s">
        <v>252</v>
      </c>
      <c r="C253">
        <v>1</v>
      </c>
      <c r="D253">
        <v>300</v>
      </c>
      <c r="E253">
        <v>100</v>
      </c>
      <c r="F253">
        <v>195</v>
      </c>
      <c r="G253">
        <f>ROUND((Table245[[#This Row],[XP]]*Table245[[#This Row],[entity_spawned (AVG)]])*(Table245[[#This Row],[activating_chance]]/100),0)</f>
        <v>195</v>
      </c>
      <c r="H253" s="73" t="s">
        <v>382</v>
      </c>
      <c r="J253" t="s">
        <v>372</v>
      </c>
      <c r="K253">
        <v>1</v>
      </c>
      <c r="L253">
        <v>200</v>
      </c>
      <c r="M253">
        <v>100</v>
      </c>
      <c r="N253">
        <v>75</v>
      </c>
      <c r="O253">
        <f>ROUND((Table3[[#This Row],[XP]]*Table3[[#This Row],[entity_spawned (AVG)]])*(Table3[[#This Row],[activating_chance]]/100),0)</f>
        <v>75</v>
      </c>
      <c r="P253" t="s">
        <v>381</v>
      </c>
    </row>
    <row r="254" spans="2:16" x14ac:dyDescent="0.25">
      <c r="B254" s="74" t="s">
        <v>252</v>
      </c>
      <c r="C254">
        <v>1</v>
      </c>
      <c r="D254">
        <v>300</v>
      </c>
      <c r="E254">
        <v>100</v>
      </c>
      <c r="F254">
        <v>195</v>
      </c>
      <c r="G254">
        <f>ROUND((Table245[[#This Row],[XP]]*Table245[[#This Row],[entity_spawned (AVG)]])*(Table245[[#This Row],[activating_chance]]/100),0)</f>
        <v>195</v>
      </c>
      <c r="H254" s="73" t="s">
        <v>382</v>
      </c>
      <c r="J254" t="s">
        <v>372</v>
      </c>
      <c r="K254">
        <v>1</v>
      </c>
      <c r="L254">
        <v>200</v>
      </c>
      <c r="M254">
        <v>100</v>
      </c>
      <c r="N254">
        <v>75</v>
      </c>
      <c r="O254">
        <f>ROUND((Table3[[#This Row],[XP]]*Table3[[#This Row],[entity_spawned (AVG)]])*(Table3[[#This Row],[activating_chance]]/100),0)</f>
        <v>75</v>
      </c>
      <c r="P254" t="s">
        <v>381</v>
      </c>
    </row>
    <row r="255" spans="2:16" x14ac:dyDescent="0.25">
      <c r="B255" s="74" t="s">
        <v>252</v>
      </c>
      <c r="C255">
        <v>1</v>
      </c>
      <c r="D255">
        <v>300</v>
      </c>
      <c r="E255">
        <v>100</v>
      </c>
      <c r="F255">
        <v>195</v>
      </c>
      <c r="G255">
        <f>ROUND((Table245[[#This Row],[XP]]*Table245[[#This Row],[entity_spawned (AVG)]])*(Table245[[#This Row],[activating_chance]]/100),0)</f>
        <v>195</v>
      </c>
      <c r="H255" s="73" t="s">
        <v>382</v>
      </c>
      <c r="J255" t="s">
        <v>372</v>
      </c>
      <c r="K255">
        <v>1</v>
      </c>
      <c r="L255">
        <v>150</v>
      </c>
      <c r="M255">
        <v>100</v>
      </c>
      <c r="N255">
        <v>75</v>
      </c>
      <c r="O255">
        <f>ROUND((Table3[[#This Row],[XP]]*Table3[[#This Row],[entity_spawned (AVG)]])*(Table3[[#This Row],[activating_chance]]/100),0)</f>
        <v>75</v>
      </c>
      <c r="P255" t="s">
        <v>381</v>
      </c>
    </row>
    <row r="256" spans="2:16" x14ac:dyDescent="0.25">
      <c r="B256" s="74" t="s">
        <v>252</v>
      </c>
      <c r="C256">
        <v>1</v>
      </c>
      <c r="D256">
        <v>300</v>
      </c>
      <c r="E256">
        <v>100</v>
      </c>
      <c r="F256">
        <v>195</v>
      </c>
      <c r="G256">
        <f>ROUND((Table245[[#This Row],[XP]]*Table245[[#This Row],[entity_spawned (AVG)]])*(Table245[[#This Row],[activating_chance]]/100),0)</f>
        <v>195</v>
      </c>
      <c r="H256" s="73" t="s">
        <v>382</v>
      </c>
      <c r="J256" t="s">
        <v>372</v>
      </c>
      <c r="K256">
        <v>1</v>
      </c>
      <c r="L256">
        <v>160</v>
      </c>
      <c r="M256">
        <v>100</v>
      </c>
      <c r="N256">
        <v>75</v>
      </c>
      <c r="O256">
        <f>ROUND((Table3[[#This Row],[XP]]*Table3[[#This Row],[entity_spawned (AVG)]])*(Table3[[#This Row],[activating_chance]]/100),0)</f>
        <v>75</v>
      </c>
      <c r="P256" t="s">
        <v>381</v>
      </c>
    </row>
    <row r="257" spans="2:16" x14ac:dyDescent="0.25">
      <c r="B257" s="74" t="s">
        <v>373</v>
      </c>
      <c r="C257">
        <v>1</v>
      </c>
      <c r="D257">
        <v>300</v>
      </c>
      <c r="E257">
        <v>80</v>
      </c>
      <c r="F257">
        <v>195</v>
      </c>
      <c r="G257">
        <f>ROUND((Table245[[#This Row],[XP]]*Table245[[#This Row],[entity_spawned (AVG)]])*(Table245[[#This Row],[activating_chance]]/100),0)</f>
        <v>156</v>
      </c>
      <c r="H257" s="73" t="s">
        <v>382</v>
      </c>
      <c r="J257" t="s">
        <v>372</v>
      </c>
      <c r="K257">
        <v>1</v>
      </c>
      <c r="L257">
        <v>200</v>
      </c>
      <c r="M257">
        <v>100</v>
      </c>
      <c r="N257">
        <v>75</v>
      </c>
      <c r="O257">
        <f>ROUND((Table3[[#This Row],[XP]]*Table3[[#This Row],[entity_spawned (AVG)]])*(Table3[[#This Row],[activating_chance]]/100),0)</f>
        <v>75</v>
      </c>
      <c r="P257" t="s">
        <v>381</v>
      </c>
    </row>
    <row r="258" spans="2:16" x14ac:dyDescent="0.25">
      <c r="B258" s="74" t="s">
        <v>253</v>
      </c>
      <c r="C258">
        <v>1</v>
      </c>
      <c r="D258">
        <v>340</v>
      </c>
      <c r="E258">
        <v>100</v>
      </c>
      <c r="F258">
        <v>263</v>
      </c>
      <c r="G258">
        <f>ROUND((Table245[[#This Row],[XP]]*Table245[[#This Row],[entity_spawned (AVG)]])*(Table245[[#This Row],[activating_chance]]/100),0)</f>
        <v>263</v>
      </c>
      <c r="H258" s="73" t="s">
        <v>382</v>
      </c>
      <c r="J258" t="s">
        <v>372</v>
      </c>
      <c r="K258">
        <v>1</v>
      </c>
      <c r="L258">
        <v>200</v>
      </c>
      <c r="M258">
        <v>100</v>
      </c>
      <c r="N258">
        <v>75</v>
      </c>
      <c r="O258">
        <f>ROUND((Table3[[#This Row],[XP]]*Table3[[#This Row],[entity_spawned (AVG)]])*(Table3[[#This Row],[activating_chance]]/100),0)</f>
        <v>75</v>
      </c>
      <c r="P258" t="s">
        <v>381</v>
      </c>
    </row>
    <row r="259" spans="2:16" x14ac:dyDescent="0.25">
      <c r="B259" s="74" t="s">
        <v>253</v>
      </c>
      <c r="C259">
        <v>1</v>
      </c>
      <c r="D259">
        <v>340</v>
      </c>
      <c r="E259">
        <v>100</v>
      </c>
      <c r="F259">
        <v>263</v>
      </c>
      <c r="G259">
        <f>ROUND((Table245[[#This Row],[XP]]*Table245[[#This Row],[entity_spawned (AVG)]])*(Table245[[#This Row],[activating_chance]]/100),0)</f>
        <v>263</v>
      </c>
      <c r="H259" s="73" t="s">
        <v>382</v>
      </c>
      <c r="J259" t="s">
        <v>372</v>
      </c>
      <c r="K259">
        <v>1</v>
      </c>
      <c r="L259">
        <v>200</v>
      </c>
      <c r="M259">
        <v>100</v>
      </c>
      <c r="N259">
        <v>75</v>
      </c>
      <c r="O259">
        <f>ROUND((Table3[[#This Row],[XP]]*Table3[[#This Row],[entity_spawned (AVG)]])*(Table3[[#This Row],[activating_chance]]/100),0)</f>
        <v>75</v>
      </c>
      <c r="P259" t="s">
        <v>381</v>
      </c>
    </row>
    <row r="260" spans="2:16" x14ac:dyDescent="0.25">
      <c r="B260" s="74" t="s">
        <v>253</v>
      </c>
      <c r="C260">
        <v>1</v>
      </c>
      <c r="D260">
        <v>340</v>
      </c>
      <c r="E260">
        <v>100</v>
      </c>
      <c r="F260">
        <v>263</v>
      </c>
      <c r="G260">
        <f>ROUND((Table245[[#This Row],[XP]]*Table245[[#This Row],[entity_spawned (AVG)]])*(Table245[[#This Row],[activating_chance]]/100),0)</f>
        <v>263</v>
      </c>
      <c r="H260" s="73" t="s">
        <v>382</v>
      </c>
      <c r="J260" t="s">
        <v>372</v>
      </c>
      <c r="K260">
        <v>1</v>
      </c>
      <c r="L260">
        <v>140</v>
      </c>
      <c r="M260">
        <v>100</v>
      </c>
      <c r="N260">
        <v>75</v>
      </c>
      <c r="O260">
        <f>ROUND((Table3[[#This Row],[XP]]*Table3[[#This Row],[entity_spawned (AVG)]])*(Table3[[#This Row],[activating_chance]]/100),0)</f>
        <v>75</v>
      </c>
      <c r="P260" t="s">
        <v>381</v>
      </c>
    </row>
    <row r="261" spans="2:16" x14ac:dyDescent="0.25">
      <c r="B261" s="74" t="s">
        <v>253</v>
      </c>
      <c r="C261">
        <v>1</v>
      </c>
      <c r="D261">
        <v>340</v>
      </c>
      <c r="E261">
        <v>100</v>
      </c>
      <c r="F261">
        <v>263</v>
      </c>
      <c r="G261">
        <f>ROUND((Table245[[#This Row],[XP]]*Table245[[#This Row],[entity_spawned (AVG)]])*(Table245[[#This Row],[activating_chance]]/100),0)</f>
        <v>263</v>
      </c>
      <c r="H261" s="73" t="s">
        <v>382</v>
      </c>
      <c r="J261" t="s">
        <v>372</v>
      </c>
      <c r="K261">
        <v>1</v>
      </c>
      <c r="L261">
        <v>200</v>
      </c>
      <c r="M261">
        <v>100</v>
      </c>
      <c r="N261">
        <v>75</v>
      </c>
      <c r="O261">
        <f>ROUND((Table3[[#This Row],[XP]]*Table3[[#This Row],[entity_spawned (AVG)]])*(Table3[[#This Row],[activating_chance]]/100),0)</f>
        <v>75</v>
      </c>
      <c r="P261" t="s">
        <v>381</v>
      </c>
    </row>
    <row r="262" spans="2:16" x14ac:dyDescent="0.25">
      <c r="B262" s="74" t="s">
        <v>253</v>
      </c>
      <c r="C262">
        <v>1</v>
      </c>
      <c r="D262">
        <v>340</v>
      </c>
      <c r="E262">
        <v>100</v>
      </c>
      <c r="F262">
        <v>263</v>
      </c>
      <c r="G262">
        <f>ROUND((Table245[[#This Row],[XP]]*Table245[[#This Row],[entity_spawned (AVG)]])*(Table245[[#This Row],[activating_chance]]/100),0)</f>
        <v>263</v>
      </c>
      <c r="H262" s="73" t="s">
        <v>382</v>
      </c>
      <c r="J262" t="s">
        <v>372</v>
      </c>
      <c r="K262">
        <v>1</v>
      </c>
      <c r="L262">
        <v>200</v>
      </c>
      <c r="M262">
        <v>100</v>
      </c>
      <c r="N262">
        <v>75</v>
      </c>
      <c r="O262">
        <f>ROUND((Table3[[#This Row],[XP]]*Table3[[#This Row],[entity_spawned (AVG)]])*(Table3[[#This Row],[activating_chance]]/100),0)</f>
        <v>75</v>
      </c>
      <c r="P262" t="s">
        <v>381</v>
      </c>
    </row>
    <row r="263" spans="2:16" x14ac:dyDescent="0.25">
      <c r="B263" s="74" t="s">
        <v>253</v>
      </c>
      <c r="C263">
        <v>1</v>
      </c>
      <c r="D263">
        <v>340</v>
      </c>
      <c r="E263">
        <v>100</v>
      </c>
      <c r="F263">
        <v>263</v>
      </c>
      <c r="G263">
        <f>ROUND((Table245[[#This Row],[XP]]*Table245[[#This Row],[entity_spawned (AVG)]])*(Table245[[#This Row],[activating_chance]]/100),0)</f>
        <v>263</v>
      </c>
      <c r="H263" s="73" t="s">
        <v>382</v>
      </c>
      <c r="J263" t="s">
        <v>372</v>
      </c>
      <c r="K263">
        <v>1</v>
      </c>
      <c r="L263">
        <v>150</v>
      </c>
      <c r="M263">
        <v>100</v>
      </c>
      <c r="N263">
        <v>75</v>
      </c>
      <c r="O263">
        <f>ROUND((Table3[[#This Row],[XP]]*Table3[[#This Row],[entity_spawned (AVG)]])*(Table3[[#This Row],[activating_chance]]/100),0)</f>
        <v>75</v>
      </c>
      <c r="P263" t="s">
        <v>381</v>
      </c>
    </row>
    <row r="264" spans="2:16" x14ac:dyDescent="0.25">
      <c r="B264" s="74" t="s">
        <v>253</v>
      </c>
      <c r="C264">
        <v>1</v>
      </c>
      <c r="D264">
        <v>340</v>
      </c>
      <c r="E264">
        <v>100</v>
      </c>
      <c r="F264">
        <v>263</v>
      </c>
      <c r="G264">
        <f>ROUND((Table245[[#This Row],[XP]]*Table245[[#This Row],[entity_spawned (AVG)]])*(Table245[[#This Row],[activating_chance]]/100),0)</f>
        <v>263</v>
      </c>
      <c r="H264" s="73" t="s">
        <v>382</v>
      </c>
      <c r="J264" t="s">
        <v>372</v>
      </c>
      <c r="K264">
        <v>1</v>
      </c>
      <c r="L264">
        <v>200</v>
      </c>
      <c r="M264">
        <v>100</v>
      </c>
      <c r="N264">
        <v>75</v>
      </c>
      <c r="O264">
        <f>ROUND((Table3[[#This Row],[XP]]*Table3[[#This Row],[entity_spawned (AVG)]])*(Table3[[#This Row],[activating_chance]]/100),0)</f>
        <v>75</v>
      </c>
      <c r="P264" t="s">
        <v>381</v>
      </c>
    </row>
    <row r="265" spans="2:16" x14ac:dyDescent="0.25">
      <c r="B265" s="74" t="s">
        <v>253</v>
      </c>
      <c r="C265">
        <v>1</v>
      </c>
      <c r="D265">
        <v>340</v>
      </c>
      <c r="E265">
        <v>100</v>
      </c>
      <c r="F265">
        <v>263</v>
      </c>
      <c r="G265">
        <f>ROUND((Table245[[#This Row],[XP]]*Table245[[#This Row],[entity_spawned (AVG)]])*(Table245[[#This Row],[activating_chance]]/100),0)</f>
        <v>263</v>
      </c>
      <c r="H265" s="73" t="s">
        <v>382</v>
      </c>
      <c r="J265" t="s">
        <v>372</v>
      </c>
      <c r="K265">
        <v>1</v>
      </c>
      <c r="L265">
        <v>200</v>
      </c>
      <c r="M265">
        <v>100</v>
      </c>
      <c r="N265">
        <v>75</v>
      </c>
      <c r="O265">
        <f>ROUND((Table3[[#This Row],[XP]]*Table3[[#This Row],[entity_spawned (AVG)]])*(Table3[[#This Row],[activating_chance]]/100),0)</f>
        <v>75</v>
      </c>
      <c r="P265" t="s">
        <v>381</v>
      </c>
    </row>
    <row r="266" spans="2:16" x14ac:dyDescent="0.25">
      <c r="B266" s="74" t="s">
        <v>253</v>
      </c>
      <c r="C266">
        <v>1</v>
      </c>
      <c r="D266">
        <v>340</v>
      </c>
      <c r="E266">
        <v>100</v>
      </c>
      <c r="F266">
        <v>263</v>
      </c>
      <c r="G266">
        <f>ROUND((Table245[[#This Row],[XP]]*Table245[[#This Row],[entity_spawned (AVG)]])*(Table245[[#This Row],[activating_chance]]/100),0)</f>
        <v>263</v>
      </c>
      <c r="H266" s="73" t="s">
        <v>382</v>
      </c>
      <c r="J266" t="s">
        <v>372</v>
      </c>
      <c r="K266">
        <v>1</v>
      </c>
      <c r="L266">
        <v>180</v>
      </c>
      <c r="M266">
        <v>100</v>
      </c>
      <c r="N266">
        <v>75</v>
      </c>
      <c r="O266">
        <f>ROUND((Table3[[#This Row],[XP]]*Table3[[#This Row],[entity_spawned (AVG)]])*(Table3[[#This Row],[activating_chance]]/100),0)</f>
        <v>75</v>
      </c>
      <c r="P266" t="s">
        <v>381</v>
      </c>
    </row>
    <row r="267" spans="2:16" x14ac:dyDescent="0.25">
      <c r="B267" s="74" t="s">
        <v>253</v>
      </c>
      <c r="C267">
        <v>1</v>
      </c>
      <c r="D267">
        <v>340</v>
      </c>
      <c r="E267">
        <v>100</v>
      </c>
      <c r="F267">
        <v>263</v>
      </c>
      <c r="G267">
        <f>ROUND((Table245[[#This Row],[XP]]*Table245[[#This Row],[entity_spawned (AVG)]])*(Table245[[#This Row],[activating_chance]]/100),0)</f>
        <v>263</v>
      </c>
      <c r="H267" s="73" t="s">
        <v>382</v>
      </c>
      <c r="J267" t="s">
        <v>372</v>
      </c>
      <c r="K267">
        <v>1</v>
      </c>
      <c r="L267">
        <v>200</v>
      </c>
      <c r="M267">
        <v>100</v>
      </c>
      <c r="N267">
        <v>75</v>
      </c>
      <c r="O267">
        <f>ROUND((Table3[[#This Row],[XP]]*Table3[[#This Row],[entity_spawned (AVG)]])*(Table3[[#This Row],[activating_chance]]/100),0)</f>
        <v>75</v>
      </c>
      <c r="P267" t="s">
        <v>381</v>
      </c>
    </row>
    <row r="268" spans="2:16" x14ac:dyDescent="0.25">
      <c r="B268" s="74" t="s">
        <v>253</v>
      </c>
      <c r="C268">
        <v>1</v>
      </c>
      <c r="D268">
        <v>340</v>
      </c>
      <c r="E268">
        <v>100</v>
      </c>
      <c r="F268">
        <v>263</v>
      </c>
      <c r="G268">
        <f>ROUND((Table245[[#This Row],[XP]]*Table245[[#This Row],[entity_spawned (AVG)]])*(Table245[[#This Row],[activating_chance]]/100),0)</f>
        <v>263</v>
      </c>
      <c r="H268" s="73" t="s">
        <v>382</v>
      </c>
      <c r="J268" t="s">
        <v>372</v>
      </c>
      <c r="K268">
        <v>1</v>
      </c>
      <c r="L268">
        <v>200</v>
      </c>
      <c r="M268">
        <v>100</v>
      </c>
      <c r="N268">
        <v>75</v>
      </c>
      <c r="O268">
        <f>ROUND((Table3[[#This Row],[XP]]*Table3[[#This Row],[entity_spawned (AVG)]])*(Table3[[#This Row],[activating_chance]]/100),0)</f>
        <v>75</v>
      </c>
      <c r="P268" t="s">
        <v>381</v>
      </c>
    </row>
    <row r="269" spans="2:16" x14ac:dyDescent="0.25">
      <c r="B269" s="74" t="s">
        <v>253</v>
      </c>
      <c r="C269">
        <v>1</v>
      </c>
      <c r="D269">
        <v>340</v>
      </c>
      <c r="E269">
        <v>100</v>
      </c>
      <c r="F269">
        <v>263</v>
      </c>
      <c r="G269">
        <f>ROUND((Table245[[#This Row],[XP]]*Table245[[#This Row],[entity_spawned (AVG)]])*(Table245[[#This Row],[activating_chance]]/100),0)</f>
        <v>263</v>
      </c>
      <c r="H269" s="73" t="s">
        <v>382</v>
      </c>
      <c r="J269" t="s">
        <v>372</v>
      </c>
      <c r="K269">
        <v>1</v>
      </c>
      <c r="L269">
        <v>120</v>
      </c>
      <c r="M269">
        <v>100</v>
      </c>
      <c r="N269">
        <v>75</v>
      </c>
      <c r="O269">
        <f>ROUND((Table3[[#This Row],[XP]]*Table3[[#This Row],[entity_spawned (AVG)]])*(Table3[[#This Row],[activating_chance]]/100),0)</f>
        <v>75</v>
      </c>
      <c r="P269" t="s">
        <v>381</v>
      </c>
    </row>
    <row r="270" spans="2:16" x14ac:dyDescent="0.25">
      <c r="B270" s="74" t="s">
        <v>253</v>
      </c>
      <c r="C270">
        <v>1</v>
      </c>
      <c r="D270">
        <v>340</v>
      </c>
      <c r="E270">
        <v>100</v>
      </c>
      <c r="F270">
        <v>263</v>
      </c>
      <c r="G270">
        <f>ROUND((Table245[[#This Row],[XP]]*Table245[[#This Row],[entity_spawned (AVG)]])*(Table245[[#This Row],[activating_chance]]/100),0)</f>
        <v>263</v>
      </c>
      <c r="H270" s="73" t="s">
        <v>382</v>
      </c>
      <c r="J270" t="s">
        <v>372</v>
      </c>
      <c r="K270">
        <v>1</v>
      </c>
      <c r="L270">
        <v>150</v>
      </c>
      <c r="M270">
        <v>100</v>
      </c>
      <c r="N270">
        <v>75</v>
      </c>
      <c r="O270">
        <f>ROUND((Table3[[#This Row],[XP]]*Table3[[#This Row],[entity_spawned (AVG)]])*(Table3[[#This Row],[activating_chance]]/100),0)</f>
        <v>75</v>
      </c>
      <c r="P270" t="s">
        <v>381</v>
      </c>
    </row>
    <row r="271" spans="2:16" x14ac:dyDescent="0.25">
      <c r="B271" s="74" t="s">
        <v>253</v>
      </c>
      <c r="C271">
        <v>1</v>
      </c>
      <c r="D271">
        <v>340</v>
      </c>
      <c r="E271">
        <v>100</v>
      </c>
      <c r="F271">
        <v>263</v>
      </c>
      <c r="G271">
        <f>ROUND((Table245[[#This Row],[XP]]*Table245[[#This Row],[entity_spawned (AVG)]])*(Table245[[#This Row],[activating_chance]]/100),0)</f>
        <v>263</v>
      </c>
      <c r="H271" s="73" t="s">
        <v>382</v>
      </c>
      <c r="J271" t="s">
        <v>372</v>
      </c>
      <c r="K271">
        <v>1</v>
      </c>
      <c r="L271">
        <v>200</v>
      </c>
      <c r="M271">
        <v>100</v>
      </c>
      <c r="N271">
        <v>75</v>
      </c>
      <c r="O271">
        <f>ROUND((Table3[[#This Row],[XP]]*Table3[[#This Row],[entity_spawned (AVG)]])*(Table3[[#This Row],[activating_chance]]/100),0)</f>
        <v>75</v>
      </c>
      <c r="P271" t="s">
        <v>381</v>
      </c>
    </row>
    <row r="272" spans="2:16" x14ac:dyDescent="0.25">
      <c r="B272" s="74" t="s">
        <v>253</v>
      </c>
      <c r="C272">
        <v>1</v>
      </c>
      <c r="D272">
        <v>340</v>
      </c>
      <c r="E272">
        <v>100</v>
      </c>
      <c r="F272">
        <v>263</v>
      </c>
      <c r="G272">
        <f>ROUND((Table245[[#This Row],[XP]]*Table245[[#This Row],[entity_spawned (AVG)]])*(Table245[[#This Row],[activating_chance]]/100),0)</f>
        <v>263</v>
      </c>
      <c r="H272" s="73" t="s">
        <v>382</v>
      </c>
      <c r="J272" t="s">
        <v>372</v>
      </c>
      <c r="K272">
        <v>1</v>
      </c>
      <c r="L272">
        <v>200</v>
      </c>
      <c r="M272">
        <v>100</v>
      </c>
      <c r="N272">
        <v>75</v>
      </c>
      <c r="O272">
        <f>ROUND((Table3[[#This Row],[XP]]*Table3[[#This Row],[entity_spawned (AVG)]])*(Table3[[#This Row],[activating_chance]]/100),0)</f>
        <v>75</v>
      </c>
      <c r="P272" t="s">
        <v>381</v>
      </c>
    </row>
    <row r="273" spans="2:16" x14ac:dyDescent="0.25">
      <c r="B273" s="74" t="s">
        <v>253</v>
      </c>
      <c r="C273">
        <v>1</v>
      </c>
      <c r="D273">
        <v>340</v>
      </c>
      <c r="E273">
        <v>100</v>
      </c>
      <c r="F273">
        <v>263</v>
      </c>
      <c r="G273">
        <f>ROUND((Table245[[#This Row],[XP]]*Table245[[#This Row],[entity_spawned (AVG)]])*(Table245[[#This Row],[activating_chance]]/100),0)</f>
        <v>263</v>
      </c>
      <c r="H273" s="73" t="s">
        <v>382</v>
      </c>
      <c r="J273" t="s">
        <v>372</v>
      </c>
      <c r="K273">
        <v>1</v>
      </c>
      <c r="L273">
        <v>200</v>
      </c>
      <c r="M273">
        <v>100</v>
      </c>
      <c r="N273">
        <v>75</v>
      </c>
      <c r="O273">
        <f>ROUND((Table3[[#This Row],[XP]]*Table3[[#This Row],[entity_spawned (AVG)]])*(Table3[[#This Row],[activating_chance]]/100),0)</f>
        <v>75</v>
      </c>
      <c r="P273" t="s">
        <v>381</v>
      </c>
    </row>
    <row r="274" spans="2:16" x14ac:dyDescent="0.25">
      <c r="B274" s="74" t="s">
        <v>253</v>
      </c>
      <c r="C274">
        <v>1</v>
      </c>
      <c r="D274">
        <v>340</v>
      </c>
      <c r="E274">
        <v>100</v>
      </c>
      <c r="F274">
        <v>263</v>
      </c>
      <c r="G274">
        <f>ROUND((Table245[[#This Row],[XP]]*Table245[[#This Row],[entity_spawned (AVG)]])*(Table245[[#This Row],[activating_chance]]/100),0)</f>
        <v>263</v>
      </c>
      <c r="H274" s="73" t="s">
        <v>382</v>
      </c>
      <c r="J274" t="s">
        <v>372</v>
      </c>
      <c r="K274">
        <v>1</v>
      </c>
      <c r="L274">
        <v>150</v>
      </c>
      <c r="M274">
        <v>100</v>
      </c>
      <c r="N274">
        <v>75</v>
      </c>
      <c r="O274">
        <f>ROUND((Table3[[#This Row],[XP]]*Table3[[#This Row],[entity_spawned (AVG)]])*(Table3[[#This Row],[activating_chance]]/100),0)</f>
        <v>75</v>
      </c>
      <c r="P274" t="s">
        <v>381</v>
      </c>
    </row>
    <row r="275" spans="2:16" x14ac:dyDescent="0.25">
      <c r="B275" s="74" t="s">
        <v>254</v>
      </c>
      <c r="C275">
        <v>1</v>
      </c>
      <c r="D275">
        <v>180</v>
      </c>
      <c r="E275">
        <v>100</v>
      </c>
      <c r="F275">
        <v>25</v>
      </c>
      <c r="G275">
        <f>ROUND((Table245[[#This Row],[XP]]*Table245[[#This Row],[entity_spawned (AVG)]])*(Table245[[#This Row],[activating_chance]]/100),0)</f>
        <v>25</v>
      </c>
      <c r="H275" s="73" t="s">
        <v>382</v>
      </c>
      <c r="J275" t="s">
        <v>372</v>
      </c>
      <c r="K275">
        <v>1</v>
      </c>
      <c r="L275">
        <v>140</v>
      </c>
      <c r="M275">
        <v>100</v>
      </c>
      <c r="N275">
        <v>75</v>
      </c>
      <c r="O275">
        <f>ROUND((Table3[[#This Row],[XP]]*Table3[[#This Row],[entity_spawned (AVG)]])*(Table3[[#This Row],[activating_chance]]/100),0)</f>
        <v>75</v>
      </c>
      <c r="P275" t="s">
        <v>381</v>
      </c>
    </row>
    <row r="276" spans="2:16" x14ac:dyDescent="0.25">
      <c r="B276" s="74" t="s">
        <v>254</v>
      </c>
      <c r="C276">
        <v>1</v>
      </c>
      <c r="D276">
        <v>180</v>
      </c>
      <c r="E276">
        <v>100</v>
      </c>
      <c r="F276">
        <v>25</v>
      </c>
      <c r="G276">
        <f>ROUND((Table245[[#This Row],[XP]]*Table245[[#This Row],[entity_spawned (AVG)]])*(Table245[[#This Row],[activating_chance]]/100),0)</f>
        <v>25</v>
      </c>
      <c r="H276" s="73" t="s">
        <v>382</v>
      </c>
      <c r="J276" t="s">
        <v>372</v>
      </c>
      <c r="K276">
        <v>1</v>
      </c>
      <c r="L276">
        <v>200</v>
      </c>
      <c r="M276">
        <v>100</v>
      </c>
      <c r="N276">
        <v>75</v>
      </c>
      <c r="O276">
        <f>ROUND((Table3[[#This Row],[XP]]*Table3[[#This Row],[entity_spawned (AVG)]])*(Table3[[#This Row],[activating_chance]]/100),0)</f>
        <v>75</v>
      </c>
      <c r="P276" t="s">
        <v>381</v>
      </c>
    </row>
    <row r="277" spans="2:16" x14ac:dyDescent="0.25">
      <c r="B277" s="74" t="s">
        <v>254</v>
      </c>
      <c r="C277">
        <v>1</v>
      </c>
      <c r="D277">
        <v>180</v>
      </c>
      <c r="E277">
        <v>100</v>
      </c>
      <c r="F277">
        <v>25</v>
      </c>
      <c r="G277">
        <f>ROUND((Table245[[#This Row],[XP]]*Table245[[#This Row],[entity_spawned (AVG)]])*(Table245[[#This Row],[activating_chance]]/100),0)</f>
        <v>25</v>
      </c>
      <c r="H277" s="73" t="s">
        <v>382</v>
      </c>
      <c r="J277" t="s">
        <v>372</v>
      </c>
      <c r="K277">
        <v>1</v>
      </c>
      <c r="L277">
        <v>140</v>
      </c>
      <c r="M277">
        <v>100</v>
      </c>
      <c r="N277">
        <v>75</v>
      </c>
      <c r="O277">
        <f>ROUND((Table3[[#This Row],[XP]]*Table3[[#This Row],[entity_spawned (AVG)]])*(Table3[[#This Row],[activating_chance]]/100),0)</f>
        <v>75</v>
      </c>
      <c r="P277" t="s">
        <v>381</v>
      </c>
    </row>
    <row r="278" spans="2:16" x14ac:dyDescent="0.25">
      <c r="B278" s="74" t="s">
        <v>254</v>
      </c>
      <c r="C278">
        <v>1</v>
      </c>
      <c r="D278">
        <v>180</v>
      </c>
      <c r="E278">
        <v>100</v>
      </c>
      <c r="F278">
        <v>25</v>
      </c>
      <c r="G278">
        <f>ROUND((Table245[[#This Row],[XP]]*Table245[[#This Row],[entity_spawned (AVG)]])*(Table245[[#This Row],[activating_chance]]/100),0)</f>
        <v>25</v>
      </c>
      <c r="H278" s="73" t="s">
        <v>382</v>
      </c>
      <c r="J278" t="s">
        <v>372</v>
      </c>
      <c r="K278">
        <v>1</v>
      </c>
      <c r="L278">
        <v>200</v>
      </c>
      <c r="M278">
        <v>100</v>
      </c>
      <c r="N278">
        <v>75</v>
      </c>
      <c r="O278">
        <f>ROUND((Table3[[#This Row],[XP]]*Table3[[#This Row],[entity_spawned (AVG)]])*(Table3[[#This Row],[activating_chance]]/100),0)</f>
        <v>75</v>
      </c>
      <c r="P278" t="s">
        <v>381</v>
      </c>
    </row>
    <row r="279" spans="2:16" x14ac:dyDescent="0.25">
      <c r="B279" s="74" t="s">
        <v>254</v>
      </c>
      <c r="C279">
        <v>1</v>
      </c>
      <c r="D279">
        <v>180</v>
      </c>
      <c r="E279">
        <v>100</v>
      </c>
      <c r="F279">
        <v>25</v>
      </c>
      <c r="G279">
        <f>ROUND((Table245[[#This Row],[XP]]*Table245[[#This Row],[entity_spawned (AVG)]])*(Table245[[#This Row],[activating_chance]]/100),0)</f>
        <v>25</v>
      </c>
      <c r="H279" s="73" t="s">
        <v>382</v>
      </c>
      <c r="J279" t="s">
        <v>372</v>
      </c>
      <c r="K279">
        <v>1</v>
      </c>
      <c r="L279">
        <v>150</v>
      </c>
      <c r="M279">
        <v>100</v>
      </c>
      <c r="N279">
        <v>75</v>
      </c>
      <c r="O279">
        <f>ROUND((Table3[[#This Row],[XP]]*Table3[[#This Row],[entity_spawned (AVG)]])*(Table3[[#This Row],[activating_chance]]/100),0)</f>
        <v>75</v>
      </c>
      <c r="P279" t="s">
        <v>381</v>
      </c>
    </row>
    <row r="280" spans="2:16" x14ac:dyDescent="0.25">
      <c r="B280" s="74" t="s">
        <v>255</v>
      </c>
      <c r="C280">
        <v>1</v>
      </c>
      <c r="D280">
        <v>170</v>
      </c>
      <c r="E280">
        <v>100</v>
      </c>
      <c r="F280">
        <v>55</v>
      </c>
      <c r="G280">
        <f>ROUND((Table245[[#This Row],[XP]]*Table245[[#This Row],[entity_spawned (AVG)]])*(Table245[[#This Row],[activating_chance]]/100),0)</f>
        <v>55</v>
      </c>
      <c r="H280" s="73" t="s">
        <v>382</v>
      </c>
      <c r="J280" t="s">
        <v>372</v>
      </c>
      <c r="K280">
        <v>1</v>
      </c>
      <c r="L280">
        <v>150</v>
      </c>
      <c r="M280">
        <v>100</v>
      </c>
      <c r="N280">
        <v>75</v>
      </c>
      <c r="O280">
        <f>ROUND((Table3[[#This Row],[XP]]*Table3[[#This Row],[entity_spawned (AVG)]])*(Table3[[#This Row],[activating_chance]]/100),0)</f>
        <v>75</v>
      </c>
      <c r="P280" t="s">
        <v>381</v>
      </c>
    </row>
    <row r="281" spans="2:16" x14ac:dyDescent="0.25">
      <c r="B281" s="74" t="s">
        <v>255</v>
      </c>
      <c r="C281">
        <v>1</v>
      </c>
      <c r="D281">
        <v>170</v>
      </c>
      <c r="E281">
        <v>100</v>
      </c>
      <c r="F281">
        <v>55</v>
      </c>
      <c r="G281">
        <f>ROUND((Table245[[#This Row],[XP]]*Table245[[#This Row],[entity_spawned (AVG)]])*(Table245[[#This Row],[activating_chance]]/100),0)</f>
        <v>55</v>
      </c>
      <c r="H281" s="73" t="s">
        <v>382</v>
      </c>
      <c r="J281" t="s">
        <v>372</v>
      </c>
      <c r="K281">
        <v>1</v>
      </c>
      <c r="L281">
        <v>150</v>
      </c>
      <c r="M281">
        <v>100</v>
      </c>
      <c r="N281">
        <v>75</v>
      </c>
      <c r="O281">
        <f>ROUND((Table3[[#This Row],[XP]]*Table3[[#This Row],[entity_spawned (AVG)]])*(Table3[[#This Row],[activating_chance]]/100),0)</f>
        <v>75</v>
      </c>
      <c r="P281" t="s">
        <v>381</v>
      </c>
    </row>
    <row r="282" spans="2:16" x14ac:dyDescent="0.25">
      <c r="B282" s="74" t="s">
        <v>255</v>
      </c>
      <c r="C282">
        <v>1</v>
      </c>
      <c r="D282">
        <v>170</v>
      </c>
      <c r="E282">
        <v>100</v>
      </c>
      <c r="F282">
        <v>55</v>
      </c>
      <c r="G282">
        <f>ROUND((Table245[[#This Row],[XP]]*Table245[[#This Row],[entity_spawned (AVG)]])*(Table245[[#This Row],[activating_chance]]/100),0)</f>
        <v>55</v>
      </c>
      <c r="H282" s="73" t="s">
        <v>382</v>
      </c>
      <c r="J282" t="s">
        <v>388</v>
      </c>
      <c r="K282">
        <v>1</v>
      </c>
      <c r="L282">
        <v>200</v>
      </c>
      <c r="M282">
        <v>100</v>
      </c>
      <c r="N282">
        <v>75</v>
      </c>
      <c r="O282">
        <f>ROUND((Table3[[#This Row],[XP]]*Table3[[#This Row],[entity_spawned (AVG)]])*(Table3[[#This Row],[activating_chance]]/100),0)</f>
        <v>75</v>
      </c>
      <c r="P282" t="s">
        <v>381</v>
      </c>
    </row>
    <row r="283" spans="2:16" x14ac:dyDescent="0.25">
      <c r="B283" s="74" t="s">
        <v>255</v>
      </c>
      <c r="C283">
        <v>1</v>
      </c>
      <c r="D283">
        <v>170</v>
      </c>
      <c r="E283">
        <v>100</v>
      </c>
      <c r="F283">
        <v>55</v>
      </c>
      <c r="G283">
        <f>ROUND((Table245[[#This Row],[XP]]*Table245[[#This Row],[entity_spawned (AVG)]])*(Table245[[#This Row],[activating_chance]]/100),0)</f>
        <v>55</v>
      </c>
      <c r="H283" s="73" t="s">
        <v>382</v>
      </c>
      <c r="J283" t="s">
        <v>386</v>
      </c>
      <c r="K283">
        <v>1</v>
      </c>
      <c r="L283">
        <v>160</v>
      </c>
      <c r="M283">
        <v>100</v>
      </c>
      <c r="N283">
        <v>75</v>
      </c>
      <c r="O283">
        <f>ROUND((Table3[[#This Row],[XP]]*Table3[[#This Row],[entity_spawned (AVG)]])*(Table3[[#This Row],[activating_chance]]/100),0)</f>
        <v>75</v>
      </c>
      <c r="P283" t="s">
        <v>381</v>
      </c>
    </row>
    <row r="284" spans="2:16" x14ac:dyDescent="0.25">
      <c r="B284" s="74" t="s">
        <v>255</v>
      </c>
      <c r="C284">
        <v>1</v>
      </c>
      <c r="D284">
        <v>170</v>
      </c>
      <c r="E284">
        <v>100</v>
      </c>
      <c r="F284">
        <v>55</v>
      </c>
      <c r="G284">
        <f>ROUND((Table245[[#This Row],[XP]]*Table245[[#This Row],[entity_spawned (AVG)]])*(Table245[[#This Row],[activating_chance]]/100),0)</f>
        <v>55</v>
      </c>
      <c r="H284" s="73" t="s">
        <v>382</v>
      </c>
      <c r="J284" t="s">
        <v>386</v>
      </c>
      <c r="K284">
        <v>1</v>
      </c>
      <c r="L284">
        <v>200</v>
      </c>
      <c r="M284">
        <v>100</v>
      </c>
      <c r="N284">
        <v>75</v>
      </c>
      <c r="O284">
        <f>ROUND((Table3[[#This Row],[XP]]*Table3[[#This Row],[entity_spawned (AVG)]])*(Table3[[#This Row],[activating_chance]]/100),0)</f>
        <v>75</v>
      </c>
      <c r="P284" t="s">
        <v>381</v>
      </c>
    </row>
    <row r="285" spans="2:16" x14ac:dyDescent="0.25">
      <c r="B285" s="74" t="s">
        <v>255</v>
      </c>
      <c r="C285">
        <v>1</v>
      </c>
      <c r="D285">
        <v>170</v>
      </c>
      <c r="E285">
        <v>100</v>
      </c>
      <c r="F285">
        <v>55</v>
      </c>
      <c r="G285">
        <f>ROUND((Table245[[#This Row],[XP]]*Table245[[#This Row],[entity_spawned (AVG)]])*(Table245[[#This Row],[activating_chance]]/100),0)</f>
        <v>55</v>
      </c>
      <c r="H285" s="73" t="s">
        <v>382</v>
      </c>
      <c r="J285" t="s">
        <v>386</v>
      </c>
      <c r="K285">
        <v>1</v>
      </c>
      <c r="L285">
        <v>200</v>
      </c>
      <c r="M285">
        <v>100</v>
      </c>
      <c r="N285">
        <v>75</v>
      </c>
      <c r="O285">
        <f>ROUND((Table3[[#This Row],[XP]]*Table3[[#This Row],[entity_spawned (AVG)]])*(Table3[[#This Row],[activating_chance]]/100),0)</f>
        <v>75</v>
      </c>
      <c r="P285" t="s">
        <v>381</v>
      </c>
    </row>
    <row r="286" spans="2:16" x14ac:dyDescent="0.25">
      <c r="B286" s="74" t="s">
        <v>255</v>
      </c>
      <c r="C286">
        <v>1</v>
      </c>
      <c r="D286">
        <v>170</v>
      </c>
      <c r="E286">
        <v>100</v>
      </c>
      <c r="F286">
        <v>55</v>
      </c>
      <c r="G286">
        <f>ROUND((Table245[[#This Row],[XP]]*Table245[[#This Row],[entity_spawned (AVG)]])*(Table245[[#This Row],[activating_chance]]/100),0)</f>
        <v>55</v>
      </c>
      <c r="H286" s="73" t="s">
        <v>382</v>
      </c>
      <c r="J286" t="s">
        <v>386</v>
      </c>
      <c r="K286">
        <v>1</v>
      </c>
      <c r="L286">
        <v>150</v>
      </c>
      <c r="M286">
        <v>100</v>
      </c>
      <c r="N286">
        <v>75</v>
      </c>
      <c r="O286">
        <f>ROUND((Table3[[#This Row],[XP]]*Table3[[#This Row],[entity_spawned (AVG)]])*(Table3[[#This Row],[activating_chance]]/100),0)</f>
        <v>75</v>
      </c>
      <c r="P286" t="s">
        <v>381</v>
      </c>
    </row>
    <row r="287" spans="2:16" x14ac:dyDescent="0.25">
      <c r="B287" s="74" t="s">
        <v>255</v>
      </c>
      <c r="C287">
        <v>1</v>
      </c>
      <c r="D287">
        <v>170</v>
      </c>
      <c r="E287">
        <v>100</v>
      </c>
      <c r="F287">
        <v>55</v>
      </c>
      <c r="G287">
        <f>ROUND((Table245[[#This Row],[XP]]*Table245[[#This Row],[entity_spawned (AVG)]])*(Table245[[#This Row],[activating_chance]]/100),0)</f>
        <v>55</v>
      </c>
      <c r="H287" s="73" t="s">
        <v>382</v>
      </c>
      <c r="J287" t="s">
        <v>386</v>
      </c>
      <c r="K287">
        <v>1</v>
      </c>
      <c r="L287">
        <v>150</v>
      </c>
      <c r="M287">
        <v>100</v>
      </c>
      <c r="N287">
        <v>75</v>
      </c>
      <c r="O287">
        <f>ROUND((Table3[[#This Row],[XP]]*Table3[[#This Row],[entity_spawned (AVG)]])*(Table3[[#This Row],[activating_chance]]/100),0)</f>
        <v>75</v>
      </c>
      <c r="P287" t="s">
        <v>381</v>
      </c>
    </row>
    <row r="288" spans="2:16" x14ac:dyDescent="0.25">
      <c r="B288" s="74" t="s">
        <v>255</v>
      </c>
      <c r="C288">
        <v>1</v>
      </c>
      <c r="D288">
        <v>170</v>
      </c>
      <c r="E288">
        <v>100</v>
      </c>
      <c r="F288">
        <v>55</v>
      </c>
      <c r="G288">
        <f>ROUND((Table245[[#This Row],[XP]]*Table245[[#This Row],[entity_spawned (AVG)]])*(Table245[[#This Row],[activating_chance]]/100),0)</f>
        <v>55</v>
      </c>
      <c r="H288" s="73" t="s">
        <v>382</v>
      </c>
      <c r="J288" t="s">
        <v>386</v>
      </c>
      <c r="K288">
        <v>1</v>
      </c>
      <c r="L288">
        <v>200</v>
      </c>
      <c r="M288">
        <v>100</v>
      </c>
      <c r="N288">
        <v>75</v>
      </c>
      <c r="O288">
        <f>ROUND((Table3[[#This Row],[XP]]*Table3[[#This Row],[entity_spawned (AVG)]])*(Table3[[#This Row],[activating_chance]]/100),0)</f>
        <v>75</v>
      </c>
      <c r="P288" t="s">
        <v>381</v>
      </c>
    </row>
    <row r="289" spans="2:16" x14ac:dyDescent="0.25">
      <c r="B289" s="74" t="s">
        <v>256</v>
      </c>
      <c r="C289">
        <v>1</v>
      </c>
      <c r="D289">
        <v>2500</v>
      </c>
      <c r="E289">
        <v>100</v>
      </c>
      <c r="F289">
        <v>263</v>
      </c>
      <c r="G289">
        <f>ROUND((Table245[[#This Row],[XP]]*Table245[[#This Row],[entity_spawned (AVG)]])*(Table245[[#This Row],[activating_chance]]/100),0)</f>
        <v>263</v>
      </c>
      <c r="H289" s="73" t="s">
        <v>382</v>
      </c>
      <c r="J289" t="s">
        <v>386</v>
      </c>
      <c r="K289">
        <v>1</v>
      </c>
      <c r="L289">
        <v>200</v>
      </c>
      <c r="M289">
        <v>100</v>
      </c>
      <c r="N289">
        <v>75</v>
      </c>
      <c r="O289">
        <f>ROUND((Table3[[#This Row],[XP]]*Table3[[#This Row],[entity_spawned (AVG)]])*(Table3[[#This Row],[activating_chance]]/100),0)</f>
        <v>75</v>
      </c>
      <c r="P289" t="s">
        <v>381</v>
      </c>
    </row>
    <row r="290" spans="2:16" x14ac:dyDescent="0.25">
      <c r="B290" s="74" t="s">
        <v>256</v>
      </c>
      <c r="C290">
        <v>1</v>
      </c>
      <c r="D290">
        <v>2500</v>
      </c>
      <c r="E290">
        <v>100</v>
      </c>
      <c r="F290">
        <v>263</v>
      </c>
      <c r="G290">
        <f>ROUND((Table245[[#This Row],[XP]]*Table245[[#This Row],[entity_spawned (AVG)]])*(Table245[[#This Row],[activating_chance]]/100),0)</f>
        <v>263</v>
      </c>
      <c r="H290" s="73" t="s">
        <v>382</v>
      </c>
      <c r="J290" t="s">
        <v>386</v>
      </c>
      <c r="K290">
        <v>1</v>
      </c>
      <c r="L290">
        <v>150</v>
      </c>
      <c r="M290">
        <v>100</v>
      </c>
      <c r="N290">
        <v>75</v>
      </c>
      <c r="O290">
        <f>ROUND((Table3[[#This Row],[XP]]*Table3[[#This Row],[entity_spawned (AVG)]])*(Table3[[#This Row],[activating_chance]]/100),0)</f>
        <v>75</v>
      </c>
      <c r="P290" t="s">
        <v>381</v>
      </c>
    </row>
    <row r="291" spans="2:16" x14ac:dyDescent="0.25">
      <c r="B291" s="74" t="s">
        <v>257</v>
      </c>
      <c r="C291">
        <v>1</v>
      </c>
      <c r="D291">
        <v>2500</v>
      </c>
      <c r="E291">
        <v>100</v>
      </c>
      <c r="F291">
        <v>263</v>
      </c>
      <c r="G291">
        <f>ROUND((Table245[[#This Row],[XP]]*Table245[[#This Row],[entity_spawned (AVG)]])*(Table245[[#This Row],[activating_chance]]/100),0)</f>
        <v>263</v>
      </c>
      <c r="H291" s="73" t="s">
        <v>382</v>
      </c>
      <c r="J291" t="s">
        <v>386</v>
      </c>
      <c r="K291">
        <v>1</v>
      </c>
      <c r="L291">
        <v>150</v>
      </c>
      <c r="M291">
        <v>100</v>
      </c>
      <c r="N291">
        <v>75</v>
      </c>
      <c r="O291">
        <f>ROUND((Table3[[#This Row],[XP]]*Table3[[#This Row],[entity_spawned (AVG)]])*(Table3[[#This Row],[activating_chance]]/100),0)</f>
        <v>75</v>
      </c>
      <c r="P291" t="s">
        <v>381</v>
      </c>
    </row>
    <row r="292" spans="2:16" x14ac:dyDescent="0.25">
      <c r="B292" s="74" t="s">
        <v>257</v>
      </c>
      <c r="C292">
        <v>1</v>
      </c>
      <c r="D292">
        <v>2500</v>
      </c>
      <c r="E292">
        <v>100</v>
      </c>
      <c r="F292">
        <v>263</v>
      </c>
      <c r="G292">
        <f>ROUND((Table245[[#This Row],[XP]]*Table245[[#This Row],[entity_spawned (AVG)]])*(Table245[[#This Row],[activating_chance]]/100),0)</f>
        <v>263</v>
      </c>
      <c r="H292" s="73" t="s">
        <v>382</v>
      </c>
      <c r="J292" t="s">
        <v>386</v>
      </c>
      <c r="K292">
        <v>1</v>
      </c>
      <c r="L292">
        <v>200</v>
      </c>
      <c r="M292">
        <v>100</v>
      </c>
      <c r="N292">
        <v>75</v>
      </c>
      <c r="O292">
        <f>ROUND((Table3[[#This Row],[XP]]*Table3[[#This Row],[entity_spawned (AVG)]])*(Table3[[#This Row],[activating_chance]]/100),0)</f>
        <v>75</v>
      </c>
      <c r="P292" t="s">
        <v>381</v>
      </c>
    </row>
    <row r="293" spans="2:16" x14ac:dyDescent="0.25">
      <c r="B293" s="74" t="s">
        <v>258</v>
      </c>
      <c r="C293">
        <v>1</v>
      </c>
      <c r="D293">
        <v>2000</v>
      </c>
      <c r="E293">
        <v>100</v>
      </c>
      <c r="F293">
        <v>175</v>
      </c>
      <c r="G293">
        <f>ROUND((Table245[[#This Row],[XP]]*Table245[[#This Row],[entity_spawned (AVG)]])*(Table245[[#This Row],[activating_chance]]/100),0)</f>
        <v>175</v>
      </c>
      <c r="H293" s="73" t="s">
        <v>382</v>
      </c>
      <c r="J293" t="s">
        <v>386</v>
      </c>
      <c r="K293">
        <v>1</v>
      </c>
      <c r="L293">
        <v>200</v>
      </c>
      <c r="M293">
        <v>100</v>
      </c>
      <c r="N293">
        <v>75</v>
      </c>
      <c r="O293">
        <f>ROUND((Table3[[#This Row],[XP]]*Table3[[#This Row],[entity_spawned (AVG)]])*(Table3[[#This Row],[activating_chance]]/100),0)</f>
        <v>75</v>
      </c>
      <c r="P293" t="s">
        <v>381</v>
      </c>
    </row>
    <row r="294" spans="2:16" x14ac:dyDescent="0.25">
      <c r="B294" s="74" t="s">
        <v>258</v>
      </c>
      <c r="C294">
        <v>1</v>
      </c>
      <c r="D294">
        <v>2000</v>
      </c>
      <c r="E294">
        <v>100</v>
      </c>
      <c r="F294">
        <v>175</v>
      </c>
      <c r="G294">
        <f>ROUND((Table245[[#This Row],[XP]]*Table245[[#This Row],[entity_spawned (AVG)]])*(Table245[[#This Row],[activating_chance]]/100),0)</f>
        <v>175</v>
      </c>
      <c r="H294" s="73" t="s">
        <v>382</v>
      </c>
      <c r="J294" t="s">
        <v>386</v>
      </c>
      <c r="K294">
        <v>1</v>
      </c>
      <c r="L294">
        <v>200</v>
      </c>
      <c r="M294">
        <v>100</v>
      </c>
      <c r="N294">
        <v>75</v>
      </c>
      <c r="O294">
        <f>ROUND((Table3[[#This Row],[XP]]*Table3[[#This Row],[entity_spawned (AVG)]])*(Table3[[#This Row],[activating_chance]]/100),0)</f>
        <v>75</v>
      </c>
      <c r="P294" t="s">
        <v>381</v>
      </c>
    </row>
    <row r="295" spans="2:16" x14ac:dyDescent="0.25">
      <c r="B295" s="74" t="s">
        <v>259</v>
      </c>
      <c r="C295">
        <v>1</v>
      </c>
      <c r="D295">
        <v>2000</v>
      </c>
      <c r="E295">
        <v>100</v>
      </c>
      <c r="F295">
        <v>175</v>
      </c>
      <c r="G295">
        <f>ROUND((Table245[[#This Row],[XP]]*Table245[[#This Row],[entity_spawned (AVG)]])*(Table245[[#This Row],[activating_chance]]/100),0)</f>
        <v>175</v>
      </c>
      <c r="H295" s="73" t="s">
        <v>382</v>
      </c>
      <c r="J295" t="s">
        <v>386</v>
      </c>
      <c r="K295">
        <v>1</v>
      </c>
      <c r="L295">
        <v>200</v>
      </c>
      <c r="M295">
        <v>100</v>
      </c>
      <c r="N295">
        <v>75</v>
      </c>
      <c r="O295">
        <f>ROUND((Table3[[#This Row],[XP]]*Table3[[#This Row],[entity_spawned (AVG)]])*(Table3[[#This Row],[activating_chance]]/100),0)</f>
        <v>75</v>
      </c>
      <c r="P295" t="s">
        <v>381</v>
      </c>
    </row>
    <row r="296" spans="2:16" x14ac:dyDescent="0.25">
      <c r="B296" s="74" t="s">
        <v>259</v>
      </c>
      <c r="C296">
        <v>1</v>
      </c>
      <c r="D296">
        <v>2000</v>
      </c>
      <c r="E296">
        <v>100</v>
      </c>
      <c r="F296">
        <v>175</v>
      </c>
      <c r="G296">
        <f>ROUND((Table245[[#This Row],[XP]]*Table245[[#This Row],[entity_spawned (AVG)]])*(Table245[[#This Row],[activating_chance]]/100),0)</f>
        <v>175</v>
      </c>
      <c r="H296" s="73" t="s">
        <v>382</v>
      </c>
      <c r="J296" t="s">
        <v>386</v>
      </c>
      <c r="K296">
        <v>1</v>
      </c>
      <c r="L296">
        <v>200</v>
      </c>
      <c r="M296">
        <v>100</v>
      </c>
      <c r="N296">
        <v>75</v>
      </c>
      <c r="O296">
        <f>ROUND((Table3[[#This Row],[XP]]*Table3[[#This Row],[entity_spawned (AVG)]])*(Table3[[#This Row],[activating_chance]]/100),0)</f>
        <v>75</v>
      </c>
      <c r="P296" t="s">
        <v>381</v>
      </c>
    </row>
    <row r="297" spans="2:16" x14ac:dyDescent="0.25">
      <c r="B297" s="74" t="s">
        <v>259</v>
      </c>
      <c r="C297">
        <v>1</v>
      </c>
      <c r="D297">
        <v>2000</v>
      </c>
      <c r="E297">
        <v>100</v>
      </c>
      <c r="F297">
        <v>175</v>
      </c>
      <c r="G297">
        <f>ROUND((Table245[[#This Row],[XP]]*Table245[[#This Row],[entity_spawned (AVG)]])*(Table245[[#This Row],[activating_chance]]/100),0)</f>
        <v>175</v>
      </c>
      <c r="H297" s="73" t="s">
        <v>382</v>
      </c>
      <c r="J297" t="s">
        <v>386</v>
      </c>
      <c r="K297">
        <v>1</v>
      </c>
      <c r="L297">
        <v>150</v>
      </c>
      <c r="M297">
        <v>100</v>
      </c>
      <c r="N297">
        <v>75</v>
      </c>
      <c r="O297">
        <f>ROUND((Table3[[#This Row],[XP]]*Table3[[#This Row],[entity_spawned (AVG)]])*(Table3[[#This Row],[activating_chance]]/100),0)</f>
        <v>75</v>
      </c>
      <c r="P297" t="s">
        <v>381</v>
      </c>
    </row>
    <row r="298" spans="2:16" x14ac:dyDescent="0.25">
      <c r="B298" s="74" t="s">
        <v>259</v>
      </c>
      <c r="C298">
        <v>1</v>
      </c>
      <c r="D298">
        <v>2000</v>
      </c>
      <c r="E298">
        <v>100</v>
      </c>
      <c r="F298">
        <v>175</v>
      </c>
      <c r="G298">
        <f>ROUND((Table245[[#This Row],[XP]]*Table245[[#This Row],[entity_spawned (AVG)]])*(Table245[[#This Row],[activating_chance]]/100),0)</f>
        <v>175</v>
      </c>
      <c r="H298" s="73" t="s">
        <v>382</v>
      </c>
      <c r="J298" t="s">
        <v>386</v>
      </c>
      <c r="K298">
        <v>1</v>
      </c>
      <c r="L298">
        <v>200</v>
      </c>
      <c r="M298">
        <v>100</v>
      </c>
      <c r="N298">
        <v>75</v>
      </c>
      <c r="O298">
        <f>ROUND((Table3[[#This Row],[XP]]*Table3[[#This Row],[entity_spawned (AVG)]])*(Table3[[#This Row],[activating_chance]]/100),0)</f>
        <v>75</v>
      </c>
      <c r="P298" t="s">
        <v>381</v>
      </c>
    </row>
    <row r="299" spans="2:16" x14ac:dyDescent="0.25">
      <c r="B299" s="74" t="s">
        <v>259</v>
      </c>
      <c r="C299">
        <v>1</v>
      </c>
      <c r="D299">
        <v>2000</v>
      </c>
      <c r="E299">
        <v>100</v>
      </c>
      <c r="F299">
        <v>175</v>
      </c>
      <c r="G299">
        <f>ROUND((Table245[[#This Row],[XP]]*Table245[[#This Row],[entity_spawned (AVG)]])*(Table245[[#This Row],[activating_chance]]/100),0)</f>
        <v>175</v>
      </c>
      <c r="H299" s="73" t="s">
        <v>382</v>
      </c>
      <c r="J299" t="s">
        <v>386</v>
      </c>
      <c r="K299">
        <v>1</v>
      </c>
      <c r="L299">
        <v>200</v>
      </c>
      <c r="M299">
        <v>100</v>
      </c>
      <c r="N299">
        <v>75</v>
      </c>
      <c r="O299">
        <f>ROUND((Table3[[#This Row],[XP]]*Table3[[#This Row],[entity_spawned (AVG)]])*(Table3[[#This Row],[activating_chance]]/100),0)</f>
        <v>75</v>
      </c>
      <c r="P299" t="s">
        <v>381</v>
      </c>
    </row>
    <row r="300" spans="2:16" x14ac:dyDescent="0.25">
      <c r="B300" s="74" t="s">
        <v>259</v>
      </c>
      <c r="C300">
        <v>1</v>
      </c>
      <c r="D300">
        <v>2000</v>
      </c>
      <c r="E300">
        <v>100</v>
      </c>
      <c r="F300">
        <v>175</v>
      </c>
      <c r="G300">
        <f>ROUND((Table245[[#This Row],[XP]]*Table245[[#This Row],[entity_spawned (AVG)]])*(Table245[[#This Row],[activating_chance]]/100),0)</f>
        <v>175</v>
      </c>
      <c r="H300" s="73" t="s">
        <v>382</v>
      </c>
      <c r="J300" t="s">
        <v>386</v>
      </c>
      <c r="K300">
        <v>1</v>
      </c>
      <c r="L300">
        <v>200</v>
      </c>
      <c r="M300">
        <v>100</v>
      </c>
      <c r="N300">
        <v>75</v>
      </c>
      <c r="O300">
        <f>ROUND((Table3[[#This Row],[XP]]*Table3[[#This Row],[entity_spawned (AVG)]])*(Table3[[#This Row],[activating_chance]]/100),0)</f>
        <v>75</v>
      </c>
      <c r="P300" t="s">
        <v>381</v>
      </c>
    </row>
    <row r="301" spans="2:16" x14ac:dyDescent="0.25">
      <c r="B301" s="74" t="s">
        <v>259</v>
      </c>
      <c r="C301">
        <v>1</v>
      </c>
      <c r="D301">
        <v>2000</v>
      </c>
      <c r="E301">
        <v>100</v>
      </c>
      <c r="F301">
        <v>175</v>
      </c>
      <c r="G301">
        <f>ROUND((Table245[[#This Row],[XP]]*Table245[[#This Row],[entity_spawned (AVG)]])*(Table245[[#This Row],[activating_chance]]/100),0)</f>
        <v>175</v>
      </c>
      <c r="H301" s="73" t="s">
        <v>382</v>
      </c>
      <c r="J301" t="s">
        <v>386</v>
      </c>
      <c r="K301">
        <v>1</v>
      </c>
      <c r="L301">
        <v>200</v>
      </c>
      <c r="M301">
        <v>100</v>
      </c>
      <c r="N301">
        <v>75</v>
      </c>
      <c r="O301">
        <f>ROUND((Table3[[#This Row],[XP]]*Table3[[#This Row],[entity_spawned (AVG)]])*(Table3[[#This Row],[activating_chance]]/100),0)</f>
        <v>75</v>
      </c>
      <c r="P301" t="s">
        <v>381</v>
      </c>
    </row>
    <row r="302" spans="2:16" x14ac:dyDescent="0.25">
      <c r="B302" s="74" t="s">
        <v>260</v>
      </c>
      <c r="C302">
        <v>1</v>
      </c>
      <c r="D302">
        <v>1500</v>
      </c>
      <c r="E302">
        <v>100</v>
      </c>
      <c r="F302">
        <v>130</v>
      </c>
      <c r="G302">
        <f>ROUND((Table245[[#This Row],[XP]]*Table245[[#This Row],[entity_spawned (AVG)]])*(Table245[[#This Row],[activating_chance]]/100),0)</f>
        <v>130</v>
      </c>
      <c r="H302" s="73" t="s">
        <v>382</v>
      </c>
      <c r="J302" t="s">
        <v>267</v>
      </c>
      <c r="K302">
        <v>1</v>
      </c>
      <c r="L302">
        <v>500</v>
      </c>
      <c r="M302">
        <v>80</v>
      </c>
      <c r="N302">
        <v>75</v>
      </c>
      <c r="O302">
        <f>ROUND((Table3[[#This Row],[XP]]*Table3[[#This Row],[entity_spawned (AVG)]])*(Table3[[#This Row],[activating_chance]]/100),0)</f>
        <v>60</v>
      </c>
      <c r="P302" t="s">
        <v>381</v>
      </c>
    </row>
    <row r="303" spans="2:16" x14ac:dyDescent="0.25">
      <c r="B303" s="74" t="s">
        <v>260</v>
      </c>
      <c r="C303">
        <v>1</v>
      </c>
      <c r="D303">
        <v>1500</v>
      </c>
      <c r="E303">
        <v>100</v>
      </c>
      <c r="F303">
        <v>130</v>
      </c>
      <c r="G303">
        <f>ROUND((Table245[[#This Row],[XP]]*Table245[[#This Row],[entity_spawned (AVG)]])*(Table245[[#This Row],[activating_chance]]/100),0)</f>
        <v>130</v>
      </c>
      <c r="H303" s="73" t="s">
        <v>382</v>
      </c>
      <c r="J303" t="s">
        <v>267</v>
      </c>
      <c r="K303">
        <v>1</v>
      </c>
      <c r="L303">
        <v>500</v>
      </c>
      <c r="M303">
        <v>60</v>
      </c>
      <c r="N303">
        <v>75</v>
      </c>
      <c r="O303">
        <f>ROUND((Table3[[#This Row],[XP]]*Table3[[#This Row],[entity_spawned (AVG)]])*(Table3[[#This Row],[activating_chance]]/100),0)</f>
        <v>45</v>
      </c>
      <c r="P303" t="s">
        <v>381</v>
      </c>
    </row>
    <row r="304" spans="2:16" x14ac:dyDescent="0.25">
      <c r="B304" s="74" t="s">
        <v>260</v>
      </c>
      <c r="C304">
        <v>1</v>
      </c>
      <c r="D304">
        <v>1500</v>
      </c>
      <c r="E304">
        <v>100</v>
      </c>
      <c r="F304">
        <v>130</v>
      </c>
      <c r="G304">
        <f>ROUND((Table245[[#This Row],[XP]]*Table245[[#This Row],[entity_spawned (AVG)]])*(Table245[[#This Row],[activating_chance]]/100),0)</f>
        <v>130</v>
      </c>
      <c r="H304" s="73" t="s">
        <v>382</v>
      </c>
      <c r="J304" t="s">
        <v>268</v>
      </c>
      <c r="K304">
        <v>1</v>
      </c>
      <c r="L304">
        <v>420</v>
      </c>
      <c r="M304">
        <v>100</v>
      </c>
      <c r="N304">
        <v>83</v>
      </c>
      <c r="O304">
        <f>ROUND((Table3[[#This Row],[XP]]*Table3[[#This Row],[entity_spawned (AVG)]])*(Table3[[#This Row],[activating_chance]]/100),0)</f>
        <v>83</v>
      </c>
      <c r="P304" t="s">
        <v>382</v>
      </c>
    </row>
    <row r="305" spans="2:16" x14ac:dyDescent="0.25">
      <c r="B305" s="74" t="s">
        <v>260</v>
      </c>
      <c r="C305">
        <v>1</v>
      </c>
      <c r="D305">
        <v>1500</v>
      </c>
      <c r="E305">
        <v>100</v>
      </c>
      <c r="F305">
        <v>130</v>
      </c>
      <c r="G305">
        <f>ROUND((Table245[[#This Row],[XP]]*Table245[[#This Row],[entity_spawned (AVG)]])*(Table245[[#This Row],[activating_chance]]/100),0)</f>
        <v>130</v>
      </c>
      <c r="H305" s="73" t="s">
        <v>382</v>
      </c>
      <c r="J305" t="s">
        <v>375</v>
      </c>
      <c r="K305">
        <v>1</v>
      </c>
      <c r="L305">
        <v>130</v>
      </c>
      <c r="M305">
        <v>100</v>
      </c>
      <c r="N305">
        <v>50</v>
      </c>
      <c r="O305">
        <f>ROUND((Table3[[#This Row],[XP]]*Table3[[#This Row],[entity_spawned (AVG)]])*(Table3[[#This Row],[activating_chance]]/100),0)</f>
        <v>50</v>
      </c>
      <c r="P305" t="s">
        <v>381</v>
      </c>
    </row>
    <row r="306" spans="2:16" x14ac:dyDescent="0.25">
      <c r="B306" s="74" t="s">
        <v>260</v>
      </c>
      <c r="C306">
        <v>1</v>
      </c>
      <c r="D306">
        <v>1500</v>
      </c>
      <c r="E306">
        <v>100</v>
      </c>
      <c r="F306">
        <v>130</v>
      </c>
      <c r="G306">
        <f>ROUND((Table245[[#This Row],[XP]]*Table245[[#This Row],[entity_spawned (AVG)]])*(Table245[[#This Row],[activating_chance]]/100),0)</f>
        <v>130</v>
      </c>
      <c r="H306" s="73" t="s">
        <v>382</v>
      </c>
      <c r="J306" t="s">
        <v>278</v>
      </c>
      <c r="K306">
        <v>1</v>
      </c>
      <c r="L306">
        <v>170</v>
      </c>
      <c r="M306">
        <v>100</v>
      </c>
      <c r="N306">
        <v>55</v>
      </c>
      <c r="O306">
        <f>ROUND((Table3[[#This Row],[XP]]*Table3[[#This Row],[entity_spawned (AVG)]])*(Table3[[#This Row],[activating_chance]]/100),0)</f>
        <v>55</v>
      </c>
      <c r="P306" t="s">
        <v>382</v>
      </c>
    </row>
    <row r="307" spans="2:16" x14ac:dyDescent="0.25">
      <c r="B307" s="74" t="s">
        <v>260</v>
      </c>
      <c r="C307">
        <v>1</v>
      </c>
      <c r="D307">
        <v>1500</v>
      </c>
      <c r="E307">
        <v>100</v>
      </c>
      <c r="F307">
        <v>130</v>
      </c>
      <c r="G307">
        <f>ROUND((Table245[[#This Row],[XP]]*Table245[[#This Row],[entity_spawned (AVG)]])*(Table245[[#This Row],[activating_chance]]/100),0)</f>
        <v>130</v>
      </c>
      <c r="H307" s="73" t="s">
        <v>382</v>
      </c>
      <c r="J307" t="s">
        <v>278</v>
      </c>
      <c r="K307">
        <v>1</v>
      </c>
      <c r="L307">
        <v>100</v>
      </c>
      <c r="M307">
        <v>100</v>
      </c>
      <c r="N307">
        <v>55</v>
      </c>
      <c r="O307">
        <f>ROUND((Table3[[#This Row],[XP]]*Table3[[#This Row],[entity_spawned (AVG)]])*(Table3[[#This Row],[activating_chance]]/100),0)</f>
        <v>55</v>
      </c>
      <c r="P307" t="s">
        <v>382</v>
      </c>
    </row>
    <row r="308" spans="2:16" x14ac:dyDescent="0.25">
      <c r="B308" s="74" t="s">
        <v>260</v>
      </c>
      <c r="C308">
        <v>1</v>
      </c>
      <c r="D308">
        <v>1500</v>
      </c>
      <c r="E308">
        <v>100</v>
      </c>
      <c r="F308">
        <v>130</v>
      </c>
      <c r="G308">
        <f>ROUND((Table245[[#This Row],[XP]]*Table245[[#This Row],[entity_spawned (AVG)]])*(Table245[[#This Row],[activating_chance]]/100),0)</f>
        <v>130</v>
      </c>
      <c r="H308" s="73" t="s">
        <v>382</v>
      </c>
      <c r="J308" t="s">
        <v>278</v>
      </c>
      <c r="K308">
        <v>1</v>
      </c>
      <c r="L308">
        <v>100</v>
      </c>
      <c r="M308">
        <v>100</v>
      </c>
      <c r="N308">
        <v>55</v>
      </c>
      <c r="O308">
        <f>ROUND((Table3[[#This Row],[XP]]*Table3[[#This Row],[entity_spawned (AVG)]])*(Table3[[#This Row],[activating_chance]]/100),0)</f>
        <v>55</v>
      </c>
      <c r="P308" t="s">
        <v>382</v>
      </c>
    </row>
    <row r="309" spans="2:16" x14ac:dyDescent="0.25">
      <c r="B309" s="74" t="s">
        <v>261</v>
      </c>
      <c r="C309">
        <v>1</v>
      </c>
      <c r="D309">
        <v>1500</v>
      </c>
      <c r="E309">
        <v>80</v>
      </c>
      <c r="F309">
        <v>130</v>
      </c>
      <c r="G309">
        <f>ROUND((Table245[[#This Row],[XP]]*Table245[[#This Row],[entity_spawned (AVG)]])*(Table245[[#This Row],[activating_chance]]/100),0)</f>
        <v>104</v>
      </c>
      <c r="H309" s="73" t="s">
        <v>382</v>
      </c>
      <c r="J309" t="s">
        <v>278</v>
      </c>
      <c r="K309">
        <v>1</v>
      </c>
      <c r="L309">
        <v>170</v>
      </c>
      <c r="M309">
        <v>100</v>
      </c>
      <c r="N309">
        <v>55</v>
      </c>
      <c r="O309">
        <f>ROUND((Table3[[#This Row],[XP]]*Table3[[#This Row],[entity_spawned (AVG)]])*(Table3[[#This Row],[activating_chance]]/100),0)</f>
        <v>55</v>
      </c>
      <c r="P309" t="s">
        <v>382</v>
      </c>
    </row>
    <row r="310" spans="2:16" x14ac:dyDescent="0.25">
      <c r="B310" s="74" t="s">
        <v>261</v>
      </c>
      <c r="C310">
        <v>1</v>
      </c>
      <c r="D310">
        <v>1500</v>
      </c>
      <c r="E310">
        <v>40</v>
      </c>
      <c r="F310">
        <v>130</v>
      </c>
      <c r="G310">
        <f>ROUND((Table245[[#This Row],[XP]]*Table245[[#This Row],[entity_spawned (AVG)]])*(Table245[[#This Row],[activating_chance]]/100),0)</f>
        <v>52</v>
      </c>
      <c r="H310" s="73" t="s">
        <v>382</v>
      </c>
      <c r="J310" t="s">
        <v>278</v>
      </c>
      <c r="K310">
        <v>1</v>
      </c>
      <c r="L310">
        <v>170</v>
      </c>
      <c r="M310">
        <v>100</v>
      </c>
      <c r="N310">
        <v>55</v>
      </c>
      <c r="O310">
        <f>ROUND((Table3[[#This Row],[XP]]*Table3[[#This Row],[entity_spawned (AVG)]])*(Table3[[#This Row],[activating_chance]]/100),0)</f>
        <v>55</v>
      </c>
      <c r="P310" t="s">
        <v>382</v>
      </c>
    </row>
    <row r="311" spans="2:16" x14ac:dyDescent="0.25">
      <c r="B311" s="74" t="s">
        <v>261</v>
      </c>
      <c r="C311">
        <v>1</v>
      </c>
      <c r="D311">
        <v>1500</v>
      </c>
      <c r="E311">
        <v>60</v>
      </c>
      <c r="F311">
        <v>130</v>
      </c>
      <c r="G311">
        <f>ROUND((Table245[[#This Row],[XP]]*Table245[[#This Row],[entity_spawned (AVG)]])*(Table245[[#This Row],[activating_chance]]/100),0)</f>
        <v>78</v>
      </c>
      <c r="H311" s="73" t="s">
        <v>382</v>
      </c>
      <c r="J311" t="s">
        <v>278</v>
      </c>
      <c r="K311">
        <v>1</v>
      </c>
      <c r="L311">
        <v>170</v>
      </c>
      <c r="M311">
        <v>40</v>
      </c>
      <c r="N311">
        <v>55</v>
      </c>
      <c r="O311">
        <f>ROUND((Table3[[#This Row],[XP]]*Table3[[#This Row],[entity_spawned (AVG)]])*(Table3[[#This Row],[activating_chance]]/100),0)</f>
        <v>22</v>
      </c>
      <c r="P311" t="s">
        <v>382</v>
      </c>
    </row>
    <row r="312" spans="2:16" x14ac:dyDescent="0.25">
      <c r="B312" s="74" t="s">
        <v>261</v>
      </c>
      <c r="C312">
        <v>1</v>
      </c>
      <c r="D312">
        <v>1500</v>
      </c>
      <c r="E312">
        <v>100</v>
      </c>
      <c r="F312">
        <v>130</v>
      </c>
      <c r="G312">
        <f>ROUND((Table245[[#This Row],[XP]]*Table245[[#This Row],[entity_spawned (AVG)]])*(Table245[[#This Row],[activating_chance]]/100),0)</f>
        <v>130</v>
      </c>
      <c r="H312" s="73" t="s">
        <v>382</v>
      </c>
      <c r="J312" t="s">
        <v>278</v>
      </c>
      <c r="K312">
        <v>1</v>
      </c>
      <c r="L312">
        <v>170</v>
      </c>
      <c r="M312">
        <v>100</v>
      </c>
      <c r="N312">
        <v>55</v>
      </c>
      <c r="O312">
        <f>ROUND((Table3[[#This Row],[XP]]*Table3[[#This Row],[entity_spawned (AVG)]])*(Table3[[#This Row],[activating_chance]]/100),0)</f>
        <v>55</v>
      </c>
      <c r="P312" t="s">
        <v>382</v>
      </c>
    </row>
    <row r="313" spans="2:16" x14ac:dyDescent="0.25">
      <c r="B313" s="74" t="s">
        <v>261</v>
      </c>
      <c r="C313">
        <v>1</v>
      </c>
      <c r="D313">
        <v>1500</v>
      </c>
      <c r="E313">
        <v>80</v>
      </c>
      <c r="F313">
        <v>130</v>
      </c>
      <c r="G313">
        <f>ROUND((Table245[[#This Row],[XP]]*Table245[[#This Row],[entity_spawned (AVG)]])*(Table245[[#This Row],[activating_chance]]/100),0)</f>
        <v>104</v>
      </c>
      <c r="H313" s="73" t="s">
        <v>382</v>
      </c>
      <c r="J313" t="s">
        <v>278</v>
      </c>
      <c r="K313">
        <v>1</v>
      </c>
      <c r="L313">
        <v>170</v>
      </c>
      <c r="M313">
        <v>40</v>
      </c>
      <c r="N313">
        <v>55</v>
      </c>
      <c r="O313">
        <f>ROUND((Table3[[#This Row],[XP]]*Table3[[#This Row],[entity_spawned (AVG)]])*(Table3[[#This Row],[activating_chance]]/100),0)</f>
        <v>22</v>
      </c>
      <c r="P313" t="s">
        <v>382</v>
      </c>
    </row>
    <row r="314" spans="2:16" x14ac:dyDescent="0.25">
      <c r="B314" s="74" t="s">
        <v>261</v>
      </c>
      <c r="C314">
        <v>1</v>
      </c>
      <c r="D314">
        <v>1500</v>
      </c>
      <c r="E314">
        <v>100</v>
      </c>
      <c r="F314">
        <v>130</v>
      </c>
      <c r="G314">
        <f>ROUND((Table245[[#This Row],[XP]]*Table245[[#This Row],[entity_spawned (AVG)]])*(Table245[[#This Row],[activating_chance]]/100),0)</f>
        <v>130</v>
      </c>
      <c r="H314" s="73" t="s">
        <v>382</v>
      </c>
      <c r="J314" t="s">
        <v>278</v>
      </c>
      <c r="K314">
        <v>1</v>
      </c>
      <c r="L314">
        <v>170</v>
      </c>
      <c r="M314">
        <v>100</v>
      </c>
      <c r="N314">
        <v>55</v>
      </c>
      <c r="O314">
        <f>ROUND((Table3[[#This Row],[XP]]*Table3[[#This Row],[entity_spawned (AVG)]])*(Table3[[#This Row],[activating_chance]]/100),0)</f>
        <v>55</v>
      </c>
      <c r="P314" t="s">
        <v>382</v>
      </c>
    </row>
    <row r="315" spans="2:16" x14ac:dyDescent="0.25">
      <c r="B315" s="74" t="s">
        <v>261</v>
      </c>
      <c r="C315">
        <v>1</v>
      </c>
      <c r="D315">
        <v>1500</v>
      </c>
      <c r="E315">
        <v>100</v>
      </c>
      <c r="F315">
        <v>130</v>
      </c>
      <c r="G315">
        <f>ROUND((Table245[[#This Row],[XP]]*Table245[[#This Row],[entity_spawned (AVG)]])*(Table245[[#This Row],[activating_chance]]/100),0)</f>
        <v>130</v>
      </c>
      <c r="H315" s="73" t="s">
        <v>382</v>
      </c>
      <c r="J315" t="s">
        <v>278</v>
      </c>
      <c r="K315">
        <v>1</v>
      </c>
      <c r="L315">
        <v>90</v>
      </c>
      <c r="M315">
        <v>100</v>
      </c>
      <c r="N315">
        <v>55</v>
      </c>
      <c r="O315">
        <f>ROUND((Table3[[#This Row],[XP]]*Table3[[#This Row],[entity_spawned (AVG)]])*(Table3[[#This Row],[activating_chance]]/100),0)</f>
        <v>55</v>
      </c>
      <c r="P315" t="s">
        <v>382</v>
      </c>
    </row>
    <row r="316" spans="2:16" x14ac:dyDescent="0.25">
      <c r="B316" s="74" t="s">
        <v>261</v>
      </c>
      <c r="C316">
        <v>1</v>
      </c>
      <c r="D316">
        <v>1500</v>
      </c>
      <c r="E316">
        <v>100</v>
      </c>
      <c r="F316">
        <v>130</v>
      </c>
      <c r="G316">
        <f>ROUND((Table245[[#This Row],[XP]]*Table245[[#This Row],[entity_spawned (AVG)]])*(Table245[[#This Row],[activating_chance]]/100),0)</f>
        <v>130</v>
      </c>
      <c r="H316" s="73" t="s">
        <v>382</v>
      </c>
      <c r="J316" t="s">
        <v>278</v>
      </c>
      <c r="K316">
        <v>1</v>
      </c>
      <c r="L316">
        <v>170</v>
      </c>
      <c r="M316">
        <v>100</v>
      </c>
      <c r="N316">
        <v>55</v>
      </c>
      <c r="O316">
        <f>ROUND((Table3[[#This Row],[XP]]*Table3[[#This Row],[entity_spawned (AVG)]])*(Table3[[#This Row],[activating_chance]]/100),0)</f>
        <v>55</v>
      </c>
      <c r="P316" t="s">
        <v>382</v>
      </c>
    </row>
    <row r="317" spans="2:16" x14ac:dyDescent="0.25">
      <c r="B317" s="74" t="s">
        <v>261</v>
      </c>
      <c r="C317">
        <v>1</v>
      </c>
      <c r="D317">
        <v>1500</v>
      </c>
      <c r="E317">
        <v>100</v>
      </c>
      <c r="F317">
        <v>130</v>
      </c>
      <c r="G317">
        <f>ROUND((Table245[[#This Row],[XP]]*Table245[[#This Row],[entity_spawned (AVG)]])*(Table245[[#This Row],[activating_chance]]/100),0)</f>
        <v>130</v>
      </c>
      <c r="H317" s="73" t="s">
        <v>382</v>
      </c>
      <c r="J317" t="s">
        <v>278</v>
      </c>
      <c r="K317">
        <v>1</v>
      </c>
      <c r="L317">
        <v>100</v>
      </c>
      <c r="M317">
        <v>100</v>
      </c>
      <c r="N317">
        <v>55</v>
      </c>
      <c r="O317">
        <f>ROUND((Table3[[#This Row],[XP]]*Table3[[#This Row],[entity_spawned (AVG)]])*(Table3[[#This Row],[activating_chance]]/100),0)</f>
        <v>55</v>
      </c>
      <c r="P317" t="s">
        <v>382</v>
      </c>
    </row>
    <row r="318" spans="2:16" x14ac:dyDescent="0.25">
      <c r="B318" s="74" t="s">
        <v>261</v>
      </c>
      <c r="C318">
        <v>1</v>
      </c>
      <c r="D318">
        <v>1500</v>
      </c>
      <c r="E318">
        <v>100</v>
      </c>
      <c r="F318">
        <v>130</v>
      </c>
      <c r="G318">
        <f>ROUND((Table245[[#This Row],[XP]]*Table245[[#This Row],[entity_spawned (AVG)]])*(Table245[[#This Row],[activating_chance]]/100),0)</f>
        <v>130</v>
      </c>
      <c r="H318" s="73" t="s">
        <v>382</v>
      </c>
      <c r="J318" t="s">
        <v>278</v>
      </c>
      <c r="K318">
        <v>1</v>
      </c>
      <c r="L318">
        <v>170</v>
      </c>
      <c r="M318">
        <v>100</v>
      </c>
      <c r="N318">
        <v>55</v>
      </c>
      <c r="O318">
        <f>ROUND((Table3[[#This Row],[XP]]*Table3[[#This Row],[entity_spawned (AVG)]])*(Table3[[#This Row],[activating_chance]]/100),0)</f>
        <v>55</v>
      </c>
      <c r="P318" t="s">
        <v>382</v>
      </c>
    </row>
    <row r="319" spans="2:16" x14ac:dyDescent="0.25">
      <c r="B319" s="74" t="s">
        <v>261</v>
      </c>
      <c r="C319">
        <v>1</v>
      </c>
      <c r="D319">
        <v>1500</v>
      </c>
      <c r="E319">
        <v>100</v>
      </c>
      <c r="F319">
        <v>130</v>
      </c>
      <c r="G319">
        <f>ROUND((Table245[[#This Row],[XP]]*Table245[[#This Row],[entity_spawned (AVG)]])*(Table245[[#This Row],[activating_chance]]/100),0)</f>
        <v>130</v>
      </c>
      <c r="H319" s="73" t="s">
        <v>382</v>
      </c>
      <c r="J319" t="s">
        <v>278</v>
      </c>
      <c r="K319">
        <v>1</v>
      </c>
      <c r="L319">
        <v>170</v>
      </c>
      <c r="M319">
        <v>100</v>
      </c>
      <c r="N319">
        <v>55</v>
      </c>
      <c r="O319">
        <f>ROUND((Table3[[#This Row],[XP]]*Table3[[#This Row],[entity_spawned (AVG)]])*(Table3[[#This Row],[activating_chance]]/100),0)</f>
        <v>55</v>
      </c>
      <c r="P319" t="s">
        <v>382</v>
      </c>
    </row>
    <row r="320" spans="2:16" x14ac:dyDescent="0.25">
      <c r="B320" s="74" t="s">
        <v>261</v>
      </c>
      <c r="C320">
        <v>1</v>
      </c>
      <c r="D320">
        <v>1500</v>
      </c>
      <c r="E320">
        <v>100</v>
      </c>
      <c r="F320">
        <v>130</v>
      </c>
      <c r="G320">
        <f>ROUND((Table245[[#This Row],[XP]]*Table245[[#This Row],[entity_spawned (AVG)]])*(Table245[[#This Row],[activating_chance]]/100),0)</f>
        <v>130</v>
      </c>
      <c r="H320" s="73" t="s">
        <v>382</v>
      </c>
      <c r="J320" t="s">
        <v>279</v>
      </c>
      <c r="K320">
        <v>2</v>
      </c>
      <c r="L320">
        <v>100</v>
      </c>
      <c r="M320">
        <v>90</v>
      </c>
      <c r="N320">
        <v>25</v>
      </c>
      <c r="O320">
        <f>ROUND((Table3[[#This Row],[XP]]*Table3[[#This Row],[entity_spawned (AVG)]])*(Table3[[#This Row],[activating_chance]]/100),0)</f>
        <v>45</v>
      </c>
      <c r="P320" t="s">
        <v>381</v>
      </c>
    </row>
    <row r="321" spans="2:16" x14ac:dyDescent="0.25">
      <c r="B321" s="74" t="s">
        <v>261</v>
      </c>
      <c r="C321">
        <v>1</v>
      </c>
      <c r="D321">
        <v>1500</v>
      </c>
      <c r="E321">
        <v>100</v>
      </c>
      <c r="F321">
        <v>130</v>
      </c>
      <c r="G321">
        <f>ROUND((Table245[[#This Row],[XP]]*Table245[[#This Row],[entity_spawned (AVG)]])*(Table245[[#This Row],[activating_chance]]/100),0)</f>
        <v>130</v>
      </c>
      <c r="H321" s="73" t="s">
        <v>382</v>
      </c>
      <c r="J321" t="s">
        <v>279</v>
      </c>
      <c r="K321">
        <v>1</v>
      </c>
      <c r="L321">
        <v>150</v>
      </c>
      <c r="M321">
        <v>80</v>
      </c>
      <c r="N321">
        <v>25</v>
      </c>
      <c r="O321">
        <f>ROUND((Table3[[#This Row],[XP]]*Table3[[#This Row],[entity_spawned (AVG)]])*(Table3[[#This Row],[activating_chance]]/100),0)</f>
        <v>20</v>
      </c>
      <c r="P321" t="s">
        <v>381</v>
      </c>
    </row>
    <row r="322" spans="2:16" x14ac:dyDescent="0.25">
      <c r="B322" s="74" t="s">
        <v>261</v>
      </c>
      <c r="C322">
        <v>1</v>
      </c>
      <c r="D322">
        <v>1500</v>
      </c>
      <c r="E322">
        <v>60</v>
      </c>
      <c r="F322">
        <v>130</v>
      </c>
      <c r="G322">
        <f>ROUND((Table245[[#This Row],[XP]]*Table245[[#This Row],[entity_spawned (AVG)]])*(Table245[[#This Row],[activating_chance]]/100),0)</f>
        <v>78</v>
      </c>
      <c r="H322" s="73" t="s">
        <v>382</v>
      </c>
      <c r="J322" t="s">
        <v>279</v>
      </c>
      <c r="K322">
        <v>1</v>
      </c>
      <c r="L322">
        <v>110</v>
      </c>
      <c r="M322">
        <v>90</v>
      </c>
      <c r="N322">
        <v>25</v>
      </c>
      <c r="O322">
        <f>ROUND((Table3[[#This Row],[XP]]*Table3[[#This Row],[entity_spawned (AVG)]])*(Table3[[#This Row],[activating_chance]]/100),0)</f>
        <v>23</v>
      </c>
      <c r="P322" t="s">
        <v>381</v>
      </c>
    </row>
    <row r="323" spans="2:16" x14ac:dyDescent="0.25">
      <c r="B323" s="74" t="s">
        <v>261</v>
      </c>
      <c r="C323">
        <v>1</v>
      </c>
      <c r="D323">
        <v>1500</v>
      </c>
      <c r="E323">
        <v>40</v>
      </c>
      <c r="F323">
        <v>130</v>
      </c>
      <c r="G323">
        <f>ROUND((Table245[[#This Row],[XP]]*Table245[[#This Row],[entity_spawned (AVG)]])*(Table245[[#This Row],[activating_chance]]/100),0)</f>
        <v>52</v>
      </c>
      <c r="H323" s="73" t="s">
        <v>382</v>
      </c>
      <c r="J323" t="s">
        <v>279</v>
      </c>
      <c r="K323">
        <v>1</v>
      </c>
      <c r="L323">
        <v>150</v>
      </c>
      <c r="M323">
        <v>100</v>
      </c>
      <c r="N323">
        <v>25</v>
      </c>
      <c r="O323">
        <f>ROUND((Table3[[#This Row],[XP]]*Table3[[#This Row],[entity_spawned (AVG)]])*(Table3[[#This Row],[activating_chance]]/100),0)</f>
        <v>25</v>
      </c>
      <c r="P323" t="s">
        <v>381</v>
      </c>
    </row>
    <row r="324" spans="2:16" x14ac:dyDescent="0.25">
      <c r="B324" s="74" t="s">
        <v>261</v>
      </c>
      <c r="C324">
        <v>1</v>
      </c>
      <c r="D324">
        <v>1500</v>
      </c>
      <c r="E324">
        <v>100</v>
      </c>
      <c r="F324">
        <v>130</v>
      </c>
      <c r="G324">
        <f>ROUND((Table245[[#This Row],[XP]]*Table245[[#This Row],[entity_spawned (AVG)]])*(Table245[[#This Row],[activating_chance]]/100),0)</f>
        <v>130</v>
      </c>
      <c r="H324" s="73" t="s">
        <v>382</v>
      </c>
      <c r="J324" t="s">
        <v>279</v>
      </c>
      <c r="K324">
        <v>1</v>
      </c>
      <c r="L324">
        <v>150</v>
      </c>
      <c r="M324">
        <v>100</v>
      </c>
      <c r="N324">
        <v>25</v>
      </c>
      <c r="O324">
        <f>ROUND((Table3[[#This Row],[XP]]*Table3[[#This Row],[entity_spawned (AVG)]])*(Table3[[#This Row],[activating_chance]]/100),0)</f>
        <v>25</v>
      </c>
      <c r="P324" t="s">
        <v>381</v>
      </c>
    </row>
    <row r="325" spans="2:16" x14ac:dyDescent="0.25">
      <c r="B325" s="74" t="s">
        <v>261</v>
      </c>
      <c r="C325">
        <v>1</v>
      </c>
      <c r="D325">
        <v>1500</v>
      </c>
      <c r="E325">
        <v>100</v>
      </c>
      <c r="F325">
        <v>130</v>
      </c>
      <c r="G325">
        <f>ROUND((Table245[[#This Row],[XP]]*Table245[[#This Row],[entity_spawned (AVG)]])*(Table245[[#This Row],[activating_chance]]/100),0)</f>
        <v>130</v>
      </c>
      <c r="H325" s="73" t="s">
        <v>382</v>
      </c>
      <c r="J325" t="s">
        <v>279</v>
      </c>
      <c r="K325">
        <v>1</v>
      </c>
      <c r="L325">
        <v>150</v>
      </c>
      <c r="M325">
        <v>100</v>
      </c>
      <c r="N325">
        <v>25</v>
      </c>
      <c r="O325">
        <f>ROUND((Table3[[#This Row],[XP]]*Table3[[#This Row],[entity_spawned (AVG)]])*(Table3[[#This Row],[activating_chance]]/100),0)</f>
        <v>25</v>
      </c>
      <c r="P325" t="s">
        <v>381</v>
      </c>
    </row>
    <row r="326" spans="2:16" x14ac:dyDescent="0.25">
      <c r="B326" s="74" t="s">
        <v>261</v>
      </c>
      <c r="C326">
        <v>1</v>
      </c>
      <c r="D326">
        <v>1500</v>
      </c>
      <c r="E326">
        <v>100</v>
      </c>
      <c r="F326">
        <v>130</v>
      </c>
      <c r="G326">
        <f>ROUND((Table245[[#This Row],[XP]]*Table245[[#This Row],[entity_spawned (AVG)]])*(Table245[[#This Row],[activating_chance]]/100),0)</f>
        <v>130</v>
      </c>
      <c r="H326" s="73" t="s">
        <v>382</v>
      </c>
      <c r="J326" t="s">
        <v>279</v>
      </c>
      <c r="K326">
        <v>4</v>
      </c>
      <c r="L326">
        <v>150</v>
      </c>
      <c r="M326">
        <v>40</v>
      </c>
      <c r="N326">
        <v>25</v>
      </c>
      <c r="O326">
        <f>ROUND((Table3[[#This Row],[XP]]*Table3[[#This Row],[entity_spawned (AVG)]])*(Table3[[#This Row],[activating_chance]]/100),0)</f>
        <v>40</v>
      </c>
      <c r="P326" t="s">
        <v>381</v>
      </c>
    </row>
    <row r="327" spans="2:16" x14ac:dyDescent="0.25">
      <c r="B327" s="74" t="s">
        <v>261</v>
      </c>
      <c r="C327">
        <v>1</v>
      </c>
      <c r="D327">
        <v>1500</v>
      </c>
      <c r="E327">
        <v>100</v>
      </c>
      <c r="F327">
        <v>130</v>
      </c>
      <c r="G327">
        <f>ROUND((Table245[[#This Row],[XP]]*Table245[[#This Row],[entity_spawned (AVG)]])*(Table245[[#This Row],[activating_chance]]/100),0)</f>
        <v>130</v>
      </c>
      <c r="H327" s="73" t="s">
        <v>382</v>
      </c>
      <c r="J327" t="s">
        <v>279</v>
      </c>
      <c r="K327">
        <v>1</v>
      </c>
      <c r="L327">
        <v>150</v>
      </c>
      <c r="M327">
        <v>90</v>
      </c>
      <c r="N327">
        <v>25</v>
      </c>
      <c r="O327">
        <f>ROUND((Table3[[#This Row],[XP]]*Table3[[#This Row],[entity_spawned (AVG)]])*(Table3[[#This Row],[activating_chance]]/100),0)</f>
        <v>23</v>
      </c>
      <c r="P327" t="s">
        <v>381</v>
      </c>
    </row>
    <row r="328" spans="2:16" x14ac:dyDescent="0.25">
      <c r="B328" s="74" t="s">
        <v>261</v>
      </c>
      <c r="C328">
        <v>1</v>
      </c>
      <c r="D328">
        <v>1500</v>
      </c>
      <c r="E328">
        <v>100</v>
      </c>
      <c r="F328">
        <v>130</v>
      </c>
      <c r="G328">
        <f>ROUND((Table245[[#This Row],[XP]]*Table245[[#This Row],[entity_spawned (AVG)]])*(Table245[[#This Row],[activating_chance]]/100),0)</f>
        <v>130</v>
      </c>
      <c r="H328" s="73" t="s">
        <v>382</v>
      </c>
      <c r="J328" t="s">
        <v>279</v>
      </c>
      <c r="K328">
        <v>1</v>
      </c>
      <c r="L328">
        <v>80</v>
      </c>
      <c r="M328">
        <v>100</v>
      </c>
      <c r="N328">
        <v>25</v>
      </c>
      <c r="O328">
        <f>ROUND((Table3[[#This Row],[XP]]*Table3[[#This Row],[entity_spawned (AVG)]])*(Table3[[#This Row],[activating_chance]]/100),0)</f>
        <v>25</v>
      </c>
      <c r="P328" t="s">
        <v>381</v>
      </c>
    </row>
    <row r="329" spans="2:16" x14ac:dyDescent="0.25">
      <c r="B329" s="74" t="s">
        <v>261</v>
      </c>
      <c r="C329">
        <v>1</v>
      </c>
      <c r="D329">
        <v>1500</v>
      </c>
      <c r="E329">
        <v>100</v>
      </c>
      <c r="F329">
        <v>130</v>
      </c>
      <c r="G329">
        <f>ROUND((Table245[[#This Row],[XP]]*Table245[[#This Row],[entity_spawned (AVG)]])*(Table245[[#This Row],[activating_chance]]/100),0)</f>
        <v>130</v>
      </c>
      <c r="H329" s="73" t="s">
        <v>382</v>
      </c>
      <c r="J329" t="s">
        <v>279</v>
      </c>
      <c r="K329">
        <v>2</v>
      </c>
      <c r="L329">
        <v>150</v>
      </c>
      <c r="M329">
        <v>60</v>
      </c>
      <c r="N329">
        <v>25</v>
      </c>
      <c r="O329">
        <f>ROUND((Table3[[#This Row],[XP]]*Table3[[#This Row],[entity_spawned (AVG)]])*(Table3[[#This Row],[activating_chance]]/100),0)</f>
        <v>30</v>
      </c>
      <c r="P329" t="s">
        <v>381</v>
      </c>
    </row>
    <row r="330" spans="2:16" x14ac:dyDescent="0.25">
      <c r="B330" s="74" t="s">
        <v>261</v>
      </c>
      <c r="C330">
        <v>1</v>
      </c>
      <c r="D330">
        <v>1500</v>
      </c>
      <c r="E330">
        <v>100</v>
      </c>
      <c r="F330">
        <v>130</v>
      </c>
      <c r="G330">
        <f>ROUND((Table245[[#This Row],[XP]]*Table245[[#This Row],[entity_spawned (AVG)]])*(Table245[[#This Row],[activating_chance]]/100),0)</f>
        <v>130</v>
      </c>
      <c r="H330" s="73" t="s">
        <v>382</v>
      </c>
      <c r="J330" t="s">
        <v>279</v>
      </c>
      <c r="K330">
        <v>2</v>
      </c>
      <c r="L330">
        <v>150</v>
      </c>
      <c r="M330">
        <v>20</v>
      </c>
      <c r="N330">
        <v>25</v>
      </c>
      <c r="O330">
        <f>ROUND((Table3[[#This Row],[XP]]*Table3[[#This Row],[entity_spawned (AVG)]])*(Table3[[#This Row],[activating_chance]]/100),0)</f>
        <v>10</v>
      </c>
      <c r="P330" t="s">
        <v>381</v>
      </c>
    </row>
    <row r="331" spans="2:16" x14ac:dyDescent="0.25">
      <c r="B331" s="74" t="s">
        <v>261</v>
      </c>
      <c r="C331">
        <v>1</v>
      </c>
      <c r="D331">
        <v>1500</v>
      </c>
      <c r="E331">
        <v>100</v>
      </c>
      <c r="F331">
        <v>130</v>
      </c>
      <c r="G331">
        <f>ROUND((Table245[[#This Row],[XP]]*Table245[[#This Row],[entity_spawned (AVG)]])*(Table245[[#This Row],[activating_chance]]/100),0)</f>
        <v>130</v>
      </c>
      <c r="H331" s="73" t="s">
        <v>382</v>
      </c>
      <c r="J331" t="s">
        <v>279</v>
      </c>
      <c r="K331">
        <v>1</v>
      </c>
      <c r="L331">
        <v>100</v>
      </c>
      <c r="M331">
        <v>100</v>
      </c>
      <c r="N331">
        <v>25</v>
      </c>
      <c r="O331">
        <f>ROUND((Table3[[#This Row],[XP]]*Table3[[#This Row],[entity_spawned (AVG)]])*(Table3[[#This Row],[activating_chance]]/100),0)</f>
        <v>25</v>
      </c>
      <c r="P331" t="s">
        <v>381</v>
      </c>
    </row>
    <row r="332" spans="2:16" x14ac:dyDescent="0.25">
      <c r="B332" s="74" t="s">
        <v>261</v>
      </c>
      <c r="C332">
        <v>1</v>
      </c>
      <c r="D332">
        <v>1500</v>
      </c>
      <c r="E332">
        <v>100</v>
      </c>
      <c r="F332">
        <v>130</v>
      </c>
      <c r="G332">
        <f>ROUND((Table245[[#This Row],[XP]]*Table245[[#This Row],[entity_spawned (AVG)]])*(Table245[[#This Row],[activating_chance]]/100),0)</f>
        <v>130</v>
      </c>
      <c r="H332" s="73" t="s">
        <v>382</v>
      </c>
      <c r="J332" t="s">
        <v>279</v>
      </c>
      <c r="K332">
        <v>1</v>
      </c>
      <c r="L332">
        <v>150</v>
      </c>
      <c r="M332">
        <v>100</v>
      </c>
      <c r="N332">
        <v>25</v>
      </c>
      <c r="O332">
        <f>ROUND((Table3[[#This Row],[XP]]*Table3[[#This Row],[entity_spawned (AVG)]])*(Table3[[#This Row],[activating_chance]]/100),0)</f>
        <v>25</v>
      </c>
      <c r="P332" t="s">
        <v>381</v>
      </c>
    </row>
    <row r="333" spans="2:16" x14ac:dyDescent="0.25">
      <c r="B333" s="74" t="s">
        <v>261</v>
      </c>
      <c r="C333">
        <v>1</v>
      </c>
      <c r="D333">
        <v>1500</v>
      </c>
      <c r="E333">
        <v>100</v>
      </c>
      <c r="F333">
        <v>130</v>
      </c>
      <c r="G333">
        <f>ROUND((Table245[[#This Row],[XP]]*Table245[[#This Row],[entity_spawned (AVG)]])*(Table245[[#This Row],[activating_chance]]/100),0)</f>
        <v>130</v>
      </c>
      <c r="H333" s="73" t="s">
        <v>382</v>
      </c>
      <c r="J333" t="s">
        <v>279</v>
      </c>
      <c r="K333">
        <v>1</v>
      </c>
      <c r="L333">
        <v>120</v>
      </c>
      <c r="M333">
        <v>100</v>
      </c>
      <c r="N333">
        <v>25</v>
      </c>
      <c r="O333">
        <f>ROUND((Table3[[#This Row],[XP]]*Table3[[#This Row],[entity_spawned (AVG)]])*(Table3[[#This Row],[activating_chance]]/100),0)</f>
        <v>25</v>
      </c>
      <c r="P333" t="s">
        <v>381</v>
      </c>
    </row>
    <row r="334" spans="2:16" x14ac:dyDescent="0.25">
      <c r="B334" s="74" t="s">
        <v>261</v>
      </c>
      <c r="C334">
        <v>1</v>
      </c>
      <c r="D334">
        <v>1500</v>
      </c>
      <c r="E334">
        <v>100</v>
      </c>
      <c r="F334">
        <v>130</v>
      </c>
      <c r="G334">
        <f>ROUND((Table245[[#This Row],[XP]]*Table245[[#This Row],[entity_spawned (AVG)]])*(Table245[[#This Row],[activating_chance]]/100),0)</f>
        <v>130</v>
      </c>
      <c r="H334" s="73" t="s">
        <v>382</v>
      </c>
      <c r="J334" t="s">
        <v>279</v>
      </c>
      <c r="K334">
        <v>1</v>
      </c>
      <c r="L334">
        <v>150</v>
      </c>
      <c r="M334">
        <v>100</v>
      </c>
      <c r="N334">
        <v>25</v>
      </c>
      <c r="O334">
        <f>ROUND((Table3[[#This Row],[XP]]*Table3[[#This Row],[entity_spawned (AVG)]])*(Table3[[#This Row],[activating_chance]]/100),0)</f>
        <v>25</v>
      </c>
      <c r="P334" t="s">
        <v>381</v>
      </c>
    </row>
    <row r="335" spans="2:16" x14ac:dyDescent="0.25">
      <c r="B335" s="74" t="s">
        <v>261</v>
      </c>
      <c r="C335">
        <v>1</v>
      </c>
      <c r="D335">
        <v>1500</v>
      </c>
      <c r="E335">
        <v>80</v>
      </c>
      <c r="F335">
        <v>130</v>
      </c>
      <c r="G335">
        <f>ROUND((Table245[[#This Row],[XP]]*Table245[[#This Row],[entity_spawned (AVG)]])*(Table245[[#This Row],[activating_chance]]/100),0)</f>
        <v>104</v>
      </c>
      <c r="H335" s="73" t="s">
        <v>382</v>
      </c>
      <c r="J335" t="s">
        <v>279</v>
      </c>
      <c r="K335">
        <v>1</v>
      </c>
      <c r="L335">
        <v>150</v>
      </c>
      <c r="M335">
        <v>100</v>
      </c>
      <c r="N335">
        <v>25</v>
      </c>
      <c r="O335">
        <f>ROUND((Table3[[#This Row],[XP]]*Table3[[#This Row],[entity_spawned (AVG)]])*(Table3[[#This Row],[activating_chance]]/100),0)</f>
        <v>25</v>
      </c>
      <c r="P335" t="s">
        <v>381</v>
      </c>
    </row>
    <row r="336" spans="2:16" x14ac:dyDescent="0.25">
      <c r="B336" s="74" t="s">
        <v>262</v>
      </c>
      <c r="C336">
        <v>1</v>
      </c>
      <c r="D336">
        <v>200</v>
      </c>
      <c r="E336">
        <v>80</v>
      </c>
      <c r="F336">
        <v>55</v>
      </c>
      <c r="G336">
        <f>ROUND((Table245[[#This Row],[XP]]*Table245[[#This Row],[entity_spawned (AVG)]])*(Table245[[#This Row],[activating_chance]]/100),0)</f>
        <v>44</v>
      </c>
      <c r="H336" s="73" t="s">
        <v>381</v>
      </c>
      <c r="J336" t="s">
        <v>279</v>
      </c>
      <c r="K336">
        <v>1</v>
      </c>
      <c r="L336">
        <v>160</v>
      </c>
      <c r="M336">
        <v>100</v>
      </c>
      <c r="N336">
        <v>25</v>
      </c>
      <c r="O336">
        <f>ROUND((Table3[[#This Row],[XP]]*Table3[[#This Row],[entity_spawned (AVG)]])*(Table3[[#This Row],[activating_chance]]/100),0)</f>
        <v>25</v>
      </c>
      <c r="P336" t="s">
        <v>381</v>
      </c>
    </row>
    <row r="337" spans="2:16" x14ac:dyDescent="0.25">
      <c r="B337" s="74" t="s">
        <v>262</v>
      </c>
      <c r="C337">
        <v>1</v>
      </c>
      <c r="D337">
        <v>200</v>
      </c>
      <c r="E337">
        <v>60</v>
      </c>
      <c r="F337">
        <v>55</v>
      </c>
      <c r="G337">
        <f>ROUND((Table245[[#This Row],[XP]]*Table245[[#This Row],[entity_spawned (AVG)]])*(Table245[[#This Row],[activating_chance]]/100),0)</f>
        <v>33</v>
      </c>
      <c r="H337" s="73" t="s">
        <v>381</v>
      </c>
      <c r="J337" t="s">
        <v>279</v>
      </c>
      <c r="K337">
        <v>2</v>
      </c>
      <c r="L337">
        <v>150</v>
      </c>
      <c r="M337">
        <v>60</v>
      </c>
      <c r="N337">
        <v>25</v>
      </c>
      <c r="O337">
        <f>ROUND((Table3[[#This Row],[XP]]*Table3[[#This Row],[entity_spawned (AVG)]])*(Table3[[#This Row],[activating_chance]]/100),0)</f>
        <v>30</v>
      </c>
      <c r="P337" t="s">
        <v>381</v>
      </c>
    </row>
    <row r="338" spans="2:16" x14ac:dyDescent="0.25">
      <c r="B338" s="74" t="s">
        <v>262</v>
      </c>
      <c r="C338">
        <v>1</v>
      </c>
      <c r="D338">
        <v>200</v>
      </c>
      <c r="E338">
        <v>40</v>
      </c>
      <c r="F338">
        <v>55</v>
      </c>
      <c r="G338">
        <f>ROUND((Table245[[#This Row],[XP]]*Table245[[#This Row],[entity_spawned (AVG)]])*(Table245[[#This Row],[activating_chance]]/100),0)</f>
        <v>22</v>
      </c>
      <c r="H338" s="73" t="s">
        <v>381</v>
      </c>
      <c r="J338" t="s">
        <v>279</v>
      </c>
      <c r="K338">
        <v>1</v>
      </c>
      <c r="L338">
        <v>150</v>
      </c>
      <c r="M338">
        <v>100</v>
      </c>
      <c r="N338">
        <v>25</v>
      </c>
      <c r="O338">
        <f>ROUND((Table3[[#This Row],[XP]]*Table3[[#This Row],[entity_spawned (AVG)]])*(Table3[[#This Row],[activating_chance]]/100),0)</f>
        <v>25</v>
      </c>
      <c r="P338" t="s">
        <v>381</v>
      </c>
    </row>
    <row r="339" spans="2:16" x14ac:dyDescent="0.25">
      <c r="B339" s="74" t="s">
        <v>263</v>
      </c>
      <c r="C339">
        <v>1</v>
      </c>
      <c r="D339">
        <v>140</v>
      </c>
      <c r="E339">
        <v>80</v>
      </c>
      <c r="F339">
        <v>25</v>
      </c>
      <c r="G339">
        <f>ROUND((Table245[[#This Row],[XP]]*Table245[[#This Row],[entity_spawned (AVG)]])*(Table245[[#This Row],[activating_chance]]/100),0)</f>
        <v>20</v>
      </c>
      <c r="H339" s="73" t="s">
        <v>381</v>
      </c>
      <c r="J339" t="s">
        <v>279</v>
      </c>
      <c r="K339">
        <v>1</v>
      </c>
      <c r="L339">
        <v>150</v>
      </c>
      <c r="M339">
        <v>100</v>
      </c>
      <c r="N339">
        <v>25</v>
      </c>
      <c r="O339">
        <f>ROUND((Table3[[#This Row],[XP]]*Table3[[#This Row],[entity_spawned (AVG)]])*(Table3[[#This Row],[activating_chance]]/100),0)</f>
        <v>25</v>
      </c>
      <c r="P339" t="s">
        <v>381</v>
      </c>
    </row>
    <row r="340" spans="2:16" x14ac:dyDescent="0.25">
      <c r="B340" s="74" t="s">
        <v>263</v>
      </c>
      <c r="C340">
        <v>1</v>
      </c>
      <c r="D340">
        <v>140</v>
      </c>
      <c r="E340">
        <v>60</v>
      </c>
      <c r="F340">
        <v>25</v>
      </c>
      <c r="G340">
        <f>ROUND((Table245[[#This Row],[XP]]*Table245[[#This Row],[entity_spawned (AVG)]])*(Table245[[#This Row],[activating_chance]]/100),0)</f>
        <v>15</v>
      </c>
      <c r="H340" s="73" t="s">
        <v>381</v>
      </c>
      <c r="J340" t="s">
        <v>279</v>
      </c>
      <c r="K340">
        <v>1</v>
      </c>
      <c r="L340">
        <v>150</v>
      </c>
      <c r="M340">
        <v>100</v>
      </c>
      <c r="N340">
        <v>25</v>
      </c>
      <c r="O340">
        <f>ROUND((Table3[[#This Row],[XP]]*Table3[[#This Row],[entity_spawned (AVG)]])*(Table3[[#This Row],[activating_chance]]/100),0)</f>
        <v>25</v>
      </c>
      <c r="P340" t="s">
        <v>381</v>
      </c>
    </row>
    <row r="341" spans="2:16" x14ac:dyDescent="0.25">
      <c r="B341" s="74" t="s">
        <v>263</v>
      </c>
      <c r="C341">
        <v>1</v>
      </c>
      <c r="D341">
        <v>140</v>
      </c>
      <c r="E341">
        <v>80</v>
      </c>
      <c r="F341">
        <v>25</v>
      </c>
      <c r="G341">
        <f>ROUND((Table245[[#This Row],[XP]]*Table245[[#This Row],[entity_spawned (AVG)]])*(Table245[[#This Row],[activating_chance]]/100),0)</f>
        <v>20</v>
      </c>
      <c r="H341" s="73" t="s">
        <v>381</v>
      </c>
      <c r="J341" t="s">
        <v>279</v>
      </c>
      <c r="K341">
        <v>1</v>
      </c>
      <c r="L341">
        <v>150</v>
      </c>
      <c r="M341">
        <v>60</v>
      </c>
      <c r="N341">
        <v>25</v>
      </c>
      <c r="O341">
        <f>ROUND((Table3[[#This Row],[XP]]*Table3[[#This Row],[entity_spawned (AVG)]])*(Table3[[#This Row],[activating_chance]]/100),0)</f>
        <v>15</v>
      </c>
      <c r="P341" t="s">
        <v>381</v>
      </c>
    </row>
    <row r="342" spans="2:16" x14ac:dyDescent="0.25">
      <c r="B342" s="74" t="s">
        <v>263</v>
      </c>
      <c r="C342">
        <v>1</v>
      </c>
      <c r="D342">
        <v>140</v>
      </c>
      <c r="E342">
        <v>40</v>
      </c>
      <c r="F342">
        <v>25</v>
      </c>
      <c r="G342">
        <f>ROUND((Table245[[#This Row],[XP]]*Table245[[#This Row],[entity_spawned (AVG)]])*(Table245[[#This Row],[activating_chance]]/100),0)</f>
        <v>10</v>
      </c>
      <c r="H342" s="73" t="s">
        <v>381</v>
      </c>
      <c r="J342" t="s">
        <v>279</v>
      </c>
      <c r="K342">
        <v>2</v>
      </c>
      <c r="L342">
        <v>150</v>
      </c>
      <c r="M342">
        <v>100</v>
      </c>
      <c r="N342">
        <v>25</v>
      </c>
      <c r="O342">
        <f>ROUND((Table3[[#This Row],[XP]]*Table3[[#This Row],[entity_spawned (AVG)]])*(Table3[[#This Row],[activating_chance]]/100),0)</f>
        <v>50</v>
      </c>
      <c r="P342" t="s">
        <v>381</v>
      </c>
    </row>
    <row r="343" spans="2:16" x14ac:dyDescent="0.25">
      <c r="B343" s="74" t="s">
        <v>263</v>
      </c>
      <c r="C343">
        <v>1</v>
      </c>
      <c r="D343">
        <v>140</v>
      </c>
      <c r="E343">
        <v>60</v>
      </c>
      <c r="F343">
        <v>25</v>
      </c>
      <c r="G343">
        <f>ROUND((Table245[[#This Row],[XP]]*Table245[[#This Row],[entity_spawned (AVG)]])*(Table245[[#This Row],[activating_chance]]/100),0)</f>
        <v>15</v>
      </c>
      <c r="H343" s="73" t="s">
        <v>381</v>
      </c>
      <c r="J343" t="s">
        <v>279</v>
      </c>
      <c r="K343">
        <v>1</v>
      </c>
      <c r="L343">
        <v>150</v>
      </c>
      <c r="M343">
        <v>100</v>
      </c>
      <c r="N343">
        <v>25</v>
      </c>
      <c r="O343">
        <f>ROUND((Table3[[#This Row],[XP]]*Table3[[#This Row],[entity_spawned (AVG)]])*(Table3[[#This Row],[activating_chance]]/100),0)</f>
        <v>25</v>
      </c>
      <c r="P343" t="s">
        <v>381</v>
      </c>
    </row>
    <row r="344" spans="2:16" x14ac:dyDescent="0.25">
      <c r="B344" s="74" t="s">
        <v>263</v>
      </c>
      <c r="C344">
        <v>1</v>
      </c>
      <c r="D344">
        <v>100</v>
      </c>
      <c r="E344">
        <v>10</v>
      </c>
      <c r="F344">
        <v>25</v>
      </c>
      <c r="G344">
        <f>ROUND((Table245[[#This Row],[XP]]*Table245[[#This Row],[entity_spawned (AVG)]])*(Table245[[#This Row],[activating_chance]]/100),0)</f>
        <v>3</v>
      </c>
      <c r="H344" s="73" t="s">
        <v>381</v>
      </c>
      <c r="J344" t="s">
        <v>279</v>
      </c>
      <c r="K344">
        <v>1</v>
      </c>
      <c r="L344">
        <v>150</v>
      </c>
      <c r="M344">
        <v>90</v>
      </c>
      <c r="N344">
        <v>25</v>
      </c>
      <c r="O344">
        <f>ROUND((Table3[[#This Row],[XP]]*Table3[[#This Row],[entity_spawned (AVG)]])*(Table3[[#This Row],[activating_chance]]/100),0)</f>
        <v>23</v>
      </c>
      <c r="P344" t="s">
        <v>381</v>
      </c>
    </row>
    <row r="345" spans="2:16" x14ac:dyDescent="0.25">
      <c r="B345" s="74" t="s">
        <v>264</v>
      </c>
      <c r="C345">
        <v>1</v>
      </c>
      <c r="D345">
        <v>220</v>
      </c>
      <c r="E345">
        <v>100</v>
      </c>
      <c r="F345">
        <v>28</v>
      </c>
      <c r="G345">
        <f>ROUND((Table245[[#This Row],[XP]]*Table245[[#This Row],[entity_spawned (AVG)]])*(Table245[[#This Row],[activating_chance]]/100),0)</f>
        <v>28</v>
      </c>
      <c r="H345" s="73" t="s">
        <v>382</v>
      </c>
      <c r="J345" t="s">
        <v>279</v>
      </c>
      <c r="K345">
        <v>2</v>
      </c>
      <c r="L345">
        <v>150</v>
      </c>
      <c r="M345">
        <v>100</v>
      </c>
      <c r="N345">
        <v>25</v>
      </c>
      <c r="O345">
        <f>ROUND((Table3[[#This Row],[XP]]*Table3[[#This Row],[entity_spawned (AVG)]])*(Table3[[#This Row],[activating_chance]]/100),0)</f>
        <v>50</v>
      </c>
      <c r="P345" t="s">
        <v>381</v>
      </c>
    </row>
    <row r="346" spans="2:16" x14ac:dyDescent="0.25">
      <c r="B346" s="74" t="s">
        <v>264</v>
      </c>
      <c r="C346">
        <v>1</v>
      </c>
      <c r="D346">
        <v>180</v>
      </c>
      <c r="E346">
        <v>10</v>
      </c>
      <c r="F346">
        <v>28</v>
      </c>
      <c r="G346">
        <f>ROUND((Table245[[#This Row],[XP]]*Table245[[#This Row],[entity_spawned (AVG)]])*(Table245[[#This Row],[activating_chance]]/100),0)</f>
        <v>3</v>
      </c>
      <c r="H346" s="73" t="s">
        <v>382</v>
      </c>
      <c r="J346" t="s">
        <v>279</v>
      </c>
      <c r="K346">
        <v>1</v>
      </c>
      <c r="L346">
        <v>100</v>
      </c>
      <c r="M346">
        <v>100</v>
      </c>
      <c r="N346">
        <v>25</v>
      </c>
      <c r="O346">
        <f>ROUND((Table3[[#This Row],[XP]]*Table3[[#This Row],[entity_spawned (AVG)]])*(Table3[[#This Row],[activating_chance]]/100),0)</f>
        <v>25</v>
      </c>
      <c r="P346" t="s">
        <v>381</v>
      </c>
    </row>
    <row r="347" spans="2:16" x14ac:dyDescent="0.25">
      <c r="B347" s="74" t="s">
        <v>264</v>
      </c>
      <c r="C347">
        <v>1</v>
      </c>
      <c r="D347">
        <v>180</v>
      </c>
      <c r="E347">
        <v>20</v>
      </c>
      <c r="F347">
        <v>28</v>
      </c>
      <c r="G347">
        <f>ROUND((Table245[[#This Row],[XP]]*Table245[[#This Row],[entity_spawned (AVG)]])*(Table245[[#This Row],[activating_chance]]/100),0)</f>
        <v>6</v>
      </c>
      <c r="H347" s="73" t="s">
        <v>382</v>
      </c>
      <c r="J347" t="s">
        <v>279</v>
      </c>
      <c r="K347">
        <v>1</v>
      </c>
      <c r="L347">
        <v>150</v>
      </c>
      <c r="M347">
        <v>100</v>
      </c>
      <c r="N347">
        <v>25</v>
      </c>
      <c r="O347">
        <f>ROUND((Table3[[#This Row],[XP]]*Table3[[#This Row],[entity_spawned (AVG)]])*(Table3[[#This Row],[activating_chance]]/100),0)</f>
        <v>25</v>
      </c>
      <c r="P347" t="s">
        <v>381</v>
      </c>
    </row>
    <row r="348" spans="2:16" x14ac:dyDescent="0.25">
      <c r="B348" s="74" t="s">
        <v>264</v>
      </c>
      <c r="C348">
        <v>1</v>
      </c>
      <c r="D348">
        <v>220</v>
      </c>
      <c r="E348">
        <v>10</v>
      </c>
      <c r="F348">
        <v>28</v>
      </c>
      <c r="G348">
        <f>ROUND((Table245[[#This Row],[XP]]*Table245[[#This Row],[entity_spawned (AVG)]])*(Table245[[#This Row],[activating_chance]]/100),0)</f>
        <v>3</v>
      </c>
      <c r="H348" s="73" t="s">
        <v>382</v>
      </c>
      <c r="J348" t="s">
        <v>279</v>
      </c>
      <c r="K348">
        <v>2</v>
      </c>
      <c r="L348">
        <v>150</v>
      </c>
      <c r="M348">
        <v>40</v>
      </c>
      <c r="N348">
        <v>25</v>
      </c>
      <c r="O348">
        <f>ROUND((Table3[[#This Row],[XP]]*Table3[[#This Row],[entity_spawned (AVG)]])*(Table3[[#This Row],[activating_chance]]/100),0)</f>
        <v>20</v>
      </c>
      <c r="P348" t="s">
        <v>381</v>
      </c>
    </row>
    <row r="349" spans="2:16" x14ac:dyDescent="0.25">
      <c r="B349" s="74" t="s">
        <v>264</v>
      </c>
      <c r="C349">
        <v>1</v>
      </c>
      <c r="D349">
        <v>180</v>
      </c>
      <c r="E349">
        <v>100</v>
      </c>
      <c r="F349">
        <v>28</v>
      </c>
      <c r="G349">
        <f>ROUND((Table245[[#This Row],[XP]]*Table245[[#This Row],[entity_spawned (AVG)]])*(Table245[[#This Row],[activating_chance]]/100),0)</f>
        <v>28</v>
      </c>
      <c r="H349" s="73" t="s">
        <v>382</v>
      </c>
      <c r="J349" t="s">
        <v>279</v>
      </c>
      <c r="K349">
        <v>1</v>
      </c>
      <c r="L349">
        <v>150</v>
      </c>
      <c r="M349">
        <v>100</v>
      </c>
      <c r="N349">
        <v>25</v>
      </c>
      <c r="O349">
        <f>ROUND((Table3[[#This Row],[XP]]*Table3[[#This Row],[entity_spawned (AVG)]])*(Table3[[#This Row],[activating_chance]]/100),0)</f>
        <v>25</v>
      </c>
      <c r="P349" t="s">
        <v>381</v>
      </c>
    </row>
    <row r="350" spans="2:16" x14ac:dyDescent="0.25">
      <c r="B350" s="74" t="s">
        <v>264</v>
      </c>
      <c r="C350">
        <v>1</v>
      </c>
      <c r="D350">
        <v>220</v>
      </c>
      <c r="E350">
        <v>100</v>
      </c>
      <c r="F350">
        <v>28</v>
      </c>
      <c r="G350">
        <f>ROUND((Table245[[#This Row],[XP]]*Table245[[#This Row],[entity_spawned (AVG)]])*(Table245[[#This Row],[activating_chance]]/100),0)</f>
        <v>28</v>
      </c>
      <c r="H350" s="73" t="s">
        <v>382</v>
      </c>
      <c r="J350" t="s">
        <v>279</v>
      </c>
      <c r="K350">
        <v>1</v>
      </c>
      <c r="L350">
        <v>150</v>
      </c>
      <c r="M350">
        <v>100</v>
      </c>
      <c r="N350">
        <v>25</v>
      </c>
      <c r="O350">
        <f>ROUND((Table3[[#This Row],[XP]]*Table3[[#This Row],[entity_spawned (AVG)]])*(Table3[[#This Row],[activating_chance]]/100),0)</f>
        <v>25</v>
      </c>
      <c r="P350" t="s">
        <v>381</v>
      </c>
    </row>
    <row r="351" spans="2:16" x14ac:dyDescent="0.25">
      <c r="B351" s="74" t="s">
        <v>264</v>
      </c>
      <c r="C351">
        <v>1</v>
      </c>
      <c r="D351">
        <v>180</v>
      </c>
      <c r="E351">
        <v>100</v>
      </c>
      <c r="F351">
        <v>28</v>
      </c>
      <c r="G351">
        <f>ROUND((Table245[[#This Row],[XP]]*Table245[[#This Row],[entity_spawned (AVG)]])*(Table245[[#This Row],[activating_chance]]/100),0)</f>
        <v>28</v>
      </c>
      <c r="H351" s="73" t="s">
        <v>382</v>
      </c>
      <c r="J351" t="s">
        <v>279</v>
      </c>
      <c r="K351">
        <v>1</v>
      </c>
      <c r="L351">
        <v>85</v>
      </c>
      <c r="M351">
        <v>100</v>
      </c>
      <c r="N351">
        <v>25</v>
      </c>
      <c r="O351">
        <f>ROUND((Table3[[#This Row],[XP]]*Table3[[#This Row],[entity_spawned (AVG)]])*(Table3[[#This Row],[activating_chance]]/100),0)</f>
        <v>25</v>
      </c>
      <c r="P351" t="s">
        <v>381</v>
      </c>
    </row>
    <row r="352" spans="2:16" x14ac:dyDescent="0.25">
      <c r="B352" s="74" t="s">
        <v>264</v>
      </c>
      <c r="C352">
        <v>1</v>
      </c>
      <c r="D352">
        <v>220</v>
      </c>
      <c r="E352">
        <v>40</v>
      </c>
      <c r="F352">
        <v>28</v>
      </c>
      <c r="G352">
        <f>ROUND((Table245[[#This Row],[XP]]*Table245[[#This Row],[entity_spawned (AVG)]])*(Table245[[#This Row],[activating_chance]]/100),0)</f>
        <v>11</v>
      </c>
      <c r="H352" s="73" t="s">
        <v>382</v>
      </c>
      <c r="J352" t="s">
        <v>279</v>
      </c>
      <c r="K352">
        <v>1</v>
      </c>
      <c r="L352">
        <v>150</v>
      </c>
      <c r="M352">
        <v>100</v>
      </c>
      <c r="N352">
        <v>25</v>
      </c>
      <c r="O352">
        <f>ROUND((Table3[[#This Row],[XP]]*Table3[[#This Row],[entity_spawned (AVG)]])*(Table3[[#This Row],[activating_chance]]/100),0)</f>
        <v>25</v>
      </c>
      <c r="P352" t="s">
        <v>381</v>
      </c>
    </row>
    <row r="353" spans="2:16" x14ac:dyDescent="0.25">
      <c r="B353" s="74" t="s">
        <v>264</v>
      </c>
      <c r="C353">
        <v>1</v>
      </c>
      <c r="D353">
        <v>220</v>
      </c>
      <c r="E353">
        <v>100</v>
      </c>
      <c r="F353">
        <v>28</v>
      </c>
      <c r="G353">
        <f>ROUND((Table245[[#This Row],[XP]]*Table245[[#This Row],[entity_spawned (AVG)]])*(Table245[[#This Row],[activating_chance]]/100),0)</f>
        <v>28</v>
      </c>
      <c r="H353" s="73" t="s">
        <v>382</v>
      </c>
      <c r="J353" t="s">
        <v>279</v>
      </c>
      <c r="K353">
        <v>4</v>
      </c>
      <c r="L353">
        <v>150</v>
      </c>
      <c r="M353">
        <v>60</v>
      </c>
      <c r="N353">
        <v>25</v>
      </c>
      <c r="O353">
        <f>ROUND((Table3[[#This Row],[XP]]*Table3[[#This Row],[entity_spawned (AVG)]])*(Table3[[#This Row],[activating_chance]]/100),0)</f>
        <v>60</v>
      </c>
      <c r="P353" t="s">
        <v>381</v>
      </c>
    </row>
    <row r="354" spans="2:16" x14ac:dyDescent="0.25">
      <c r="B354" s="74" t="s">
        <v>264</v>
      </c>
      <c r="C354">
        <v>1</v>
      </c>
      <c r="D354">
        <v>220</v>
      </c>
      <c r="E354">
        <v>100</v>
      </c>
      <c r="F354">
        <v>28</v>
      </c>
      <c r="G354">
        <f>ROUND((Table245[[#This Row],[XP]]*Table245[[#This Row],[entity_spawned (AVG)]])*(Table245[[#This Row],[activating_chance]]/100),0)</f>
        <v>28</v>
      </c>
      <c r="H354" s="73" t="s">
        <v>382</v>
      </c>
      <c r="J354" t="s">
        <v>279</v>
      </c>
      <c r="K354">
        <v>1</v>
      </c>
      <c r="L354">
        <v>90</v>
      </c>
      <c r="M354">
        <v>100</v>
      </c>
      <c r="N354">
        <v>25</v>
      </c>
      <c r="O354">
        <f>ROUND((Table3[[#This Row],[XP]]*Table3[[#This Row],[entity_spawned (AVG)]])*(Table3[[#This Row],[activating_chance]]/100),0)</f>
        <v>25</v>
      </c>
      <c r="P354" t="s">
        <v>381</v>
      </c>
    </row>
    <row r="355" spans="2:16" x14ac:dyDescent="0.25">
      <c r="B355" s="74" t="s">
        <v>265</v>
      </c>
      <c r="C355">
        <v>10</v>
      </c>
      <c r="D355">
        <v>180</v>
      </c>
      <c r="E355">
        <v>100</v>
      </c>
      <c r="F355">
        <v>25</v>
      </c>
      <c r="G355">
        <f>ROUND((Table245[[#This Row],[XP]]*Table245[[#This Row],[entity_spawned (AVG)]])*(Table245[[#This Row],[activating_chance]]/100),0)</f>
        <v>250</v>
      </c>
      <c r="H355" s="73" t="s">
        <v>381</v>
      </c>
      <c r="J355" t="s">
        <v>279</v>
      </c>
      <c r="K355">
        <v>1</v>
      </c>
      <c r="L355">
        <v>150</v>
      </c>
      <c r="M355">
        <v>90</v>
      </c>
      <c r="N355">
        <v>25</v>
      </c>
      <c r="O355">
        <f>ROUND((Table3[[#This Row],[XP]]*Table3[[#This Row],[entity_spawned (AVG)]])*(Table3[[#This Row],[activating_chance]]/100),0)</f>
        <v>23</v>
      </c>
      <c r="P355" t="s">
        <v>381</v>
      </c>
    </row>
    <row r="356" spans="2:16" x14ac:dyDescent="0.25">
      <c r="B356" s="74" t="s">
        <v>265</v>
      </c>
      <c r="C356">
        <v>8</v>
      </c>
      <c r="D356">
        <v>160</v>
      </c>
      <c r="E356">
        <v>100</v>
      </c>
      <c r="F356">
        <v>25</v>
      </c>
      <c r="G356">
        <f>ROUND((Table245[[#This Row],[XP]]*Table245[[#This Row],[entity_spawned (AVG)]])*(Table245[[#This Row],[activating_chance]]/100),0)</f>
        <v>200</v>
      </c>
      <c r="H356" s="73" t="s">
        <v>381</v>
      </c>
      <c r="J356" t="s">
        <v>279</v>
      </c>
      <c r="K356">
        <v>1</v>
      </c>
      <c r="L356">
        <v>150</v>
      </c>
      <c r="M356">
        <v>100</v>
      </c>
      <c r="N356">
        <v>25</v>
      </c>
      <c r="O356">
        <f>ROUND((Table3[[#This Row],[XP]]*Table3[[#This Row],[entity_spawned (AVG)]])*(Table3[[#This Row],[activating_chance]]/100),0)</f>
        <v>25</v>
      </c>
      <c r="P356" t="s">
        <v>381</v>
      </c>
    </row>
    <row r="357" spans="2:16" x14ac:dyDescent="0.25">
      <c r="B357" s="74" t="s">
        <v>265</v>
      </c>
      <c r="C357">
        <v>5</v>
      </c>
      <c r="D357">
        <v>110</v>
      </c>
      <c r="E357">
        <v>100</v>
      </c>
      <c r="F357">
        <v>25</v>
      </c>
      <c r="G357">
        <f>ROUND((Table245[[#This Row],[XP]]*Table245[[#This Row],[entity_spawned (AVG)]])*(Table245[[#This Row],[activating_chance]]/100),0)</f>
        <v>125</v>
      </c>
      <c r="H357" s="73" t="s">
        <v>381</v>
      </c>
      <c r="J357" t="s">
        <v>279</v>
      </c>
      <c r="K357">
        <v>1</v>
      </c>
      <c r="L357">
        <v>150</v>
      </c>
      <c r="M357">
        <v>100</v>
      </c>
      <c r="N357">
        <v>25</v>
      </c>
      <c r="O357">
        <f>ROUND((Table3[[#This Row],[XP]]*Table3[[#This Row],[entity_spawned (AVG)]])*(Table3[[#This Row],[activating_chance]]/100),0)</f>
        <v>25</v>
      </c>
      <c r="P357" t="s">
        <v>381</v>
      </c>
    </row>
    <row r="358" spans="2:16" x14ac:dyDescent="0.25">
      <c r="B358" s="74" t="s">
        <v>265</v>
      </c>
      <c r="C358">
        <v>8</v>
      </c>
      <c r="D358">
        <v>160</v>
      </c>
      <c r="E358">
        <v>100</v>
      </c>
      <c r="F358">
        <v>25</v>
      </c>
      <c r="G358">
        <f>ROUND((Table245[[#This Row],[XP]]*Table245[[#This Row],[entity_spawned (AVG)]])*(Table245[[#This Row],[activating_chance]]/100),0)</f>
        <v>200</v>
      </c>
      <c r="H358" s="73" t="s">
        <v>381</v>
      </c>
      <c r="J358" t="s">
        <v>279</v>
      </c>
      <c r="K358">
        <v>1</v>
      </c>
      <c r="L358">
        <v>80</v>
      </c>
      <c r="M358">
        <v>100</v>
      </c>
      <c r="N358">
        <v>25</v>
      </c>
      <c r="O358">
        <f>ROUND((Table3[[#This Row],[XP]]*Table3[[#This Row],[entity_spawned (AVG)]])*(Table3[[#This Row],[activating_chance]]/100),0)</f>
        <v>25</v>
      </c>
      <c r="P358" t="s">
        <v>381</v>
      </c>
    </row>
    <row r="359" spans="2:16" x14ac:dyDescent="0.25">
      <c r="B359" s="74" t="s">
        <v>265</v>
      </c>
      <c r="C359">
        <v>8</v>
      </c>
      <c r="D359">
        <v>180</v>
      </c>
      <c r="E359">
        <v>100</v>
      </c>
      <c r="F359">
        <v>25</v>
      </c>
      <c r="G359">
        <f>ROUND((Table245[[#This Row],[XP]]*Table245[[#This Row],[entity_spawned (AVG)]])*(Table245[[#This Row],[activating_chance]]/100),0)</f>
        <v>200</v>
      </c>
      <c r="H359" s="73" t="s">
        <v>381</v>
      </c>
      <c r="J359" t="s">
        <v>279</v>
      </c>
      <c r="K359">
        <v>1</v>
      </c>
      <c r="L359">
        <v>100</v>
      </c>
      <c r="M359">
        <v>90</v>
      </c>
      <c r="N359">
        <v>25</v>
      </c>
      <c r="O359">
        <f>ROUND((Table3[[#This Row],[XP]]*Table3[[#This Row],[entity_spawned (AVG)]])*(Table3[[#This Row],[activating_chance]]/100),0)</f>
        <v>23</v>
      </c>
      <c r="P359" t="s">
        <v>381</v>
      </c>
    </row>
    <row r="360" spans="2:16" x14ac:dyDescent="0.25">
      <c r="B360" s="74" t="s">
        <v>266</v>
      </c>
      <c r="C360">
        <v>1</v>
      </c>
      <c r="D360">
        <v>300</v>
      </c>
      <c r="E360">
        <v>100</v>
      </c>
      <c r="F360">
        <v>55</v>
      </c>
      <c r="G360">
        <f>ROUND((Table245[[#This Row],[XP]]*Table245[[#This Row],[entity_spawned (AVG)]])*(Table245[[#This Row],[activating_chance]]/100),0)</f>
        <v>55</v>
      </c>
      <c r="H360" s="73" t="s">
        <v>382</v>
      </c>
      <c r="J360" t="s">
        <v>279</v>
      </c>
      <c r="K360">
        <v>1</v>
      </c>
      <c r="L360">
        <v>150</v>
      </c>
      <c r="M360">
        <v>90</v>
      </c>
      <c r="N360">
        <v>25</v>
      </c>
      <c r="O360">
        <f>ROUND((Table3[[#This Row],[XP]]*Table3[[#This Row],[entity_spawned (AVG)]])*(Table3[[#This Row],[activating_chance]]/100),0)</f>
        <v>23</v>
      </c>
      <c r="P360" t="s">
        <v>381</v>
      </c>
    </row>
    <row r="361" spans="2:16" x14ac:dyDescent="0.25">
      <c r="B361" s="74" t="s">
        <v>372</v>
      </c>
      <c r="C361">
        <v>1</v>
      </c>
      <c r="D361">
        <v>200</v>
      </c>
      <c r="E361">
        <v>100</v>
      </c>
      <c r="F361">
        <v>75</v>
      </c>
      <c r="G361">
        <f>ROUND((Table245[[#This Row],[XP]]*Table245[[#This Row],[entity_spawned (AVG)]])*(Table245[[#This Row],[activating_chance]]/100),0)</f>
        <v>75</v>
      </c>
      <c r="H361" s="73" t="s">
        <v>381</v>
      </c>
      <c r="J361" t="s">
        <v>279</v>
      </c>
      <c r="K361">
        <v>1</v>
      </c>
      <c r="L361">
        <v>150</v>
      </c>
      <c r="M361">
        <v>80</v>
      </c>
      <c r="N361">
        <v>25</v>
      </c>
      <c r="O361">
        <f>ROUND((Table3[[#This Row],[XP]]*Table3[[#This Row],[entity_spawned (AVG)]])*(Table3[[#This Row],[activating_chance]]/100),0)</f>
        <v>20</v>
      </c>
      <c r="P361" t="s">
        <v>381</v>
      </c>
    </row>
    <row r="362" spans="2:16" x14ac:dyDescent="0.25">
      <c r="B362" s="74" t="s">
        <v>267</v>
      </c>
      <c r="C362">
        <v>1</v>
      </c>
      <c r="D362">
        <v>500</v>
      </c>
      <c r="E362">
        <v>60</v>
      </c>
      <c r="F362">
        <v>75</v>
      </c>
      <c r="G362">
        <f>ROUND((Table245[[#This Row],[XP]]*Table245[[#This Row],[entity_spawned (AVG)]])*(Table245[[#This Row],[activating_chance]]/100),0)</f>
        <v>45</v>
      </c>
      <c r="H362" s="73" t="s">
        <v>381</v>
      </c>
      <c r="J362" t="s">
        <v>279</v>
      </c>
      <c r="K362">
        <v>1</v>
      </c>
      <c r="L362">
        <v>150</v>
      </c>
      <c r="M362">
        <v>90</v>
      </c>
      <c r="N362">
        <v>25</v>
      </c>
      <c r="O362">
        <f>ROUND((Table3[[#This Row],[XP]]*Table3[[#This Row],[entity_spawned (AVG)]])*(Table3[[#This Row],[activating_chance]]/100),0)</f>
        <v>23</v>
      </c>
      <c r="P362" t="s">
        <v>381</v>
      </c>
    </row>
    <row r="363" spans="2:16" x14ac:dyDescent="0.25">
      <c r="B363" s="74" t="s">
        <v>267</v>
      </c>
      <c r="C363">
        <v>1</v>
      </c>
      <c r="D363">
        <v>500</v>
      </c>
      <c r="E363">
        <v>80</v>
      </c>
      <c r="F363">
        <v>75</v>
      </c>
      <c r="G363">
        <f>ROUND((Table245[[#This Row],[XP]]*Table245[[#This Row],[entity_spawned (AVG)]])*(Table245[[#This Row],[activating_chance]]/100),0)</f>
        <v>60</v>
      </c>
      <c r="H363" s="73" t="s">
        <v>381</v>
      </c>
      <c r="J363" t="s">
        <v>279</v>
      </c>
      <c r="K363">
        <v>4</v>
      </c>
      <c r="L363">
        <v>150</v>
      </c>
      <c r="M363">
        <v>100</v>
      </c>
      <c r="N363">
        <v>25</v>
      </c>
      <c r="O363">
        <f>ROUND((Table3[[#This Row],[XP]]*Table3[[#This Row],[entity_spawned (AVG)]])*(Table3[[#This Row],[activating_chance]]/100),0)</f>
        <v>100</v>
      </c>
      <c r="P363" t="s">
        <v>381</v>
      </c>
    </row>
    <row r="364" spans="2:16" x14ac:dyDescent="0.25">
      <c r="B364" s="74" t="s">
        <v>268</v>
      </c>
      <c r="C364">
        <v>1</v>
      </c>
      <c r="D364">
        <v>420</v>
      </c>
      <c r="E364">
        <v>100</v>
      </c>
      <c r="F364">
        <v>83</v>
      </c>
      <c r="G364">
        <f>ROUND((Table245[[#This Row],[XP]]*Table245[[#This Row],[entity_spawned (AVG)]])*(Table245[[#This Row],[activating_chance]]/100),0)</f>
        <v>83</v>
      </c>
      <c r="H364" s="73" t="s">
        <v>382</v>
      </c>
      <c r="J364" t="s">
        <v>279</v>
      </c>
      <c r="K364">
        <v>1</v>
      </c>
      <c r="L364">
        <v>140</v>
      </c>
      <c r="M364">
        <v>100</v>
      </c>
      <c r="N364">
        <v>25</v>
      </c>
      <c r="O364">
        <f>ROUND((Table3[[#This Row],[XP]]*Table3[[#This Row],[entity_spawned (AVG)]])*(Table3[[#This Row],[activating_chance]]/100),0)</f>
        <v>25</v>
      </c>
      <c r="P364" t="s">
        <v>381</v>
      </c>
    </row>
    <row r="365" spans="2:16" x14ac:dyDescent="0.25">
      <c r="B365" s="74" t="s">
        <v>269</v>
      </c>
      <c r="C365">
        <v>1</v>
      </c>
      <c r="D365">
        <v>250</v>
      </c>
      <c r="E365">
        <v>60</v>
      </c>
      <c r="F365">
        <v>75</v>
      </c>
      <c r="G365">
        <f>ROUND((Table245[[#This Row],[XP]]*Table245[[#This Row],[entity_spawned (AVG)]])*(Table245[[#This Row],[activating_chance]]/100),0)</f>
        <v>45</v>
      </c>
      <c r="H365" s="73" t="s">
        <v>382</v>
      </c>
      <c r="J365" t="s">
        <v>279</v>
      </c>
      <c r="K365">
        <v>2</v>
      </c>
      <c r="L365">
        <v>150</v>
      </c>
      <c r="M365">
        <v>60</v>
      </c>
      <c r="N365">
        <v>25</v>
      </c>
      <c r="O365">
        <f>ROUND((Table3[[#This Row],[XP]]*Table3[[#This Row],[entity_spawned (AVG)]])*(Table3[[#This Row],[activating_chance]]/100),0)</f>
        <v>30</v>
      </c>
      <c r="P365" t="s">
        <v>381</v>
      </c>
    </row>
    <row r="366" spans="2:16" x14ac:dyDescent="0.25">
      <c r="B366" s="74" t="s">
        <v>269</v>
      </c>
      <c r="C366">
        <v>1</v>
      </c>
      <c r="D366">
        <v>250</v>
      </c>
      <c r="E366">
        <v>30</v>
      </c>
      <c r="F366">
        <v>75</v>
      </c>
      <c r="G366">
        <f>ROUND((Table245[[#This Row],[XP]]*Table245[[#This Row],[entity_spawned (AVG)]])*(Table245[[#This Row],[activating_chance]]/100),0)</f>
        <v>23</v>
      </c>
      <c r="H366" s="73" t="s">
        <v>382</v>
      </c>
      <c r="J366" t="s">
        <v>279</v>
      </c>
      <c r="K366">
        <v>1</v>
      </c>
      <c r="L366">
        <v>150</v>
      </c>
      <c r="M366">
        <v>100</v>
      </c>
      <c r="N366">
        <v>25</v>
      </c>
      <c r="O366">
        <f>ROUND((Table3[[#This Row],[XP]]*Table3[[#This Row],[entity_spawned (AVG)]])*(Table3[[#This Row],[activating_chance]]/100),0)</f>
        <v>25</v>
      </c>
      <c r="P366" t="s">
        <v>381</v>
      </c>
    </row>
    <row r="367" spans="2:16" x14ac:dyDescent="0.25">
      <c r="B367" s="74" t="s">
        <v>269</v>
      </c>
      <c r="C367">
        <v>1</v>
      </c>
      <c r="D367">
        <v>280</v>
      </c>
      <c r="E367">
        <v>100</v>
      </c>
      <c r="F367">
        <v>75</v>
      </c>
      <c r="G367">
        <f>ROUND((Table245[[#This Row],[XP]]*Table245[[#This Row],[entity_spawned (AVG)]])*(Table245[[#This Row],[activating_chance]]/100),0)</f>
        <v>75</v>
      </c>
      <c r="H367" s="73" t="s">
        <v>382</v>
      </c>
      <c r="J367" t="s">
        <v>279</v>
      </c>
      <c r="K367">
        <v>1</v>
      </c>
      <c r="L367">
        <v>150</v>
      </c>
      <c r="M367">
        <v>90</v>
      </c>
      <c r="N367">
        <v>25</v>
      </c>
      <c r="O367">
        <f>ROUND((Table3[[#This Row],[XP]]*Table3[[#This Row],[entity_spawned (AVG)]])*(Table3[[#This Row],[activating_chance]]/100),0)</f>
        <v>23</v>
      </c>
      <c r="P367" t="s">
        <v>381</v>
      </c>
    </row>
    <row r="368" spans="2:16" x14ac:dyDescent="0.25">
      <c r="B368" s="74" t="s">
        <v>269</v>
      </c>
      <c r="C368">
        <v>1</v>
      </c>
      <c r="D368">
        <v>280</v>
      </c>
      <c r="E368">
        <v>80</v>
      </c>
      <c r="F368">
        <v>75</v>
      </c>
      <c r="G368">
        <f>ROUND((Table245[[#This Row],[XP]]*Table245[[#This Row],[entity_spawned (AVG)]])*(Table245[[#This Row],[activating_chance]]/100),0)</f>
        <v>60</v>
      </c>
      <c r="H368" s="73" t="s">
        <v>382</v>
      </c>
      <c r="J368" t="s">
        <v>279</v>
      </c>
      <c r="K368">
        <v>2</v>
      </c>
      <c r="L368">
        <v>90</v>
      </c>
      <c r="M368">
        <v>90</v>
      </c>
      <c r="N368">
        <v>25</v>
      </c>
      <c r="O368">
        <f>ROUND((Table3[[#This Row],[XP]]*Table3[[#This Row],[entity_spawned (AVG)]])*(Table3[[#This Row],[activating_chance]]/100),0)</f>
        <v>45</v>
      </c>
      <c r="P368" t="s">
        <v>381</v>
      </c>
    </row>
    <row r="369" spans="2:16" x14ac:dyDescent="0.25">
      <c r="B369" s="74" t="s">
        <v>269</v>
      </c>
      <c r="C369">
        <v>1</v>
      </c>
      <c r="D369">
        <v>280</v>
      </c>
      <c r="E369">
        <v>100</v>
      </c>
      <c r="F369">
        <v>75</v>
      </c>
      <c r="G369">
        <f>ROUND((Table245[[#This Row],[XP]]*Table245[[#This Row],[entity_spawned (AVG)]])*(Table245[[#This Row],[activating_chance]]/100),0)</f>
        <v>75</v>
      </c>
      <c r="H369" s="73" t="s">
        <v>382</v>
      </c>
      <c r="J369" t="s">
        <v>279</v>
      </c>
      <c r="K369">
        <v>1</v>
      </c>
      <c r="L369">
        <v>150</v>
      </c>
      <c r="M369">
        <v>100</v>
      </c>
      <c r="N369">
        <v>25</v>
      </c>
      <c r="O369">
        <f>ROUND((Table3[[#This Row],[XP]]*Table3[[#This Row],[entity_spawned (AVG)]])*(Table3[[#This Row],[activating_chance]]/100),0)</f>
        <v>25</v>
      </c>
      <c r="P369" t="s">
        <v>381</v>
      </c>
    </row>
    <row r="370" spans="2:16" x14ac:dyDescent="0.25">
      <c r="B370" s="74" t="s">
        <v>269</v>
      </c>
      <c r="C370">
        <v>1</v>
      </c>
      <c r="D370">
        <v>240</v>
      </c>
      <c r="E370">
        <v>100</v>
      </c>
      <c r="F370">
        <v>75</v>
      </c>
      <c r="G370">
        <f>ROUND((Table245[[#This Row],[XP]]*Table245[[#This Row],[entity_spawned (AVG)]])*(Table245[[#This Row],[activating_chance]]/100),0)</f>
        <v>75</v>
      </c>
      <c r="H370" s="73" t="s">
        <v>382</v>
      </c>
      <c r="J370" t="s">
        <v>279</v>
      </c>
      <c r="K370">
        <v>2</v>
      </c>
      <c r="L370">
        <v>150</v>
      </c>
      <c r="M370">
        <v>100</v>
      </c>
      <c r="N370">
        <v>25</v>
      </c>
      <c r="O370">
        <f>ROUND((Table3[[#This Row],[XP]]*Table3[[#This Row],[entity_spawned (AVG)]])*(Table3[[#This Row],[activating_chance]]/100),0)</f>
        <v>50</v>
      </c>
      <c r="P370" t="s">
        <v>381</v>
      </c>
    </row>
    <row r="371" spans="2:16" x14ac:dyDescent="0.25">
      <c r="B371" s="74" t="s">
        <v>269</v>
      </c>
      <c r="C371">
        <v>1</v>
      </c>
      <c r="D371">
        <v>250</v>
      </c>
      <c r="E371">
        <v>20</v>
      </c>
      <c r="F371">
        <v>75</v>
      </c>
      <c r="G371">
        <f>ROUND((Table245[[#This Row],[XP]]*Table245[[#This Row],[entity_spawned (AVG)]])*(Table245[[#This Row],[activating_chance]]/100),0)</f>
        <v>15</v>
      </c>
      <c r="H371" s="73" t="s">
        <v>382</v>
      </c>
      <c r="J371" t="s">
        <v>377</v>
      </c>
      <c r="K371">
        <v>1</v>
      </c>
      <c r="L371">
        <v>0</v>
      </c>
      <c r="M371">
        <v>100</v>
      </c>
      <c r="N371">
        <v>25</v>
      </c>
      <c r="O371">
        <f>ROUND((Table3[[#This Row],[XP]]*Table3[[#This Row],[entity_spawned (AVG)]])*(Table3[[#This Row],[activating_chance]]/100),0)</f>
        <v>25</v>
      </c>
      <c r="P371" t="s">
        <v>381</v>
      </c>
    </row>
    <row r="372" spans="2:16" x14ac:dyDescent="0.25">
      <c r="B372" s="74" t="s">
        <v>270</v>
      </c>
      <c r="C372">
        <v>1</v>
      </c>
      <c r="D372">
        <v>300</v>
      </c>
      <c r="E372">
        <v>100</v>
      </c>
      <c r="F372">
        <v>75</v>
      </c>
      <c r="G372">
        <f>ROUND((Table245[[#This Row],[XP]]*Table245[[#This Row],[entity_spawned (AVG)]])*(Table245[[#This Row],[activating_chance]]/100),0)</f>
        <v>75</v>
      </c>
      <c r="H372" s="73" t="s">
        <v>382</v>
      </c>
      <c r="J372" t="s">
        <v>377</v>
      </c>
      <c r="K372">
        <v>1</v>
      </c>
      <c r="L372">
        <v>0</v>
      </c>
      <c r="M372">
        <v>100</v>
      </c>
      <c r="N372">
        <v>25</v>
      </c>
      <c r="O372">
        <f>ROUND((Table3[[#This Row],[XP]]*Table3[[#This Row],[entity_spawned (AVG)]])*(Table3[[#This Row],[activating_chance]]/100),0)</f>
        <v>25</v>
      </c>
      <c r="P372" t="s">
        <v>381</v>
      </c>
    </row>
    <row r="373" spans="2:16" x14ac:dyDescent="0.25">
      <c r="B373" s="74" t="s">
        <v>270</v>
      </c>
      <c r="C373">
        <v>1</v>
      </c>
      <c r="D373">
        <v>300</v>
      </c>
      <c r="E373">
        <v>100</v>
      </c>
      <c r="F373">
        <v>75</v>
      </c>
      <c r="G373">
        <f>ROUND((Table245[[#This Row],[XP]]*Table245[[#This Row],[entity_spawned (AVG)]])*(Table245[[#This Row],[activating_chance]]/100),0)</f>
        <v>75</v>
      </c>
      <c r="H373" s="73" t="s">
        <v>382</v>
      </c>
      <c r="J373" t="s">
        <v>377</v>
      </c>
      <c r="K373">
        <v>1</v>
      </c>
      <c r="L373">
        <v>0</v>
      </c>
      <c r="M373">
        <v>100</v>
      </c>
      <c r="N373">
        <v>25</v>
      </c>
      <c r="O373">
        <f>ROUND((Table3[[#This Row],[XP]]*Table3[[#This Row],[entity_spawned (AVG)]])*(Table3[[#This Row],[activating_chance]]/100),0)</f>
        <v>25</v>
      </c>
      <c r="P373" t="s">
        <v>381</v>
      </c>
    </row>
    <row r="374" spans="2:16" x14ac:dyDescent="0.25">
      <c r="B374" s="74" t="s">
        <v>271</v>
      </c>
      <c r="C374">
        <v>1</v>
      </c>
      <c r="D374">
        <v>200</v>
      </c>
      <c r="E374">
        <v>80</v>
      </c>
      <c r="F374">
        <v>50</v>
      </c>
      <c r="G374">
        <f>ROUND((Table245[[#This Row],[XP]]*Table245[[#This Row],[entity_spawned (AVG)]])*(Table245[[#This Row],[activating_chance]]/100),0)</f>
        <v>40</v>
      </c>
      <c r="H374" s="73" t="s">
        <v>382</v>
      </c>
    </row>
    <row r="375" spans="2:16" x14ac:dyDescent="0.25">
      <c r="B375" s="74" t="s">
        <v>375</v>
      </c>
      <c r="C375">
        <v>1</v>
      </c>
      <c r="D375">
        <v>130</v>
      </c>
      <c r="E375">
        <v>100</v>
      </c>
      <c r="F375">
        <v>50</v>
      </c>
      <c r="G375">
        <f>ROUND((Table245[[#This Row],[XP]]*Table245[[#This Row],[entity_spawned (AVG)]])*(Table245[[#This Row],[activating_chance]]/100),0)</f>
        <v>50</v>
      </c>
      <c r="H375" s="73" t="s">
        <v>381</v>
      </c>
    </row>
    <row r="376" spans="2:16" x14ac:dyDescent="0.25">
      <c r="B376" s="74" t="s">
        <v>272</v>
      </c>
      <c r="C376">
        <v>1</v>
      </c>
      <c r="D376">
        <v>250</v>
      </c>
      <c r="E376">
        <v>40</v>
      </c>
      <c r="F376">
        <v>75</v>
      </c>
      <c r="G376">
        <f>ROUND((Table245[[#This Row],[XP]]*Table245[[#This Row],[entity_spawned (AVG)]])*(Table245[[#This Row],[activating_chance]]/100),0)</f>
        <v>30</v>
      </c>
      <c r="H376" s="73" t="s">
        <v>381</v>
      </c>
    </row>
    <row r="377" spans="2:16" x14ac:dyDescent="0.25">
      <c r="B377" s="74" t="s">
        <v>272</v>
      </c>
      <c r="C377">
        <v>1</v>
      </c>
      <c r="D377">
        <v>250</v>
      </c>
      <c r="E377">
        <v>100</v>
      </c>
      <c r="F377">
        <v>75</v>
      </c>
      <c r="G377">
        <f>ROUND((Table245[[#This Row],[XP]]*Table245[[#This Row],[entity_spawned (AVG)]])*(Table245[[#This Row],[activating_chance]]/100),0)</f>
        <v>75</v>
      </c>
      <c r="H377" s="73" t="s">
        <v>381</v>
      </c>
    </row>
    <row r="378" spans="2:16" x14ac:dyDescent="0.25">
      <c r="B378" s="74" t="s">
        <v>272</v>
      </c>
      <c r="C378">
        <v>1</v>
      </c>
      <c r="D378">
        <v>210</v>
      </c>
      <c r="E378">
        <v>100</v>
      </c>
      <c r="F378">
        <v>75</v>
      </c>
      <c r="G378">
        <f>ROUND((Table245[[#This Row],[XP]]*Table245[[#This Row],[entity_spawned (AVG)]])*(Table245[[#This Row],[activating_chance]]/100),0)</f>
        <v>75</v>
      </c>
      <c r="H378" s="73" t="s">
        <v>381</v>
      </c>
    </row>
    <row r="379" spans="2:16" x14ac:dyDescent="0.25">
      <c r="B379" s="74" t="s">
        <v>272</v>
      </c>
      <c r="C379">
        <v>1</v>
      </c>
      <c r="D379">
        <v>210</v>
      </c>
      <c r="E379">
        <v>40</v>
      </c>
      <c r="F379">
        <v>75</v>
      </c>
      <c r="G379">
        <f>ROUND((Table245[[#This Row],[XP]]*Table245[[#This Row],[entity_spawned (AVG)]])*(Table245[[#This Row],[activating_chance]]/100),0)</f>
        <v>30</v>
      </c>
      <c r="H379" s="73" t="s">
        <v>381</v>
      </c>
    </row>
    <row r="380" spans="2:16" x14ac:dyDescent="0.25">
      <c r="B380" s="74" t="s">
        <v>272</v>
      </c>
      <c r="C380">
        <v>1</v>
      </c>
      <c r="D380">
        <v>210</v>
      </c>
      <c r="E380">
        <v>100</v>
      </c>
      <c r="F380">
        <v>75</v>
      </c>
      <c r="G380">
        <f>ROUND((Table245[[#This Row],[XP]]*Table245[[#This Row],[entity_spawned (AVG)]])*(Table245[[#This Row],[activating_chance]]/100),0)</f>
        <v>75</v>
      </c>
      <c r="H380" s="73" t="s">
        <v>381</v>
      </c>
    </row>
    <row r="381" spans="2:16" x14ac:dyDescent="0.25">
      <c r="B381" s="74" t="s">
        <v>272</v>
      </c>
      <c r="C381">
        <v>1</v>
      </c>
      <c r="D381">
        <v>210</v>
      </c>
      <c r="E381">
        <v>60</v>
      </c>
      <c r="F381">
        <v>75</v>
      </c>
      <c r="G381">
        <f>ROUND((Table245[[#This Row],[XP]]*Table245[[#This Row],[entity_spawned (AVG)]])*(Table245[[#This Row],[activating_chance]]/100),0)</f>
        <v>45</v>
      </c>
      <c r="H381" s="73" t="s">
        <v>381</v>
      </c>
    </row>
    <row r="382" spans="2:16" x14ac:dyDescent="0.25">
      <c r="B382" s="74" t="s">
        <v>376</v>
      </c>
      <c r="C382">
        <v>1</v>
      </c>
      <c r="D382">
        <v>210</v>
      </c>
      <c r="E382">
        <v>20</v>
      </c>
      <c r="F382">
        <v>75</v>
      </c>
      <c r="G382">
        <f>ROUND((Table245[[#This Row],[XP]]*Table245[[#This Row],[entity_spawned (AVG)]])*(Table245[[#This Row],[activating_chance]]/100),0)</f>
        <v>15</v>
      </c>
      <c r="H382" s="73" t="s">
        <v>381</v>
      </c>
    </row>
    <row r="383" spans="2:16" x14ac:dyDescent="0.25">
      <c r="B383" s="74" t="s">
        <v>273</v>
      </c>
      <c r="C383">
        <v>1</v>
      </c>
      <c r="D383">
        <v>240</v>
      </c>
      <c r="E383">
        <v>100</v>
      </c>
      <c r="F383">
        <v>75</v>
      </c>
      <c r="G383">
        <f>ROUND((Table245[[#This Row],[XP]]*Table245[[#This Row],[entity_spawned (AVG)]])*(Table245[[#This Row],[activating_chance]]/100),0)</f>
        <v>75</v>
      </c>
      <c r="H383" s="73" t="s">
        <v>381</v>
      </c>
    </row>
    <row r="384" spans="2:16" x14ac:dyDescent="0.25">
      <c r="B384" s="74" t="s">
        <v>274</v>
      </c>
      <c r="C384">
        <v>1</v>
      </c>
      <c r="D384">
        <v>220</v>
      </c>
      <c r="E384">
        <v>100</v>
      </c>
      <c r="F384">
        <v>55</v>
      </c>
      <c r="G384">
        <f>ROUND((Table245[[#This Row],[XP]]*Table245[[#This Row],[entity_spawned (AVG)]])*(Table245[[#This Row],[activating_chance]]/100),0)</f>
        <v>55</v>
      </c>
      <c r="H384" s="73" t="s">
        <v>381</v>
      </c>
    </row>
    <row r="385" spans="2:8" x14ac:dyDescent="0.25">
      <c r="B385" s="74" t="s">
        <v>274</v>
      </c>
      <c r="C385">
        <v>1</v>
      </c>
      <c r="D385">
        <v>250</v>
      </c>
      <c r="E385">
        <v>40</v>
      </c>
      <c r="F385">
        <v>55</v>
      </c>
      <c r="G385">
        <f>ROUND((Table245[[#This Row],[XP]]*Table245[[#This Row],[entity_spawned (AVG)]])*(Table245[[#This Row],[activating_chance]]/100),0)</f>
        <v>22</v>
      </c>
      <c r="H385" s="73" t="s">
        <v>381</v>
      </c>
    </row>
    <row r="386" spans="2:8" x14ac:dyDescent="0.25">
      <c r="B386" s="74" t="s">
        <v>274</v>
      </c>
      <c r="C386">
        <v>1</v>
      </c>
      <c r="D386">
        <v>220</v>
      </c>
      <c r="E386">
        <v>20</v>
      </c>
      <c r="F386">
        <v>55</v>
      </c>
      <c r="G386">
        <f>ROUND((Table245[[#This Row],[XP]]*Table245[[#This Row],[entity_spawned (AVG)]])*(Table245[[#This Row],[activating_chance]]/100),0)</f>
        <v>11</v>
      </c>
      <c r="H386" s="73" t="s">
        <v>381</v>
      </c>
    </row>
    <row r="387" spans="2:8" x14ac:dyDescent="0.25">
      <c r="B387" s="74" t="s">
        <v>274</v>
      </c>
      <c r="C387">
        <v>1</v>
      </c>
      <c r="D387">
        <v>260</v>
      </c>
      <c r="E387">
        <v>20</v>
      </c>
      <c r="F387">
        <v>55</v>
      </c>
      <c r="G387">
        <f>ROUND((Table245[[#This Row],[XP]]*Table245[[#This Row],[entity_spawned (AVG)]])*(Table245[[#This Row],[activating_chance]]/100),0)</f>
        <v>11</v>
      </c>
      <c r="H387" s="73" t="s">
        <v>381</v>
      </c>
    </row>
    <row r="388" spans="2:8" x14ac:dyDescent="0.25">
      <c r="B388" s="74" t="s">
        <v>394</v>
      </c>
      <c r="C388">
        <v>1</v>
      </c>
      <c r="D388">
        <v>130</v>
      </c>
      <c r="E388">
        <v>100</v>
      </c>
      <c r="F388">
        <v>50</v>
      </c>
      <c r="G388">
        <f>ROUND((Table245[[#This Row],[XP]]*Table245[[#This Row],[entity_spawned (AVG)]])*(Table245[[#This Row],[activating_chance]]/100),0)</f>
        <v>50</v>
      </c>
      <c r="H388" s="73" t="s">
        <v>381</v>
      </c>
    </row>
    <row r="389" spans="2:8" x14ac:dyDescent="0.25">
      <c r="B389" s="74" t="s">
        <v>394</v>
      </c>
      <c r="C389">
        <v>1</v>
      </c>
      <c r="D389">
        <v>130</v>
      </c>
      <c r="E389">
        <v>100</v>
      </c>
      <c r="F389" s="76">
        <v>50</v>
      </c>
      <c r="G389" s="76">
        <f>ROUND((Table245[[#This Row],[XP]]*Table245[[#This Row],[entity_spawned (AVG)]])*(Table245[[#This Row],[activating_chance]]/100),0)</f>
        <v>50</v>
      </c>
      <c r="H389" s="73" t="s">
        <v>381</v>
      </c>
    </row>
    <row r="390" spans="2:8" x14ac:dyDescent="0.25">
      <c r="B390" s="74" t="s">
        <v>275</v>
      </c>
      <c r="C390">
        <v>1</v>
      </c>
      <c r="D390">
        <v>170</v>
      </c>
      <c r="E390">
        <v>60</v>
      </c>
      <c r="F390">
        <v>75</v>
      </c>
      <c r="G390">
        <f>ROUND((Table245[[#This Row],[XP]]*Table245[[#This Row],[entity_spawned (AVG)]])*(Table245[[#This Row],[activating_chance]]/100),0)</f>
        <v>45</v>
      </c>
      <c r="H390" s="73" t="s">
        <v>381</v>
      </c>
    </row>
    <row r="391" spans="2:8" x14ac:dyDescent="0.25">
      <c r="B391" s="74" t="s">
        <v>275</v>
      </c>
      <c r="C391">
        <v>1</v>
      </c>
      <c r="D391">
        <v>170</v>
      </c>
      <c r="E391">
        <v>100</v>
      </c>
      <c r="F391">
        <v>75</v>
      </c>
      <c r="G391">
        <f>ROUND((Table245[[#This Row],[XP]]*Table245[[#This Row],[entity_spawned (AVG)]])*(Table245[[#This Row],[activating_chance]]/100),0)</f>
        <v>75</v>
      </c>
      <c r="H391" s="73" t="s">
        <v>381</v>
      </c>
    </row>
    <row r="392" spans="2:8" x14ac:dyDescent="0.25">
      <c r="B392" s="74" t="s">
        <v>275</v>
      </c>
      <c r="C392">
        <v>1</v>
      </c>
      <c r="D392">
        <v>140</v>
      </c>
      <c r="E392">
        <v>5</v>
      </c>
      <c r="F392">
        <v>75</v>
      </c>
      <c r="G392">
        <f>ROUND((Table245[[#This Row],[XP]]*Table245[[#This Row],[entity_spawned (AVG)]])*(Table245[[#This Row],[activating_chance]]/100),0)</f>
        <v>4</v>
      </c>
      <c r="H392" s="73" t="s">
        <v>381</v>
      </c>
    </row>
    <row r="393" spans="2:8" x14ac:dyDescent="0.25">
      <c r="B393" s="74" t="s">
        <v>275</v>
      </c>
      <c r="C393">
        <v>1</v>
      </c>
      <c r="D393">
        <v>140</v>
      </c>
      <c r="E393">
        <v>100</v>
      </c>
      <c r="F393">
        <v>75</v>
      </c>
      <c r="G393">
        <f>ROUND((Table245[[#This Row],[XP]]*Table245[[#This Row],[entity_spawned (AVG)]])*(Table245[[#This Row],[activating_chance]]/100),0)</f>
        <v>75</v>
      </c>
      <c r="H393" s="73" t="s">
        <v>381</v>
      </c>
    </row>
    <row r="394" spans="2:8" x14ac:dyDescent="0.25">
      <c r="B394" s="74" t="s">
        <v>275</v>
      </c>
      <c r="C394">
        <v>1</v>
      </c>
      <c r="D394">
        <v>140</v>
      </c>
      <c r="E394">
        <v>60</v>
      </c>
      <c r="F394">
        <v>75</v>
      </c>
      <c r="G394">
        <f>ROUND((Table245[[#This Row],[XP]]*Table245[[#This Row],[entity_spawned (AVG)]])*(Table245[[#This Row],[activating_chance]]/100),0)</f>
        <v>45</v>
      </c>
      <c r="H394" s="73" t="s">
        <v>381</v>
      </c>
    </row>
    <row r="395" spans="2:8" x14ac:dyDescent="0.25">
      <c r="B395" s="74" t="s">
        <v>275</v>
      </c>
      <c r="C395">
        <v>1</v>
      </c>
      <c r="D395">
        <v>140</v>
      </c>
      <c r="E395">
        <v>100</v>
      </c>
      <c r="F395">
        <v>75</v>
      </c>
      <c r="G395">
        <f>ROUND((Table245[[#This Row],[XP]]*Table245[[#This Row],[entity_spawned (AVG)]])*(Table245[[#This Row],[activating_chance]]/100),0)</f>
        <v>75</v>
      </c>
      <c r="H395" s="73" t="s">
        <v>381</v>
      </c>
    </row>
    <row r="396" spans="2:8" x14ac:dyDescent="0.25">
      <c r="B396" s="74" t="s">
        <v>275</v>
      </c>
      <c r="C396">
        <v>1</v>
      </c>
      <c r="D396">
        <v>170</v>
      </c>
      <c r="E396">
        <v>100</v>
      </c>
      <c r="F396">
        <v>75</v>
      </c>
      <c r="G396">
        <f>ROUND((Table245[[#This Row],[XP]]*Table245[[#This Row],[entity_spawned (AVG)]])*(Table245[[#This Row],[activating_chance]]/100),0)</f>
        <v>75</v>
      </c>
      <c r="H396" s="73" t="s">
        <v>381</v>
      </c>
    </row>
    <row r="397" spans="2:8" x14ac:dyDescent="0.25">
      <c r="B397" s="74" t="s">
        <v>275</v>
      </c>
      <c r="C397">
        <v>2</v>
      </c>
      <c r="D397">
        <v>200</v>
      </c>
      <c r="E397">
        <v>75</v>
      </c>
      <c r="F397">
        <v>75</v>
      </c>
      <c r="G397">
        <f>ROUND((Table245[[#This Row],[XP]]*Table245[[#This Row],[entity_spawned (AVG)]])*(Table245[[#This Row],[activating_chance]]/100),0)</f>
        <v>113</v>
      </c>
      <c r="H397" s="73" t="s">
        <v>381</v>
      </c>
    </row>
    <row r="398" spans="2:8" x14ac:dyDescent="0.25">
      <c r="B398" s="74" t="s">
        <v>275</v>
      </c>
      <c r="C398">
        <v>1</v>
      </c>
      <c r="D398">
        <v>150</v>
      </c>
      <c r="E398">
        <v>100</v>
      </c>
      <c r="F398">
        <v>75</v>
      </c>
      <c r="G398">
        <f>ROUND((Table245[[#This Row],[XP]]*Table245[[#This Row],[entity_spawned (AVG)]])*(Table245[[#This Row],[activating_chance]]/100),0)</f>
        <v>75</v>
      </c>
      <c r="H398" s="73" t="s">
        <v>381</v>
      </c>
    </row>
    <row r="399" spans="2:8" x14ac:dyDescent="0.25">
      <c r="B399" s="74" t="s">
        <v>275</v>
      </c>
      <c r="C399">
        <v>4</v>
      </c>
      <c r="D399">
        <v>200</v>
      </c>
      <c r="E399">
        <v>100</v>
      </c>
      <c r="F399">
        <v>75</v>
      </c>
      <c r="G399">
        <f>ROUND((Table245[[#This Row],[XP]]*Table245[[#This Row],[entity_spawned (AVG)]])*(Table245[[#This Row],[activating_chance]]/100),0)</f>
        <v>300</v>
      </c>
      <c r="H399" s="73" t="s">
        <v>381</v>
      </c>
    </row>
    <row r="400" spans="2:8" x14ac:dyDescent="0.25">
      <c r="B400" s="74" t="s">
        <v>275</v>
      </c>
      <c r="C400">
        <v>1</v>
      </c>
      <c r="D400">
        <v>170</v>
      </c>
      <c r="E400">
        <v>40</v>
      </c>
      <c r="F400">
        <v>75</v>
      </c>
      <c r="G400">
        <f>ROUND((Table245[[#This Row],[XP]]*Table245[[#This Row],[entity_spawned (AVG)]])*(Table245[[#This Row],[activating_chance]]/100),0)</f>
        <v>30</v>
      </c>
      <c r="H400" s="73" t="s">
        <v>381</v>
      </c>
    </row>
    <row r="401" spans="2:8" x14ac:dyDescent="0.25">
      <c r="B401" s="74" t="s">
        <v>275</v>
      </c>
      <c r="C401">
        <v>1</v>
      </c>
      <c r="D401">
        <v>170</v>
      </c>
      <c r="E401">
        <v>100</v>
      </c>
      <c r="F401">
        <v>75</v>
      </c>
      <c r="G401">
        <f>ROUND((Table245[[#This Row],[XP]]*Table245[[#This Row],[entity_spawned (AVG)]])*(Table245[[#This Row],[activating_chance]]/100),0)</f>
        <v>75</v>
      </c>
      <c r="H401" s="73" t="s">
        <v>381</v>
      </c>
    </row>
    <row r="402" spans="2:8" x14ac:dyDescent="0.25">
      <c r="B402" s="74" t="s">
        <v>275</v>
      </c>
      <c r="C402">
        <v>1</v>
      </c>
      <c r="D402">
        <v>140</v>
      </c>
      <c r="E402">
        <v>60</v>
      </c>
      <c r="F402">
        <v>75</v>
      </c>
      <c r="G402">
        <f>ROUND((Table245[[#This Row],[XP]]*Table245[[#This Row],[entity_spawned (AVG)]])*(Table245[[#This Row],[activating_chance]]/100),0)</f>
        <v>45</v>
      </c>
      <c r="H402" s="73" t="s">
        <v>381</v>
      </c>
    </row>
    <row r="403" spans="2:8" x14ac:dyDescent="0.25">
      <c r="B403" s="74" t="s">
        <v>275</v>
      </c>
      <c r="C403">
        <v>1</v>
      </c>
      <c r="D403">
        <v>150</v>
      </c>
      <c r="E403">
        <v>80</v>
      </c>
      <c r="F403">
        <v>75</v>
      </c>
      <c r="G403">
        <f>ROUND((Table245[[#This Row],[XP]]*Table245[[#This Row],[entity_spawned (AVG)]])*(Table245[[#This Row],[activating_chance]]/100),0)</f>
        <v>60</v>
      </c>
      <c r="H403" s="73" t="s">
        <v>381</v>
      </c>
    </row>
    <row r="404" spans="2:8" x14ac:dyDescent="0.25">
      <c r="B404" s="74" t="s">
        <v>275</v>
      </c>
      <c r="C404">
        <v>1</v>
      </c>
      <c r="D404">
        <v>140</v>
      </c>
      <c r="E404">
        <v>40</v>
      </c>
      <c r="F404">
        <v>75</v>
      </c>
      <c r="G404">
        <f>ROUND((Table245[[#This Row],[XP]]*Table245[[#This Row],[entity_spawned (AVG)]])*(Table245[[#This Row],[activating_chance]]/100),0)</f>
        <v>30</v>
      </c>
      <c r="H404" s="73" t="s">
        <v>381</v>
      </c>
    </row>
    <row r="405" spans="2:8" x14ac:dyDescent="0.25">
      <c r="B405" s="74" t="s">
        <v>275</v>
      </c>
      <c r="C405">
        <v>1</v>
      </c>
      <c r="D405">
        <v>140</v>
      </c>
      <c r="E405">
        <v>100</v>
      </c>
      <c r="F405">
        <v>75</v>
      </c>
      <c r="G405">
        <f>ROUND((Table245[[#This Row],[XP]]*Table245[[#This Row],[entity_spawned (AVG)]])*(Table245[[#This Row],[activating_chance]]/100),0)</f>
        <v>75</v>
      </c>
      <c r="H405" s="73" t="s">
        <v>381</v>
      </c>
    </row>
    <row r="406" spans="2:8" x14ac:dyDescent="0.25">
      <c r="B406" s="74" t="s">
        <v>275</v>
      </c>
      <c r="C406">
        <v>1</v>
      </c>
      <c r="D406">
        <v>140</v>
      </c>
      <c r="E406">
        <v>60</v>
      </c>
      <c r="F406">
        <v>75</v>
      </c>
      <c r="G406">
        <f>ROUND((Table245[[#This Row],[XP]]*Table245[[#This Row],[entity_spawned (AVG)]])*(Table245[[#This Row],[activating_chance]]/100),0)</f>
        <v>45</v>
      </c>
      <c r="H406" s="73" t="s">
        <v>381</v>
      </c>
    </row>
    <row r="407" spans="2:8" x14ac:dyDescent="0.25">
      <c r="B407" s="74" t="s">
        <v>370</v>
      </c>
      <c r="C407">
        <v>1</v>
      </c>
      <c r="D407">
        <v>140</v>
      </c>
      <c r="E407">
        <v>100</v>
      </c>
      <c r="F407">
        <v>75</v>
      </c>
      <c r="G407">
        <f>ROUND((Table245[[#This Row],[XP]]*Table245[[#This Row],[entity_spawned (AVG)]])*(Table245[[#This Row],[activating_chance]]/100),0)</f>
        <v>75</v>
      </c>
      <c r="H407" s="73" t="s">
        <v>381</v>
      </c>
    </row>
    <row r="408" spans="2:8" x14ac:dyDescent="0.25">
      <c r="B408" s="74" t="s">
        <v>370</v>
      </c>
      <c r="C408">
        <v>1</v>
      </c>
      <c r="D408">
        <v>150</v>
      </c>
      <c r="E408">
        <v>100</v>
      </c>
      <c r="F408">
        <v>75</v>
      </c>
      <c r="G408">
        <f>ROUND((Table245[[#This Row],[XP]]*Table245[[#This Row],[entity_spawned (AVG)]])*(Table245[[#This Row],[activating_chance]]/100),0)</f>
        <v>75</v>
      </c>
      <c r="H408" s="73" t="s">
        <v>381</v>
      </c>
    </row>
    <row r="409" spans="2:8" x14ac:dyDescent="0.25">
      <c r="B409" s="74" t="s">
        <v>370</v>
      </c>
      <c r="C409">
        <v>1</v>
      </c>
      <c r="D409">
        <v>140</v>
      </c>
      <c r="E409">
        <v>80</v>
      </c>
      <c r="F409">
        <v>75</v>
      </c>
      <c r="G409">
        <f>ROUND((Table245[[#This Row],[XP]]*Table245[[#This Row],[entity_spawned (AVG)]])*(Table245[[#This Row],[activating_chance]]/100),0)</f>
        <v>60</v>
      </c>
      <c r="H409" s="73" t="s">
        <v>381</v>
      </c>
    </row>
    <row r="410" spans="2:8" x14ac:dyDescent="0.25">
      <c r="B410" s="74" t="s">
        <v>370</v>
      </c>
      <c r="C410">
        <v>1</v>
      </c>
      <c r="D410">
        <v>170</v>
      </c>
      <c r="E410">
        <v>100</v>
      </c>
      <c r="F410">
        <v>75</v>
      </c>
      <c r="G410">
        <f>ROUND((Table245[[#This Row],[XP]]*Table245[[#This Row],[entity_spawned (AVG)]])*(Table245[[#This Row],[activating_chance]]/100),0)</f>
        <v>75</v>
      </c>
      <c r="H410" s="73" t="s">
        <v>381</v>
      </c>
    </row>
    <row r="411" spans="2:8" x14ac:dyDescent="0.25">
      <c r="B411" s="74" t="s">
        <v>370</v>
      </c>
      <c r="C411">
        <v>1</v>
      </c>
      <c r="D411">
        <v>170</v>
      </c>
      <c r="E411">
        <v>60</v>
      </c>
      <c r="F411">
        <v>75</v>
      </c>
      <c r="G411">
        <f>ROUND((Table245[[#This Row],[XP]]*Table245[[#This Row],[entity_spawned (AVG)]])*(Table245[[#This Row],[activating_chance]]/100),0)</f>
        <v>45</v>
      </c>
      <c r="H411" s="73" t="s">
        <v>381</v>
      </c>
    </row>
    <row r="412" spans="2:8" x14ac:dyDescent="0.25">
      <c r="B412" s="74" t="s">
        <v>370</v>
      </c>
      <c r="C412">
        <v>1</v>
      </c>
      <c r="D412">
        <v>170</v>
      </c>
      <c r="E412">
        <v>40</v>
      </c>
      <c r="F412">
        <v>75</v>
      </c>
      <c r="G412">
        <f>ROUND((Table245[[#This Row],[XP]]*Table245[[#This Row],[entity_spawned (AVG)]])*(Table245[[#This Row],[activating_chance]]/100),0)</f>
        <v>30</v>
      </c>
      <c r="H412" s="73" t="s">
        <v>381</v>
      </c>
    </row>
    <row r="413" spans="2:8" x14ac:dyDescent="0.25">
      <c r="B413" s="74" t="s">
        <v>276</v>
      </c>
      <c r="C413">
        <v>1</v>
      </c>
      <c r="D413">
        <v>310</v>
      </c>
      <c r="E413">
        <v>100</v>
      </c>
      <c r="F413">
        <v>55</v>
      </c>
      <c r="G413">
        <f>ROUND((Table245[[#This Row],[XP]]*Table245[[#This Row],[entity_spawned (AVG)]])*(Table245[[#This Row],[activating_chance]]/100),0)</f>
        <v>55</v>
      </c>
      <c r="H413" s="73" t="s">
        <v>382</v>
      </c>
    </row>
    <row r="414" spans="2:8" x14ac:dyDescent="0.25">
      <c r="B414" s="74" t="s">
        <v>276</v>
      </c>
      <c r="C414">
        <v>1</v>
      </c>
      <c r="D414">
        <v>310</v>
      </c>
      <c r="E414">
        <v>100</v>
      </c>
      <c r="F414">
        <v>55</v>
      </c>
      <c r="G414">
        <f>ROUND((Table245[[#This Row],[XP]]*Table245[[#This Row],[entity_spawned (AVG)]])*(Table245[[#This Row],[activating_chance]]/100),0)</f>
        <v>55</v>
      </c>
      <c r="H414" s="73" t="s">
        <v>382</v>
      </c>
    </row>
    <row r="415" spans="2:8" x14ac:dyDescent="0.25">
      <c r="B415" s="74" t="s">
        <v>276</v>
      </c>
      <c r="C415">
        <v>1</v>
      </c>
      <c r="D415">
        <v>280</v>
      </c>
      <c r="E415">
        <v>100</v>
      </c>
      <c r="F415">
        <v>55</v>
      </c>
      <c r="G415">
        <f>ROUND((Table245[[#This Row],[XP]]*Table245[[#This Row],[entity_spawned (AVG)]])*(Table245[[#This Row],[activating_chance]]/100),0)</f>
        <v>55</v>
      </c>
      <c r="H415" s="73" t="s">
        <v>382</v>
      </c>
    </row>
    <row r="416" spans="2:8" x14ac:dyDescent="0.25">
      <c r="B416" s="74" t="s">
        <v>277</v>
      </c>
      <c r="C416">
        <v>1</v>
      </c>
      <c r="D416">
        <v>170</v>
      </c>
      <c r="E416">
        <v>100</v>
      </c>
      <c r="F416">
        <v>55</v>
      </c>
      <c r="G416">
        <f>ROUND((Table245[[#This Row],[XP]]*Table245[[#This Row],[entity_spawned (AVG)]])*(Table245[[#This Row],[activating_chance]]/100),0)</f>
        <v>55</v>
      </c>
      <c r="H416" s="73" t="s">
        <v>382</v>
      </c>
    </row>
    <row r="417" spans="2:8" x14ac:dyDescent="0.25">
      <c r="B417" s="74" t="s">
        <v>277</v>
      </c>
      <c r="C417">
        <v>1</v>
      </c>
      <c r="D417">
        <v>170</v>
      </c>
      <c r="E417">
        <v>100</v>
      </c>
      <c r="F417">
        <v>55</v>
      </c>
      <c r="G417">
        <f>ROUND((Table245[[#This Row],[XP]]*Table245[[#This Row],[entity_spawned (AVG)]])*(Table245[[#This Row],[activating_chance]]/100),0)</f>
        <v>55</v>
      </c>
      <c r="H417" s="73" t="s">
        <v>382</v>
      </c>
    </row>
    <row r="418" spans="2:8" x14ac:dyDescent="0.25">
      <c r="B418" s="74" t="s">
        <v>277</v>
      </c>
      <c r="C418">
        <v>1</v>
      </c>
      <c r="D418">
        <v>170</v>
      </c>
      <c r="E418">
        <v>100</v>
      </c>
      <c r="F418">
        <v>55</v>
      </c>
      <c r="G418">
        <f>ROUND((Table245[[#This Row],[XP]]*Table245[[#This Row],[entity_spawned (AVG)]])*(Table245[[#This Row],[activating_chance]]/100),0)</f>
        <v>55</v>
      </c>
      <c r="H418" s="73" t="s">
        <v>382</v>
      </c>
    </row>
    <row r="419" spans="2:8" x14ac:dyDescent="0.25">
      <c r="B419" s="74" t="s">
        <v>278</v>
      </c>
      <c r="C419">
        <v>1</v>
      </c>
      <c r="D419">
        <v>145</v>
      </c>
      <c r="E419">
        <v>100</v>
      </c>
      <c r="F419">
        <v>55</v>
      </c>
      <c r="G419">
        <f>ROUND((Table245[[#This Row],[XP]]*Table245[[#This Row],[entity_spawned (AVG)]])*(Table245[[#This Row],[activating_chance]]/100),0)</f>
        <v>55</v>
      </c>
      <c r="H419" s="73" t="s">
        <v>382</v>
      </c>
    </row>
    <row r="420" spans="2:8" x14ac:dyDescent="0.25">
      <c r="B420" s="74" t="s">
        <v>278</v>
      </c>
      <c r="C420">
        <v>1</v>
      </c>
      <c r="D420">
        <v>160</v>
      </c>
      <c r="E420">
        <v>100</v>
      </c>
      <c r="F420">
        <v>55</v>
      </c>
      <c r="G420">
        <f>ROUND((Table245[[#This Row],[XP]]*Table245[[#This Row],[entity_spawned (AVG)]])*(Table245[[#This Row],[activating_chance]]/100),0)</f>
        <v>55</v>
      </c>
      <c r="H420" s="73" t="s">
        <v>382</v>
      </c>
    </row>
    <row r="421" spans="2:8" x14ac:dyDescent="0.25">
      <c r="B421" s="74" t="s">
        <v>278</v>
      </c>
      <c r="C421">
        <v>1</v>
      </c>
      <c r="D421">
        <v>145</v>
      </c>
      <c r="E421">
        <v>100</v>
      </c>
      <c r="F421">
        <v>55</v>
      </c>
      <c r="G421">
        <f>ROUND((Table245[[#This Row],[XP]]*Table245[[#This Row],[entity_spawned (AVG)]])*(Table245[[#This Row],[activating_chance]]/100),0)</f>
        <v>55</v>
      </c>
      <c r="H421" s="73" t="s">
        <v>382</v>
      </c>
    </row>
    <row r="422" spans="2:8" x14ac:dyDescent="0.25">
      <c r="B422" s="74" t="s">
        <v>278</v>
      </c>
      <c r="C422">
        <v>1</v>
      </c>
      <c r="D422">
        <v>170</v>
      </c>
      <c r="E422">
        <v>40</v>
      </c>
      <c r="F422">
        <v>55</v>
      </c>
      <c r="G422">
        <f>ROUND((Table245[[#This Row],[XP]]*Table245[[#This Row],[entity_spawned (AVG)]])*(Table245[[#This Row],[activating_chance]]/100),0)</f>
        <v>22</v>
      </c>
      <c r="H422" s="73" t="s">
        <v>382</v>
      </c>
    </row>
    <row r="423" spans="2:8" x14ac:dyDescent="0.25">
      <c r="B423" s="74" t="s">
        <v>278</v>
      </c>
      <c r="C423">
        <v>1</v>
      </c>
      <c r="D423">
        <v>145</v>
      </c>
      <c r="E423">
        <v>80</v>
      </c>
      <c r="F423">
        <v>55</v>
      </c>
      <c r="G423">
        <f>ROUND((Table245[[#This Row],[XP]]*Table245[[#This Row],[entity_spawned (AVG)]])*(Table245[[#This Row],[activating_chance]]/100),0)</f>
        <v>44</v>
      </c>
      <c r="H423" s="73" t="s">
        <v>382</v>
      </c>
    </row>
    <row r="424" spans="2:8" x14ac:dyDescent="0.25">
      <c r="B424" s="74" t="s">
        <v>278</v>
      </c>
      <c r="C424">
        <v>1</v>
      </c>
      <c r="D424">
        <v>170</v>
      </c>
      <c r="E424">
        <v>100</v>
      </c>
      <c r="F424">
        <v>55</v>
      </c>
      <c r="G424">
        <f>ROUND((Table245[[#This Row],[XP]]*Table245[[#This Row],[entity_spawned (AVG)]])*(Table245[[#This Row],[activating_chance]]/100),0)</f>
        <v>55</v>
      </c>
      <c r="H424" s="73" t="s">
        <v>382</v>
      </c>
    </row>
    <row r="425" spans="2:8" x14ac:dyDescent="0.25">
      <c r="B425" s="74" t="s">
        <v>278</v>
      </c>
      <c r="C425">
        <v>1</v>
      </c>
      <c r="D425">
        <v>170</v>
      </c>
      <c r="E425">
        <v>100</v>
      </c>
      <c r="F425">
        <v>55</v>
      </c>
      <c r="G425">
        <f>ROUND((Table245[[#This Row],[XP]]*Table245[[#This Row],[entity_spawned (AVG)]])*(Table245[[#This Row],[activating_chance]]/100),0)</f>
        <v>55</v>
      </c>
      <c r="H425" s="73" t="s">
        <v>382</v>
      </c>
    </row>
    <row r="426" spans="2:8" x14ac:dyDescent="0.25">
      <c r="B426" s="74" t="s">
        <v>278</v>
      </c>
      <c r="C426">
        <v>1</v>
      </c>
      <c r="D426">
        <v>155</v>
      </c>
      <c r="E426">
        <v>100</v>
      </c>
      <c r="F426">
        <v>55</v>
      </c>
      <c r="G426">
        <f>ROUND((Table245[[#This Row],[XP]]*Table245[[#This Row],[entity_spawned (AVG)]])*(Table245[[#This Row],[activating_chance]]/100),0)</f>
        <v>55</v>
      </c>
      <c r="H426" s="73" t="s">
        <v>382</v>
      </c>
    </row>
    <row r="427" spans="2:8" x14ac:dyDescent="0.25">
      <c r="B427" s="74" t="s">
        <v>278</v>
      </c>
      <c r="C427">
        <v>1</v>
      </c>
      <c r="D427">
        <v>170</v>
      </c>
      <c r="E427">
        <v>80</v>
      </c>
      <c r="F427">
        <v>55</v>
      </c>
      <c r="G427">
        <f>ROUND((Table245[[#This Row],[XP]]*Table245[[#This Row],[entity_spawned (AVG)]])*(Table245[[#This Row],[activating_chance]]/100),0)</f>
        <v>44</v>
      </c>
      <c r="H427" s="73" t="s">
        <v>382</v>
      </c>
    </row>
    <row r="428" spans="2:8" x14ac:dyDescent="0.25">
      <c r="B428" s="74" t="s">
        <v>278</v>
      </c>
      <c r="C428">
        <v>1</v>
      </c>
      <c r="D428">
        <v>145</v>
      </c>
      <c r="E428">
        <v>80</v>
      </c>
      <c r="F428">
        <v>55</v>
      </c>
      <c r="G428">
        <f>ROUND((Table245[[#This Row],[XP]]*Table245[[#This Row],[entity_spawned (AVG)]])*(Table245[[#This Row],[activating_chance]]/100),0)</f>
        <v>44</v>
      </c>
      <c r="H428" s="73" t="s">
        <v>382</v>
      </c>
    </row>
    <row r="429" spans="2:8" x14ac:dyDescent="0.25">
      <c r="B429" s="74" t="s">
        <v>278</v>
      </c>
      <c r="C429">
        <v>1</v>
      </c>
      <c r="D429">
        <v>170</v>
      </c>
      <c r="E429">
        <v>90</v>
      </c>
      <c r="F429">
        <v>55</v>
      </c>
      <c r="G429">
        <f>ROUND((Table245[[#This Row],[XP]]*Table245[[#This Row],[entity_spawned (AVG)]])*(Table245[[#This Row],[activating_chance]]/100),0)</f>
        <v>50</v>
      </c>
      <c r="H429" s="73" t="s">
        <v>382</v>
      </c>
    </row>
    <row r="430" spans="2:8" x14ac:dyDescent="0.25">
      <c r="B430" s="74" t="s">
        <v>278</v>
      </c>
      <c r="C430">
        <v>1</v>
      </c>
      <c r="D430">
        <v>170</v>
      </c>
      <c r="E430">
        <v>100</v>
      </c>
      <c r="F430">
        <v>55</v>
      </c>
      <c r="G430">
        <f>ROUND((Table245[[#This Row],[XP]]*Table245[[#This Row],[entity_spawned (AVG)]])*(Table245[[#This Row],[activating_chance]]/100),0)</f>
        <v>55</v>
      </c>
      <c r="H430" s="73" t="s">
        <v>382</v>
      </c>
    </row>
    <row r="431" spans="2:8" x14ac:dyDescent="0.25">
      <c r="B431" s="74" t="s">
        <v>278</v>
      </c>
      <c r="C431">
        <v>1</v>
      </c>
      <c r="D431">
        <v>145</v>
      </c>
      <c r="E431">
        <v>100</v>
      </c>
      <c r="F431">
        <v>55</v>
      </c>
      <c r="G431">
        <f>ROUND((Table245[[#This Row],[XP]]*Table245[[#This Row],[entity_spawned (AVG)]])*(Table245[[#This Row],[activating_chance]]/100),0)</f>
        <v>55</v>
      </c>
      <c r="H431" s="73" t="s">
        <v>382</v>
      </c>
    </row>
    <row r="432" spans="2:8" x14ac:dyDescent="0.25">
      <c r="B432" s="74" t="s">
        <v>278</v>
      </c>
      <c r="C432">
        <v>1</v>
      </c>
      <c r="D432">
        <v>145</v>
      </c>
      <c r="E432">
        <v>80</v>
      </c>
      <c r="F432">
        <v>55</v>
      </c>
      <c r="G432">
        <f>ROUND((Table245[[#This Row],[XP]]*Table245[[#This Row],[entity_spawned (AVG)]])*(Table245[[#This Row],[activating_chance]]/100),0)</f>
        <v>44</v>
      </c>
      <c r="H432" s="73" t="s">
        <v>382</v>
      </c>
    </row>
    <row r="433" spans="2:8" x14ac:dyDescent="0.25">
      <c r="B433" s="74" t="s">
        <v>278</v>
      </c>
      <c r="C433">
        <v>1</v>
      </c>
      <c r="D433">
        <v>170</v>
      </c>
      <c r="E433">
        <v>80</v>
      </c>
      <c r="F433">
        <v>55</v>
      </c>
      <c r="G433">
        <f>ROUND((Table245[[#This Row],[XP]]*Table245[[#This Row],[entity_spawned (AVG)]])*(Table245[[#This Row],[activating_chance]]/100),0)</f>
        <v>44</v>
      </c>
      <c r="H433" s="73" t="s">
        <v>382</v>
      </c>
    </row>
    <row r="434" spans="2:8" x14ac:dyDescent="0.25">
      <c r="B434" s="74" t="s">
        <v>278</v>
      </c>
      <c r="C434">
        <v>1</v>
      </c>
      <c r="D434">
        <v>170</v>
      </c>
      <c r="E434">
        <v>100</v>
      </c>
      <c r="F434">
        <v>55</v>
      </c>
      <c r="G434">
        <f>ROUND((Table245[[#This Row],[XP]]*Table245[[#This Row],[entity_spawned (AVG)]])*(Table245[[#This Row],[activating_chance]]/100),0)</f>
        <v>55</v>
      </c>
      <c r="H434" s="73" t="s">
        <v>382</v>
      </c>
    </row>
    <row r="435" spans="2:8" x14ac:dyDescent="0.25">
      <c r="B435" s="74" t="s">
        <v>278</v>
      </c>
      <c r="C435">
        <v>1</v>
      </c>
      <c r="D435">
        <v>170</v>
      </c>
      <c r="E435">
        <v>100</v>
      </c>
      <c r="F435">
        <v>55</v>
      </c>
      <c r="G435">
        <f>ROUND((Table245[[#This Row],[XP]]*Table245[[#This Row],[entity_spawned (AVG)]])*(Table245[[#This Row],[activating_chance]]/100),0)</f>
        <v>55</v>
      </c>
      <c r="H435" s="73" t="s">
        <v>382</v>
      </c>
    </row>
    <row r="436" spans="2:8" x14ac:dyDescent="0.25">
      <c r="B436" s="74" t="s">
        <v>278</v>
      </c>
      <c r="C436">
        <v>1</v>
      </c>
      <c r="D436">
        <v>170</v>
      </c>
      <c r="E436">
        <v>40</v>
      </c>
      <c r="F436">
        <v>55</v>
      </c>
      <c r="G436">
        <f>ROUND((Table245[[#This Row],[XP]]*Table245[[#This Row],[entity_spawned (AVG)]])*(Table245[[#This Row],[activating_chance]]/100),0)</f>
        <v>22</v>
      </c>
      <c r="H436" s="73" t="s">
        <v>382</v>
      </c>
    </row>
    <row r="437" spans="2:8" x14ac:dyDescent="0.25">
      <c r="B437" s="74" t="s">
        <v>278</v>
      </c>
      <c r="C437">
        <v>1</v>
      </c>
      <c r="D437">
        <v>145</v>
      </c>
      <c r="E437">
        <v>100</v>
      </c>
      <c r="F437">
        <v>55</v>
      </c>
      <c r="G437">
        <f>ROUND((Table245[[#This Row],[XP]]*Table245[[#This Row],[entity_spawned (AVG)]])*(Table245[[#This Row],[activating_chance]]/100),0)</f>
        <v>55</v>
      </c>
      <c r="H437" s="73" t="s">
        <v>382</v>
      </c>
    </row>
    <row r="438" spans="2:8" x14ac:dyDescent="0.25">
      <c r="B438" s="74" t="s">
        <v>279</v>
      </c>
      <c r="C438">
        <v>1</v>
      </c>
      <c r="D438">
        <v>100</v>
      </c>
      <c r="E438">
        <v>40</v>
      </c>
      <c r="F438">
        <v>25</v>
      </c>
      <c r="G438">
        <f>ROUND((Table245[[#This Row],[XP]]*Table245[[#This Row],[entity_spawned (AVG)]])*(Table245[[#This Row],[activating_chance]]/100),0)</f>
        <v>10</v>
      </c>
      <c r="H438" s="73" t="s">
        <v>381</v>
      </c>
    </row>
    <row r="439" spans="2:8" x14ac:dyDescent="0.25">
      <c r="B439" s="74" t="s">
        <v>279</v>
      </c>
      <c r="C439">
        <v>1</v>
      </c>
      <c r="D439">
        <v>170</v>
      </c>
      <c r="E439">
        <v>80</v>
      </c>
      <c r="F439">
        <v>25</v>
      </c>
      <c r="G439">
        <f>ROUND((Table245[[#This Row],[XP]]*Table245[[#This Row],[entity_spawned (AVG)]])*(Table245[[#This Row],[activating_chance]]/100),0)</f>
        <v>20</v>
      </c>
      <c r="H439" s="73" t="s">
        <v>381</v>
      </c>
    </row>
    <row r="440" spans="2:8" x14ac:dyDescent="0.25">
      <c r="B440" s="74" t="s">
        <v>279</v>
      </c>
      <c r="C440">
        <v>1</v>
      </c>
      <c r="D440">
        <v>150</v>
      </c>
      <c r="E440">
        <v>100</v>
      </c>
      <c r="F440">
        <v>25</v>
      </c>
      <c r="G440">
        <f>ROUND((Table245[[#This Row],[XP]]*Table245[[#This Row],[entity_spawned (AVG)]])*(Table245[[#This Row],[activating_chance]]/100),0)</f>
        <v>25</v>
      </c>
      <c r="H440" s="73" t="s">
        <v>381</v>
      </c>
    </row>
    <row r="441" spans="2:8" x14ac:dyDescent="0.25">
      <c r="B441" s="74" t="s">
        <v>279</v>
      </c>
      <c r="C441">
        <v>1</v>
      </c>
      <c r="D441">
        <v>170</v>
      </c>
      <c r="E441">
        <v>40</v>
      </c>
      <c r="F441">
        <v>25</v>
      </c>
      <c r="G441">
        <f>ROUND((Table245[[#This Row],[XP]]*Table245[[#This Row],[entity_spawned (AVG)]])*(Table245[[#This Row],[activating_chance]]/100),0)</f>
        <v>10</v>
      </c>
      <c r="H441" s="73" t="s">
        <v>381</v>
      </c>
    </row>
    <row r="442" spans="2:8" x14ac:dyDescent="0.25">
      <c r="B442" s="74" t="s">
        <v>279</v>
      </c>
      <c r="C442">
        <v>1</v>
      </c>
      <c r="D442">
        <v>100</v>
      </c>
      <c r="E442">
        <v>40</v>
      </c>
      <c r="F442">
        <v>25</v>
      </c>
      <c r="G442">
        <f>ROUND((Table245[[#This Row],[XP]]*Table245[[#This Row],[entity_spawned (AVG)]])*(Table245[[#This Row],[activating_chance]]/100),0)</f>
        <v>10</v>
      </c>
      <c r="H442" s="73" t="s">
        <v>381</v>
      </c>
    </row>
    <row r="443" spans="2:8" x14ac:dyDescent="0.25">
      <c r="B443" s="74" t="s">
        <v>279</v>
      </c>
      <c r="C443">
        <v>1</v>
      </c>
      <c r="D443">
        <v>150</v>
      </c>
      <c r="E443">
        <v>60</v>
      </c>
      <c r="F443">
        <v>25</v>
      </c>
      <c r="G443">
        <f>ROUND((Table245[[#This Row],[XP]]*Table245[[#This Row],[entity_spawned (AVG)]])*(Table245[[#This Row],[activating_chance]]/100),0)</f>
        <v>15</v>
      </c>
      <c r="H443" s="73" t="s">
        <v>381</v>
      </c>
    </row>
    <row r="444" spans="2:8" x14ac:dyDescent="0.25">
      <c r="B444" s="74" t="s">
        <v>279</v>
      </c>
      <c r="C444">
        <v>1</v>
      </c>
      <c r="D444">
        <v>120</v>
      </c>
      <c r="E444">
        <v>100</v>
      </c>
      <c r="F444">
        <v>25</v>
      </c>
      <c r="G444">
        <f>ROUND((Table245[[#This Row],[XP]]*Table245[[#This Row],[entity_spawned (AVG)]])*(Table245[[#This Row],[activating_chance]]/100),0)</f>
        <v>25</v>
      </c>
      <c r="H444" s="73" t="s">
        <v>381</v>
      </c>
    </row>
    <row r="445" spans="2:8" x14ac:dyDescent="0.25">
      <c r="B445" s="74" t="s">
        <v>279</v>
      </c>
      <c r="C445">
        <v>1</v>
      </c>
      <c r="D445">
        <v>170</v>
      </c>
      <c r="E445">
        <v>100</v>
      </c>
      <c r="F445">
        <v>25</v>
      </c>
      <c r="G445">
        <f>ROUND((Table245[[#This Row],[XP]]*Table245[[#This Row],[entity_spawned (AVG)]])*(Table245[[#This Row],[activating_chance]]/100),0)</f>
        <v>25</v>
      </c>
      <c r="H445" s="73" t="s">
        <v>381</v>
      </c>
    </row>
    <row r="446" spans="2:8" x14ac:dyDescent="0.25">
      <c r="B446" s="74" t="s">
        <v>279</v>
      </c>
      <c r="C446">
        <v>1</v>
      </c>
      <c r="D446">
        <v>120</v>
      </c>
      <c r="E446">
        <v>85</v>
      </c>
      <c r="F446">
        <v>25</v>
      </c>
      <c r="G446">
        <f>ROUND((Table245[[#This Row],[XP]]*Table245[[#This Row],[entity_spawned (AVG)]])*(Table245[[#This Row],[activating_chance]]/100),0)</f>
        <v>21</v>
      </c>
      <c r="H446" s="73" t="s">
        <v>381</v>
      </c>
    </row>
    <row r="447" spans="2:8" x14ac:dyDescent="0.25">
      <c r="B447" s="74" t="s">
        <v>279</v>
      </c>
      <c r="C447">
        <v>1</v>
      </c>
      <c r="D447">
        <v>170</v>
      </c>
      <c r="E447">
        <v>100</v>
      </c>
      <c r="F447">
        <v>25</v>
      </c>
      <c r="G447">
        <f>ROUND((Table245[[#This Row],[XP]]*Table245[[#This Row],[entity_spawned (AVG)]])*(Table245[[#This Row],[activating_chance]]/100),0)</f>
        <v>25</v>
      </c>
      <c r="H447" s="73" t="s">
        <v>381</v>
      </c>
    </row>
    <row r="448" spans="2:8" x14ac:dyDescent="0.25">
      <c r="B448" s="74" t="s">
        <v>279</v>
      </c>
      <c r="C448">
        <v>1</v>
      </c>
      <c r="D448">
        <v>170</v>
      </c>
      <c r="E448">
        <v>100</v>
      </c>
      <c r="F448">
        <v>25</v>
      </c>
      <c r="G448">
        <f>ROUND((Table245[[#This Row],[XP]]*Table245[[#This Row],[entity_spawned (AVG)]])*(Table245[[#This Row],[activating_chance]]/100),0)</f>
        <v>25</v>
      </c>
      <c r="H448" s="73" t="s">
        <v>381</v>
      </c>
    </row>
    <row r="449" spans="2:8" x14ac:dyDescent="0.25">
      <c r="B449" s="74" t="s">
        <v>279</v>
      </c>
      <c r="C449">
        <v>1</v>
      </c>
      <c r="D449">
        <v>120</v>
      </c>
      <c r="E449">
        <v>100</v>
      </c>
      <c r="F449">
        <v>25</v>
      </c>
      <c r="G449">
        <f>ROUND((Table245[[#This Row],[XP]]*Table245[[#This Row],[entity_spawned (AVG)]])*(Table245[[#This Row],[activating_chance]]/100),0)</f>
        <v>25</v>
      </c>
      <c r="H449" s="73" t="s">
        <v>381</v>
      </c>
    </row>
    <row r="450" spans="2:8" x14ac:dyDescent="0.25">
      <c r="B450" s="74" t="s">
        <v>279</v>
      </c>
      <c r="C450">
        <v>1</v>
      </c>
      <c r="D450">
        <v>170</v>
      </c>
      <c r="E450">
        <v>90</v>
      </c>
      <c r="F450">
        <v>25</v>
      </c>
      <c r="G450">
        <f>ROUND((Table245[[#This Row],[XP]]*Table245[[#This Row],[entity_spawned (AVG)]])*(Table245[[#This Row],[activating_chance]]/100),0)</f>
        <v>23</v>
      </c>
      <c r="H450" s="73" t="s">
        <v>381</v>
      </c>
    </row>
    <row r="451" spans="2:8" x14ac:dyDescent="0.25">
      <c r="B451" s="74" t="s">
        <v>279</v>
      </c>
      <c r="C451">
        <v>1</v>
      </c>
      <c r="D451">
        <v>170</v>
      </c>
      <c r="E451">
        <v>100</v>
      </c>
      <c r="F451">
        <v>25</v>
      </c>
      <c r="G451">
        <f>ROUND((Table245[[#This Row],[XP]]*Table245[[#This Row],[entity_spawned (AVG)]])*(Table245[[#This Row],[activating_chance]]/100),0)</f>
        <v>25</v>
      </c>
      <c r="H451" s="73" t="s">
        <v>381</v>
      </c>
    </row>
    <row r="452" spans="2:8" x14ac:dyDescent="0.25">
      <c r="B452" s="74" t="s">
        <v>279</v>
      </c>
      <c r="C452">
        <v>1</v>
      </c>
      <c r="D452">
        <v>150</v>
      </c>
      <c r="E452">
        <v>40</v>
      </c>
      <c r="F452">
        <v>25</v>
      </c>
      <c r="G452">
        <f>ROUND((Table245[[#This Row],[XP]]*Table245[[#This Row],[entity_spawned (AVG)]])*(Table245[[#This Row],[activating_chance]]/100),0)</f>
        <v>10</v>
      </c>
      <c r="H452" s="73" t="s">
        <v>381</v>
      </c>
    </row>
    <row r="453" spans="2:8" x14ac:dyDescent="0.25">
      <c r="B453" s="74" t="s">
        <v>279</v>
      </c>
      <c r="C453">
        <v>1</v>
      </c>
      <c r="D453">
        <v>120</v>
      </c>
      <c r="E453">
        <v>100</v>
      </c>
      <c r="F453">
        <v>25</v>
      </c>
      <c r="G453">
        <f>ROUND((Table245[[#This Row],[XP]]*Table245[[#This Row],[entity_spawned (AVG)]])*(Table245[[#This Row],[activating_chance]]/100),0)</f>
        <v>25</v>
      </c>
      <c r="H453" s="73" t="s">
        <v>381</v>
      </c>
    </row>
    <row r="454" spans="2:8" x14ac:dyDescent="0.25">
      <c r="B454" s="74" t="s">
        <v>279</v>
      </c>
      <c r="C454">
        <v>1</v>
      </c>
      <c r="D454">
        <v>120</v>
      </c>
      <c r="E454">
        <v>100</v>
      </c>
      <c r="F454">
        <v>25</v>
      </c>
      <c r="G454">
        <f>ROUND((Table245[[#This Row],[XP]]*Table245[[#This Row],[entity_spawned (AVG)]])*(Table245[[#This Row],[activating_chance]]/100),0)</f>
        <v>25</v>
      </c>
      <c r="H454" s="73" t="s">
        <v>381</v>
      </c>
    </row>
    <row r="455" spans="2:8" x14ac:dyDescent="0.25">
      <c r="B455" s="74" t="s">
        <v>279</v>
      </c>
      <c r="C455">
        <v>1</v>
      </c>
      <c r="D455">
        <v>150</v>
      </c>
      <c r="E455">
        <v>60</v>
      </c>
      <c r="F455">
        <v>25</v>
      </c>
      <c r="G455">
        <f>ROUND((Table245[[#This Row],[XP]]*Table245[[#This Row],[entity_spawned (AVG)]])*(Table245[[#This Row],[activating_chance]]/100),0)</f>
        <v>15</v>
      </c>
      <c r="H455" s="73" t="s">
        <v>381</v>
      </c>
    </row>
    <row r="456" spans="2:8" x14ac:dyDescent="0.25">
      <c r="B456" s="74" t="s">
        <v>279</v>
      </c>
      <c r="C456">
        <v>1</v>
      </c>
      <c r="D456">
        <v>150</v>
      </c>
      <c r="E456">
        <v>100</v>
      </c>
      <c r="F456">
        <v>25</v>
      </c>
      <c r="G456">
        <f>ROUND((Table245[[#This Row],[XP]]*Table245[[#This Row],[entity_spawned (AVG)]])*(Table245[[#This Row],[activating_chance]]/100),0)</f>
        <v>25</v>
      </c>
      <c r="H456" s="73" t="s">
        <v>381</v>
      </c>
    </row>
    <row r="457" spans="2:8" x14ac:dyDescent="0.25">
      <c r="B457" s="74" t="s">
        <v>279</v>
      </c>
      <c r="C457">
        <v>1</v>
      </c>
      <c r="D457">
        <v>120</v>
      </c>
      <c r="E457">
        <v>20</v>
      </c>
      <c r="F457">
        <v>25</v>
      </c>
      <c r="G457">
        <f>ROUND((Table245[[#This Row],[XP]]*Table245[[#This Row],[entity_spawned (AVG)]])*(Table245[[#This Row],[activating_chance]]/100),0)</f>
        <v>5</v>
      </c>
      <c r="H457" s="73" t="s">
        <v>381</v>
      </c>
    </row>
    <row r="458" spans="2:8" x14ac:dyDescent="0.25">
      <c r="B458" s="74" t="s">
        <v>279</v>
      </c>
      <c r="C458">
        <v>1</v>
      </c>
      <c r="D458">
        <v>150</v>
      </c>
      <c r="E458">
        <v>100</v>
      </c>
      <c r="F458">
        <v>25</v>
      </c>
      <c r="G458">
        <f>ROUND((Table245[[#This Row],[XP]]*Table245[[#This Row],[entity_spawned (AVG)]])*(Table245[[#This Row],[activating_chance]]/100),0)</f>
        <v>25</v>
      </c>
      <c r="H458" s="73" t="s">
        <v>381</v>
      </c>
    </row>
    <row r="459" spans="2:8" x14ac:dyDescent="0.25">
      <c r="B459" s="74" t="s">
        <v>279</v>
      </c>
      <c r="C459">
        <v>1</v>
      </c>
      <c r="D459">
        <v>120</v>
      </c>
      <c r="E459">
        <v>80</v>
      </c>
      <c r="F459">
        <v>25</v>
      </c>
      <c r="G459">
        <f>ROUND((Table245[[#This Row],[XP]]*Table245[[#This Row],[entity_spawned (AVG)]])*(Table245[[#This Row],[activating_chance]]/100),0)</f>
        <v>20</v>
      </c>
      <c r="H459" s="73" t="s">
        <v>381</v>
      </c>
    </row>
    <row r="460" spans="2:8" x14ac:dyDescent="0.25">
      <c r="B460" s="74" t="s">
        <v>279</v>
      </c>
      <c r="C460">
        <v>1</v>
      </c>
      <c r="D460">
        <v>170</v>
      </c>
      <c r="E460">
        <v>80</v>
      </c>
      <c r="F460">
        <v>25</v>
      </c>
      <c r="G460">
        <f>ROUND((Table245[[#This Row],[XP]]*Table245[[#This Row],[entity_spawned (AVG)]])*(Table245[[#This Row],[activating_chance]]/100),0)</f>
        <v>20</v>
      </c>
      <c r="H460" s="73" t="s">
        <v>381</v>
      </c>
    </row>
    <row r="461" spans="2:8" x14ac:dyDescent="0.25">
      <c r="B461" s="74" t="s">
        <v>279</v>
      </c>
      <c r="C461">
        <v>1</v>
      </c>
      <c r="D461">
        <v>170</v>
      </c>
      <c r="E461">
        <v>100</v>
      </c>
      <c r="F461">
        <v>25</v>
      </c>
      <c r="G461">
        <f>ROUND((Table245[[#This Row],[XP]]*Table245[[#This Row],[entity_spawned (AVG)]])*(Table245[[#This Row],[activating_chance]]/100),0)</f>
        <v>25</v>
      </c>
      <c r="H461" s="73" t="s">
        <v>381</v>
      </c>
    </row>
    <row r="462" spans="2:8" x14ac:dyDescent="0.25">
      <c r="B462" s="74" t="s">
        <v>279</v>
      </c>
      <c r="C462">
        <v>1</v>
      </c>
      <c r="D462">
        <v>120</v>
      </c>
      <c r="E462">
        <v>100</v>
      </c>
      <c r="F462">
        <v>25</v>
      </c>
      <c r="G462">
        <f>ROUND((Table245[[#This Row],[XP]]*Table245[[#This Row],[entity_spawned (AVG)]])*(Table245[[#This Row],[activating_chance]]/100),0)</f>
        <v>25</v>
      </c>
      <c r="H462" s="73" t="s">
        <v>381</v>
      </c>
    </row>
    <row r="463" spans="2:8" x14ac:dyDescent="0.25">
      <c r="B463" s="74" t="s">
        <v>279</v>
      </c>
      <c r="C463">
        <v>1</v>
      </c>
      <c r="D463">
        <v>120</v>
      </c>
      <c r="E463">
        <v>60</v>
      </c>
      <c r="F463">
        <v>25</v>
      </c>
      <c r="G463">
        <f>ROUND((Table245[[#This Row],[XP]]*Table245[[#This Row],[entity_spawned (AVG)]])*(Table245[[#This Row],[activating_chance]]/100),0)</f>
        <v>15</v>
      </c>
      <c r="H463" s="73" t="s">
        <v>381</v>
      </c>
    </row>
    <row r="464" spans="2:8" x14ac:dyDescent="0.25">
      <c r="B464" s="74" t="s">
        <v>279</v>
      </c>
      <c r="C464">
        <v>1</v>
      </c>
      <c r="D464">
        <v>120</v>
      </c>
      <c r="E464">
        <v>60</v>
      </c>
      <c r="F464">
        <v>25</v>
      </c>
      <c r="G464">
        <f>ROUND((Table245[[#This Row],[XP]]*Table245[[#This Row],[entity_spawned (AVG)]])*(Table245[[#This Row],[activating_chance]]/100),0)</f>
        <v>15</v>
      </c>
      <c r="H464" s="73" t="s">
        <v>381</v>
      </c>
    </row>
    <row r="465" spans="2:8" x14ac:dyDescent="0.25">
      <c r="B465" s="74" t="s">
        <v>279</v>
      </c>
      <c r="C465">
        <v>3</v>
      </c>
      <c r="D465">
        <v>130</v>
      </c>
      <c r="E465">
        <v>20</v>
      </c>
      <c r="F465">
        <v>25</v>
      </c>
      <c r="G465">
        <f>ROUND((Table245[[#This Row],[XP]]*Table245[[#This Row],[entity_spawned (AVG)]])*(Table245[[#This Row],[activating_chance]]/100),0)</f>
        <v>15</v>
      </c>
      <c r="H465" s="73" t="s">
        <v>381</v>
      </c>
    </row>
    <row r="466" spans="2:8" x14ac:dyDescent="0.25">
      <c r="B466" s="74" t="s">
        <v>279</v>
      </c>
      <c r="C466">
        <v>3</v>
      </c>
      <c r="D466">
        <v>130</v>
      </c>
      <c r="E466">
        <v>40</v>
      </c>
      <c r="F466">
        <v>25</v>
      </c>
      <c r="G466">
        <f>ROUND((Table245[[#This Row],[XP]]*Table245[[#This Row],[entity_spawned (AVG)]])*(Table245[[#This Row],[activating_chance]]/100),0)</f>
        <v>30</v>
      </c>
      <c r="H466" s="73" t="s">
        <v>381</v>
      </c>
    </row>
    <row r="467" spans="2:8" x14ac:dyDescent="0.25">
      <c r="B467" s="74" t="s">
        <v>279</v>
      </c>
      <c r="C467">
        <v>1</v>
      </c>
      <c r="D467">
        <v>150</v>
      </c>
      <c r="E467">
        <v>80</v>
      </c>
      <c r="F467">
        <v>25</v>
      </c>
      <c r="G467">
        <f>ROUND((Table245[[#This Row],[XP]]*Table245[[#This Row],[entity_spawned (AVG)]])*(Table245[[#This Row],[activating_chance]]/100),0)</f>
        <v>20</v>
      </c>
      <c r="H467" s="73" t="s">
        <v>381</v>
      </c>
    </row>
    <row r="468" spans="2:8" x14ac:dyDescent="0.25">
      <c r="B468" s="74" t="s">
        <v>279</v>
      </c>
      <c r="C468">
        <v>2</v>
      </c>
      <c r="D468">
        <v>120</v>
      </c>
      <c r="E468">
        <v>100</v>
      </c>
      <c r="F468">
        <v>25</v>
      </c>
      <c r="G468">
        <f>ROUND((Table245[[#This Row],[XP]]*Table245[[#This Row],[entity_spawned (AVG)]])*(Table245[[#This Row],[activating_chance]]/100),0)</f>
        <v>50</v>
      </c>
      <c r="H468" s="73" t="s">
        <v>381</v>
      </c>
    </row>
    <row r="469" spans="2:8" x14ac:dyDescent="0.25">
      <c r="B469" s="74" t="s">
        <v>279</v>
      </c>
      <c r="C469">
        <v>1</v>
      </c>
      <c r="D469">
        <v>150</v>
      </c>
      <c r="E469">
        <v>100</v>
      </c>
      <c r="F469">
        <v>25</v>
      </c>
      <c r="G469">
        <f>ROUND((Table245[[#This Row],[XP]]*Table245[[#This Row],[entity_spawned (AVG)]])*(Table245[[#This Row],[activating_chance]]/100),0)</f>
        <v>25</v>
      </c>
      <c r="H469" s="73" t="s">
        <v>381</v>
      </c>
    </row>
    <row r="470" spans="2:8" x14ac:dyDescent="0.25">
      <c r="B470" s="74" t="s">
        <v>279</v>
      </c>
      <c r="C470">
        <v>1</v>
      </c>
      <c r="D470">
        <v>150</v>
      </c>
      <c r="E470">
        <v>60</v>
      </c>
      <c r="F470">
        <v>25</v>
      </c>
      <c r="G470">
        <f>ROUND((Table245[[#This Row],[XP]]*Table245[[#This Row],[entity_spawned (AVG)]])*(Table245[[#This Row],[activating_chance]]/100),0)</f>
        <v>15</v>
      </c>
      <c r="H470" s="73" t="s">
        <v>381</v>
      </c>
    </row>
    <row r="471" spans="2:8" x14ac:dyDescent="0.25">
      <c r="B471" s="74" t="s">
        <v>279</v>
      </c>
      <c r="C471">
        <v>1</v>
      </c>
      <c r="D471">
        <v>150</v>
      </c>
      <c r="E471">
        <v>100</v>
      </c>
      <c r="F471">
        <v>25</v>
      </c>
      <c r="G471">
        <f>ROUND((Table245[[#This Row],[XP]]*Table245[[#This Row],[entity_spawned (AVG)]])*(Table245[[#This Row],[activating_chance]]/100),0)</f>
        <v>25</v>
      </c>
      <c r="H471" s="73" t="s">
        <v>381</v>
      </c>
    </row>
    <row r="472" spans="2:8" x14ac:dyDescent="0.25">
      <c r="B472" s="74" t="s">
        <v>279</v>
      </c>
      <c r="C472">
        <v>2</v>
      </c>
      <c r="D472">
        <v>110</v>
      </c>
      <c r="E472">
        <v>60</v>
      </c>
      <c r="F472">
        <v>25</v>
      </c>
      <c r="G472">
        <f>ROUND((Table245[[#This Row],[XP]]*Table245[[#This Row],[entity_spawned (AVG)]])*(Table245[[#This Row],[activating_chance]]/100),0)</f>
        <v>30</v>
      </c>
      <c r="H472" s="73" t="s">
        <v>381</v>
      </c>
    </row>
    <row r="473" spans="2:8" x14ac:dyDescent="0.25">
      <c r="B473" s="74" t="s">
        <v>279</v>
      </c>
      <c r="C473">
        <v>1</v>
      </c>
      <c r="D473">
        <v>170</v>
      </c>
      <c r="E473">
        <v>80</v>
      </c>
      <c r="F473">
        <v>25</v>
      </c>
      <c r="G473">
        <f>ROUND((Table245[[#This Row],[XP]]*Table245[[#This Row],[entity_spawned (AVG)]])*(Table245[[#This Row],[activating_chance]]/100),0)</f>
        <v>20</v>
      </c>
      <c r="H473" s="73" t="s">
        <v>381</v>
      </c>
    </row>
    <row r="474" spans="2:8" x14ac:dyDescent="0.25">
      <c r="B474" s="74" t="s">
        <v>279</v>
      </c>
      <c r="C474">
        <v>1</v>
      </c>
      <c r="D474">
        <v>170</v>
      </c>
      <c r="E474">
        <v>80</v>
      </c>
      <c r="F474">
        <v>25</v>
      </c>
      <c r="G474">
        <f>ROUND((Table245[[#This Row],[XP]]*Table245[[#This Row],[entity_spawned (AVG)]])*(Table245[[#This Row],[activating_chance]]/100),0)</f>
        <v>20</v>
      </c>
      <c r="H474" s="73" t="s">
        <v>381</v>
      </c>
    </row>
    <row r="475" spans="2:8" x14ac:dyDescent="0.25">
      <c r="B475" s="74" t="s">
        <v>279</v>
      </c>
      <c r="C475">
        <v>1</v>
      </c>
      <c r="D475">
        <v>150</v>
      </c>
      <c r="E475">
        <v>80</v>
      </c>
      <c r="F475">
        <v>25</v>
      </c>
      <c r="G475">
        <f>ROUND((Table245[[#This Row],[XP]]*Table245[[#This Row],[entity_spawned (AVG)]])*(Table245[[#This Row],[activating_chance]]/100),0)</f>
        <v>20</v>
      </c>
      <c r="H475" s="73" t="s">
        <v>381</v>
      </c>
    </row>
    <row r="476" spans="2:8" x14ac:dyDescent="0.25">
      <c r="B476" s="74" t="s">
        <v>279</v>
      </c>
      <c r="C476">
        <v>2</v>
      </c>
      <c r="D476">
        <v>120</v>
      </c>
      <c r="E476">
        <v>40</v>
      </c>
      <c r="F476">
        <v>25</v>
      </c>
      <c r="G476">
        <f>ROUND((Table245[[#This Row],[XP]]*Table245[[#This Row],[entity_spawned (AVG)]])*(Table245[[#This Row],[activating_chance]]/100),0)</f>
        <v>20</v>
      </c>
      <c r="H476" s="73" t="s">
        <v>381</v>
      </c>
    </row>
    <row r="477" spans="2:8" x14ac:dyDescent="0.25">
      <c r="B477" s="74" t="s">
        <v>279</v>
      </c>
      <c r="C477">
        <v>2</v>
      </c>
      <c r="D477">
        <v>150</v>
      </c>
      <c r="E477">
        <v>100</v>
      </c>
      <c r="F477">
        <v>25</v>
      </c>
      <c r="G477">
        <f>ROUND((Table245[[#This Row],[XP]]*Table245[[#This Row],[entity_spawned (AVG)]])*(Table245[[#This Row],[activating_chance]]/100),0)</f>
        <v>50</v>
      </c>
      <c r="H477" s="73" t="s">
        <v>381</v>
      </c>
    </row>
    <row r="478" spans="2:8" x14ac:dyDescent="0.25">
      <c r="B478" s="74" t="s">
        <v>279</v>
      </c>
      <c r="C478">
        <v>1</v>
      </c>
      <c r="D478">
        <v>170</v>
      </c>
      <c r="E478">
        <v>100</v>
      </c>
      <c r="F478">
        <v>25</v>
      </c>
      <c r="G478">
        <f>ROUND((Table245[[#This Row],[XP]]*Table245[[#This Row],[entity_spawned (AVG)]])*(Table245[[#This Row],[activating_chance]]/100),0)</f>
        <v>25</v>
      </c>
      <c r="H478" s="73" t="s">
        <v>381</v>
      </c>
    </row>
    <row r="479" spans="2:8" x14ac:dyDescent="0.25">
      <c r="B479" s="74" t="s">
        <v>279</v>
      </c>
      <c r="C479">
        <v>1</v>
      </c>
      <c r="D479">
        <v>170</v>
      </c>
      <c r="E479">
        <v>40</v>
      </c>
      <c r="F479">
        <v>25</v>
      </c>
      <c r="G479">
        <f>ROUND((Table245[[#This Row],[XP]]*Table245[[#This Row],[entity_spawned (AVG)]])*(Table245[[#This Row],[activating_chance]]/100),0)</f>
        <v>10</v>
      </c>
      <c r="H479" s="73" t="s">
        <v>381</v>
      </c>
    </row>
    <row r="480" spans="2:8" x14ac:dyDescent="0.25">
      <c r="B480" s="74" t="s">
        <v>279</v>
      </c>
      <c r="C480">
        <v>1</v>
      </c>
      <c r="D480">
        <v>120</v>
      </c>
      <c r="E480">
        <v>100</v>
      </c>
      <c r="F480">
        <v>25</v>
      </c>
      <c r="G480">
        <f>ROUND((Table245[[#This Row],[XP]]*Table245[[#This Row],[entity_spawned (AVG)]])*(Table245[[#This Row],[activating_chance]]/100),0)</f>
        <v>25</v>
      </c>
      <c r="H480" s="73" t="s">
        <v>381</v>
      </c>
    </row>
    <row r="481" spans="2:8" x14ac:dyDescent="0.25">
      <c r="B481" s="74" t="s">
        <v>279</v>
      </c>
      <c r="C481">
        <v>3</v>
      </c>
      <c r="D481">
        <v>150</v>
      </c>
      <c r="E481">
        <v>80</v>
      </c>
      <c r="F481">
        <v>25</v>
      </c>
      <c r="G481">
        <f>ROUND((Table245[[#This Row],[XP]]*Table245[[#This Row],[entity_spawned (AVG)]])*(Table245[[#This Row],[activating_chance]]/100),0)</f>
        <v>60</v>
      </c>
      <c r="H481" s="73" t="s">
        <v>381</v>
      </c>
    </row>
    <row r="482" spans="2:8" x14ac:dyDescent="0.25">
      <c r="B482" s="74" t="s">
        <v>279</v>
      </c>
      <c r="C482">
        <v>1</v>
      </c>
      <c r="D482">
        <v>100</v>
      </c>
      <c r="E482">
        <v>100</v>
      </c>
      <c r="F482">
        <v>25</v>
      </c>
      <c r="G482">
        <f>ROUND((Table245[[#This Row],[XP]]*Table245[[#This Row],[entity_spawned (AVG)]])*(Table245[[#This Row],[activating_chance]]/100),0)</f>
        <v>25</v>
      </c>
      <c r="H482" s="73" t="s">
        <v>381</v>
      </c>
    </row>
    <row r="483" spans="2:8" x14ac:dyDescent="0.25">
      <c r="B483" s="74" t="s">
        <v>279</v>
      </c>
      <c r="C483">
        <v>1</v>
      </c>
      <c r="D483">
        <v>120</v>
      </c>
      <c r="E483">
        <v>90</v>
      </c>
      <c r="F483">
        <v>25</v>
      </c>
      <c r="G483">
        <f>ROUND((Table245[[#This Row],[XP]]*Table245[[#This Row],[entity_spawned (AVG)]])*(Table245[[#This Row],[activating_chance]]/100),0)</f>
        <v>23</v>
      </c>
      <c r="H483" s="73" t="s">
        <v>381</v>
      </c>
    </row>
    <row r="484" spans="2:8" x14ac:dyDescent="0.25">
      <c r="B484" s="74" t="s">
        <v>279</v>
      </c>
      <c r="C484">
        <v>1</v>
      </c>
      <c r="D484">
        <v>150</v>
      </c>
      <c r="E484">
        <v>40</v>
      </c>
      <c r="F484">
        <v>25</v>
      </c>
      <c r="G484">
        <f>ROUND((Table245[[#This Row],[XP]]*Table245[[#This Row],[entity_spawned (AVG)]])*(Table245[[#This Row],[activating_chance]]/100),0)</f>
        <v>10</v>
      </c>
      <c r="H484" s="73" t="s">
        <v>381</v>
      </c>
    </row>
    <row r="485" spans="2:8" x14ac:dyDescent="0.25">
      <c r="B485" s="74" t="s">
        <v>279</v>
      </c>
      <c r="C485">
        <v>1</v>
      </c>
      <c r="D485">
        <v>120</v>
      </c>
      <c r="E485">
        <v>100</v>
      </c>
      <c r="F485">
        <v>25</v>
      </c>
      <c r="G485">
        <f>ROUND((Table245[[#This Row],[XP]]*Table245[[#This Row],[entity_spawned (AVG)]])*(Table245[[#This Row],[activating_chance]]/100),0)</f>
        <v>25</v>
      </c>
      <c r="H485" s="73" t="s">
        <v>381</v>
      </c>
    </row>
    <row r="486" spans="2:8" x14ac:dyDescent="0.25">
      <c r="B486" s="74" t="s">
        <v>279</v>
      </c>
      <c r="C486">
        <v>1</v>
      </c>
      <c r="D486">
        <v>150</v>
      </c>
      <c r="E486">
        <v>100</v>
      </c>
      <c r="F486">
        <v>25</v>
      </c>
      <c r="G486">
        <f>ROUND((Table245[[#This Row],[XP]]*Table245[[#This Row],[entity_spawned (AVG)]])*(Table245[[#This Row],[activating_chance]]/100),0)</f>
        <v>25</v>
      </c>
      <c r="H486" s="73" t="s">
        <v>381</v>
      </c>
    </row>
    <row r="487" spans="2:8" x14ac:dyDescent="0.25">
      <c r="B487" s="74" t="s">
        <v>279</v>
      </c>
      <c r="C487">
        <v>1</v>
      </c>
      <c r="D487">
        <v>170</v>
      </c>
      <c r="E487">
        <v>80</v>
      </c>
      <c r="F487">
        <v>25</v>
      </c>
      <c r="G487">
        <f>ROUND((Table245[[#This Row],[XP]]*Table245[[#This Row],[entity_spawned (AVG)]])*(Table245[[#This Row],[activating_chance]]/100),0)</f>
        <v>20</v>
      </c>
      <c r="H487" s="73" t="s">
        <v>381</v>
      </c>
    </row>
    <row r="488" spans="2:8" x14ac:dyDescent="0.25">
      <c r="B488" s="74" t="s">
        <v>279</v>
      </c>
      <c r="C488">
        <v>1</v>
      </c>
      <c r="D488">
        <v>150</v>
      </c>
      <c r="E488">
        <v>60</v>
      </c>
      <c r="F488">
        <v>25</v>
      </c>
      <c r="G488">
        <f>ROUND((Table245[[#This Row],[XP]]*Table245[[#This Row],[entity_spawned (AVG)]])*(Table245[[#This Row],[activating_chance]]/100),0)</f>
        <v>15</v>
      </c>
      <c r="H488" s="73" t="s">
        <v>381</v>
      </c>
    </row>
    <row r="489" spans="2:8" x14ac:dyDescent="0.25">
      <c r="B489" s="74" t="s">
        <v>279</v>
      </c>
      <c r="C489">
        <v>2</v>
      </c>
      <c r="D489">
        <v>150</v>
      </c>
      <c r="E489">
        <v>100</v>
      </c>
      <c r="F489">
        <v>25</v>
      </c>
      <c r="G489">
        <f>ROUND((Table245[[#This Row],[XP]]*Table245[[#This Row],[entity_spawned (AVG)]])*(Table245[[#This Row],[activating_chance]]/100),0)</f>
        <v>50</v>
      </c>
      <c r="H489" s="73" t="s">
        <v>381</v>
      </c>
    </row>
    <row r="490" spans="2:8" x14ac:dyDescent="0.25">
      <c r="B490" s="74" t="s">
        <v>279</v>
      </c>
      <c r="C490">
        <v>1</v>
      </c>
      <c r="D490">
        <v>170</v>
      </c>
      <c r="E490">
        <v>40</v>
      </c>
      <c r="F490">
        <v>25</v>
      </c>
      <c r="G490">
        <f>ROUND((Table245[[#This Row],[XP]]*Table245[[#This Row],[entity_spawned (AVG)]])*(Table245[[#This Row],[activating_chance]]/100),0)</f>
        <v>10</v>
      </c>
      <c r="H490" s="73" t="s">
        <v>381</v>
      </c>
    </row>
    <row r="491" spans="2:8" x14ac:dyDescent="0.25">
      <c r="B491" s="74" t="s">
        <v>279</v>
      </c>
      <c r="C491">
        <v>2</v>
      </c>
      <c r="D491">
        <v>120</v>
      </c>
      <c r="E491">
        <v>90</v>
      </c>
      <c r="F491">
        <v>25</v>
      </c>
      <c r="G491">
        <f>ROUND((Table245[[#This Row],[XP]]*Table245[[#This Row],[entity_spawned (AVG)]])*(Table245[[#This Row],[activating_chance]]/100),0)</f>
        <v>45</v>
      </c>
      <c r="H491" s="73" t="s">
        <v>381</v>
      </c>
    </row>
    <row r="492" spans="2:8" x14ac:dyDescent="0.25">
      <c r="B492" s="74" t="s">
        <v>279</v>
      </c>
      <c r="C492">
        <v>2</v>
      </c>
      <c r="D492">
        <v>120</v>
      </c>
      <c r="E492">
        <v>60</v>
      </c>
      <c r="F492">
        <v>25</v>
      </c>
      <c r="G492">
        <f>ROUND((Table245[[#This Row],[XP]]*Table245[[#This Row],[entity_spawned (AVG)]])*(Table245[[#This Row],[activating_chance]]/100),0)</f>
        <v>30</v>
      </c>
      <c r="H492" s="73" t="s">
        <v>381</v>
      </c>
    </row>
    <row r="493" spans="2:8" x14ac:dyDescent="0.25">
      <c r="B493" s="74" t="s">
        <v>279</v>
      </c>
      <c r="C493">
        <v>1</v>
      </c>
      <c r="D493">
        <v>150</v>
      </c>
      <c r="E493">
        <v>60</v>
      </c>
      <c r="F493">
        <v>25</v>
      </c>
      <c r="G493">
        <f>ROUND((Table245[[#This Row],[XP]]*Table245[[#This Row],[entity_spawned (AVG)]])*(Table245[[#This Row],[activating_chance]]/100),0)</f>
        <v>15</v>
      </c>
      <c r="H493" s="73" t="s">
        <v>381</v>
      </c>
    </row>
    <row r="494" spans="2:8" x14ac:dyDescent="0.25">
      <c r="B494" s="74" t="s">
        <v>279</v>
      </c>
      <c r="C494">
        <v>1</v>
      </c>
      <c r="D494">
        <v>150</v>
      </c>
      <c r="E494">
        <v>80</v>
      </c>
      <c r="F494">
        <v>25</v>
      </c>
      <c r="G494">
        <f>ROUND((Table245[[#This Row],[XP]]*Table245[[#This Row],[entity_spawned (AVG)]])*(Table245[[#This Row],[activating_chance]]/100),0)</f>
        <v>20</v>
      </c>
      <c r="H494" s="73" t="s">
        <v>381</v>
      </c>
    </row>
    <row r="495" spans="2:8" x14ac:dyDescent="0.25">
      <c r="B495" s="74" t="s">
        <v>279</v>
      </c>
      <c r="C495">
        <v>2</v>
      </c>
      <c r="D495">
        <v>150</v>
      </c>
      <c r="E495">
        <v>85</v>
      </c>
      <c r="F495">
        <v>25</v>
      </c>
      <c r="G495">
        <f>ROUND((Table245[[#This Row],[XP]]*Table245[[#This Row],[entity_spawned (AVG)]])*(Table245[[#This Row],[activating_chance]]/100),0)</f>
        <v>43</v>
      </c>
      <c r="H495" s="73" t="s">
        <v>381</v>
      </c>
    </row>
    <row r="496" spans="2:8" x14ac:dyDescent="0.25">
      <c r="B496" s="74" t="s">
        <v>279</v>
      </c>
      <c r="C496">
        <v>1</v>
      </c>
      <c r="D496">
        <v>170</v>
      </c>
      <c r="E496">
        <v>20</v>
      </c>
      <c r="F496">
        <v>25</v>
      </c>
      <c r="G496">
        <f>ROUND((Table245[[#This Row],[XP]]*Table245[[#This Row],[entity_spawned (AVG)]])*(Table245[[#This Row],[activating_chance]]/100),0)</f>
        <v>5</v>
      </c>
      <c r="H496" s="73" t="s">
        <v>381</v>
      </c>
    </row>
    <row r="497" spans="2:8" x14ac:dyDescent="0.25">
      <c r="B497" s="74" t="s">
        <v>279</v>
      </c>
      <c r="C497">
        <v>1</v>
      </c>
      <c r="D497">
        <v>170</v>
      </c>
      <c r="E497">
        <v>100</v>
      </c>
      <c r="F497">
        <v>25</v>
      </c>
      <c r="G497">
        <f>ROUND((Table245[[#This Row],[XP]]*Table245[[#This Row],[entity_spawned (AVG)]])*(Table245[[#This Row],[activating_chance]]/100),0)</f>
        <v>25</v>
      </c>
      <c r="H497" s="73" t="s">
        <v>381</v>
      </c>
    </row>
    <row r="498" spans="2:8" x14ac:dyDescent="0.25">
      <c r="B498" s="74" t="s">
        <v>279</v>
      </c>
      <c r="C498">
        <v>1</v>
      </c>
      <c r="D498">
        <v>150</v>
      </c>
      <c r="E498">
        <v>100</v>
      </c>
      <c r="F498">
        <v>25</v>
      </c>
      <c r="G498">
        <f>ROUND((Table245[[#This Row],[XP]]*Table245[[#This Row],[entity_spawned (AVG)]])*(Table245[[#This Row],[activating_chance]]/100),0)</f>
        <v>25</v>
      </c>
      <c r="H498" s="73" t="s">
        <v>381</v>
      </c>
    </row>
    <row r="499" spans="2:8" x14ac:dyDescent="0.25">
      <c r="B499" s="74" t="s">
        <v>279</v>
      </c>
      <c r="C499">
        <v>1</v>
      </c>
      <c r="D499">
        <v>150</v>
      </c>
      <c r="E499">
        <v>100</v>
      </c>
      <c r="F499">
        <v>25</v>
      </c>
      <c r="G499">
        <f>ROUND((Table245[[#This Row],[XP]]*Table245[[#This Row],[entity_spawned (AVG)]])*(Table245[[#This Row],[activating_chance]]/100),0)</f>
        <v>25</v>
      </c>
      <c r="H499" s="73" t="s">
        <v>381</v>
      </c>
    </row>
    <row r="500" spans="2:8" x14ac:dyDescent="0.25">
      <c r="B500" s="74" t="s">
        <v>279</v>
      </c>
      <c r="C500">
        <v>4</v>
      </c>
      <c r="D500">
        <v>150</v>
      </c>
      <c r="E500">
        <v>40</v>
      </c>
      <c r="F500">
        <v>25</v>
      </c>
      <c r="G500">
        <f>ROUND((Table245[[#This Row],[XP]]*Table245[[#This Row],[entity_spawned (AVG)]])*(Table245[[#This Row],[activating_chance]]/100),0)</f>
        <v>40</v>
      </c>
      <c r="H500" s="73" t="s">
        <v>381</v>
      </c>
    </row>
    <row r="501" spans="2:8" x14ac:dyDescent="0.25">
      <c r="B501" s="74" t="s">
        <v>279</v>
      </c>
      <c r="C501">
        <v>2</v>
      </c>
      <c r="D501">
        <v>150</v>
      </c>
      <c r="E501">
        <v>100</v>
      </c>
      <c r="F501">
        <v>25</v>
      </c>
      <c r="G501">
        <f>ROUND((Table245[[#This Row],[XP]]*Table245[[#This Row],[entity_spawned (AVG)]])*(Table245[[#This Row],[activating_chance]]/100),0)</f>
        <v>50</v>
      </c>
      <c r="H501" s="73" t="s">
        <v>381</v>
      </c>
    </row>
    <row r="502" spans="2:8" x14ac:dyDescent="0.25">
      <c r="B502" s="74" t="s">
        <v>279</v>
      </c>
      <c r="C502">
        <v>1</v>
      </c>
      <c r="D502">
        <v>170</v>
      </c>
      <c r="E502">
        <v>80</v>
      </c>
      <c r="F502">
        <v>25</v>
      </c>
      <c r="G502">
        <f>ROUND((Table245[[#This Row],[XP]]*Table245[[#This Row],[entity_spawned (AVG)]])*(Table245[[#This Row],[activating_chance]]/100),0)</f>
        <v>20</v>
      </c>
      <c r="H502" s="73" t="s">
        <v>381</v>
      </c>
    </row>
    <row r="503" spans="2:8" x14ac:dyDescent="0.25">
      <c r="B503" s="74" t="s">
        <v>279</v>
      </c>
      <c r="C503">
        <v>1</v>
      </c>
      <c r="D503">
        <v>170</v>
      </c>
      <c r="E503">
        <v>20</v>
      </c>
      <c r="F503">
        <v>25</v>
      </c>
      <c r="G503">
        <f>ROUND((Table245[[#This Row],[XP]]*Table245[[#This Row],[entity_spawned (AVG)]])*(Table245[[#This Row],[activating_chance]]/100),0)</f>
        <v>5</v>
      </c>
      <c r="H503" s="73" t="s">
        <v>381</v>
      </c>
    </row>
    <row r="504" spans="2:8" x14ac:dyDescent="0.25">
      <c r="B504" s="74" t="s">
        <v>279</v>
      </c>
      <c r="C504">
        <v>1</v>
      </c>
      <c r="D504">
        <v>170</v>
      </c>
      <c r="E504">
        <v>100</v>
      </c>
      <c r="F504">
        <v>25</v>
      </c>
      <c r="G504">
        <f>ROUND((Table245[[#This Row],[XP]]*Table245[[#This Row],[entity_spawned (AVG)]])*(Table245[[#This Row],[activating_chance]]/100),0)</f>
        <v>25</v>
      </c>
      <c r="H504" s="73" t="s">
        <v>381</v>
      </c>
    </row>
    <row r="505" spans="2:8" x14ac:dyDescent="0.25">
      <c r="B505" s="74" t="s">
        <v>279</v>
      </c>
      <c r="C505">
        <v>1</v>
      </c>
      <c r="D505">
        <v>120</v>
      </c>
      <c r="E505">
        <v>90</v>
      </c>
      <c r="F505">
        <v>25</v>
      </c>
      <c r="G505">
        <f>ROUND((Table245[[#This Row],[XP]]*Table245[[#This Row],[entity_spawned (AVG)]])*(Table245[[#This Row],[activating_chance]]/100),0)</f>
        <v>23</v>
      </c>
      <c r="H505" s="73" t="s">
        <v>381</v>
      </c>
    </row>
    <row r="506" spans="2:8" x14ac:dyDescent="0.25">
      <c r="B506" s="74" t="s">
        <v>279</v>
      </c>
      <c r="C506">
        <v>1</v>
      </c>
      <c r="D506">
        <v>150</v>
      </c>
      <c r="E506">
        <v>60</v>
      </c>
      <c r="F506">
        <v>25</v>
      </c>
      <c r="G506">
        <f>ROUND((Table245[[#This Row],[XP]]*Table245[[#This Row],[entity_spawned (AVG)]])*(Table245[[#This Row],[activating_chance]]/100),0)</f>
        <v>15</v>
      </c>
      <c r="H506" s="73" t="s">
        <v>381</v>
      </c>
    </row>
    <row r="507" spans="2:8" x14ac:dyDescent="0.25">
      <c r="B507" s="74" t="s">
        <v>279</v>
      </c>
      <c r="C507">
        <v>4</v>
      </c>
      <c r="D507">
        <v>150</v>
      </c>
      <c r="E507">
        <v>60</v>
      </c>
      <c r="F507">
        <v>25</v>
      </c>
      <c r="G507">
        <f>ROUND((Table245[[#This Row],[XP]]*Table245[[#This Row],[entity_spawned (AVG)]])*(Table245[[#This Row],[activating_chance]]/100),0)</f>
        <v>60</v>
      </c>
      <c r="H507" s="73" t="s">
        <v>381</v>
      </c>
    </row>
    <row r="508" spans="2:8" x14ac:dyDescent="0.25">
      <c r="B508" s="74" t="s">
        <v>279</v>
      </c>
      <c r="C508">
        <v>1</v>
      </c>
      <c r="D508">
        <v>100</v>
      </c>
      <c r="E508">
        <v>85</v>
      </c>
      <c r="F508">
        <v>25</v>
      </c>
      <c r="G508">
        <f>ROUND((Table245[[#This Row],[XP]]*Table245[[#This Row],[entity_spawned (AVG)]])*(Table245[[#This Row],[activating_chance]]/100),0)</f>
        <v>21</v>
      </c>
      <c r="H508" s="73" t="s">
        <v>381</v>
      </c>
    </row>
    <row r="509" spans="2:8" x14ac:dyDescent="0.25">
      <c r="B509" s="74" t="s">
        <v>279</v>
      </c>
      <c r="C509">
        <v>1</v>
      </c>
      <c r="D509">
        <v>170</v>
      </c>
      <c r="E509">
        <v>80</v>
      </c>
      <c r="F509">
        <v>25</v>
      </c>
      <c r="G509">
        <f>ROUND((Table245[[#This Row],[XP]]*Table245[[#This Row],[entity_spawned (AVG)]])*(Table245[[#This Row],[activating_chance]]/100),0)</f>
        <v>20</v>
      </c>
      <c r="H509" s="73" t="s">
        <v>381</v>
      </c>
    </row>
    <row r="510" spans="2:8" x14ac:dyDescent="0.25">
      <c r="B510" s="74" t="s">
        <v>279</v>
      </c>
      <c r="C510">
        <v>1</v>
      </c>
      <c r="D510">
        <v>150</v>
      </c>
      <c r="E510">
        <v>100</v>
      </c>
      <c r="F510">
        <v>25</v>
      </c>
      <c r="G510">
        <f>ROUND((Table245[[#This Row],[XP]]*Table245[[#This Row],[entity_spawned (AVG)]])*(Table245[[#This Row],[activating_chance]]/100),0)</f>
        <v>25</v>
      </c>
      <c r="H510" s="73" t="s">
        <v>381</v>
      </c>
    </row>
    <row r="511" spans="2:8" x14ac:dyDescent="0.25">
      <c r="B511" s="74" t="s">
        <v>279</v>
      </c>
      <c r="C511">
        <v>3</v>
      </c>
      <c r="D511">
        <v>130</v>
      </c>
      <c r="E511">
        <v>40</v>
      </c>
      <c r="F511">
        <v>25</v>
      </c>
      <c r="G511">
        <f>ROUND((Table245[[#This Row],[XP]]*Table245[[#This Row],[entity_spawned (AVG)]])*(Table245[[#This Row],[activating_chance]]/100),0)</f>
        <v>30</v>
      </c>
      <c r="H511" s="73" t="s">
        <v>381</v>
      </c>
    </row>
    <row r="512" spans="2:8" x14ac:dyDescent="0.25">
      <c r="B512" s="74" t="s">
        <v>279</v>
      </c>
      <c r="C512">
        <v>1</v>
      </c>
      <c r="D512">
        <v>120</v>
      </c>
      <c r="E512">
        <v>100</v>
      </c>
      <c r="F512">
        <v>25</v>
      </c>
      <c r="G512">
        <f>ROUND((Table245[[#This Row],[XP]]*Table245[[#This Row],[entity_spawned (AVG)]])*(Table245[[#This Row],[activating_chance]]/100),0)</f>
        <v>25</v>
      </c>
      <c r="H512" s="73" t="s">
        <v>381</v>
      </c>
    </row>
    <row r="513" spans="2:8" x14ac:dyDescent="0.25">
      <c r="B513" s="74" t="s">
        <v>279</v>
      </c>
      <c r="C513">
        <v>1</v>
      </c>
      <c r="D513">
        <v>120</v>
      </c>
      <c r="E513">
        <v>60</v>
      </c>
      <c r="F513">
        <v>25</v>
      </c>
      <c r="G513">
        <f>ROUND((Table245[[#This Row],[XP]]*Table245[[#This Row],[entity_spawned (AVG)]])*(Table245[[#This Row],[activating_chance]]/100),0)</f>
        <v>15</v>
      </c>
      <c r="H513" s="73" t="s">
        <v>381</v>
      </c>
    </row>
    <row r="514" spans="2:8" x14ac:dyDescent="0.25">
      <c r="B514" s="74" t="s">
        <v>279</v>
      </c>
      <c r="C514">
        <v>1</v>
      </c>
      <c r="D514">
        <v>120</v>
      </c>
      <c r="E514">
        <v>100</v>
      </c>
      <c r="F514">
        <v>25</v>
      </c>
      <c r="G514">
        <f>ROUND((Table245[[#This Row],[XP]]*Table245[[#This Row],[entity_spawned (AVG)]])*(Table245[[#This Row],[activating_chance]]/100),0)</f>
        <v>25</v>
      </c>
      <c r="H514" s="73" t="s">
        <v>381</v>
      </c>
    </row>
    <row r="515" spans="2:8" x14ac:dyDescent="0.25">
      <c r="B515" s="74" t="s">
        <v>279</v>
      </c>
      <c r="C515">
        <v>3</v>
      </c>
      <c r="D515">
        <v>150</v>
      </c>
      <c r="E515">
        <v>80</v>
      </c>
      <c r="F515">
        <v>25</v>
      </c>
      <c r="G515">
        <f>ROUND((Table245[[#This Row],[XP]]*Table245[[#This Row],[entity_spawned (AVG)]])*(Table245[[#This Row],[activating_chance]]/100),0)</f>
        <v>60</v>
      </c>
      <c r="H515" s="73" t="s">
        <v>381</v>
      </c>
    </row>
    <row r="516" spans="2:8" x14ac:dyDescent="0.25">
      <c r="B516" s="74" t="s">
        <v>279</v>
      </c>
      <c r="C516">
        <v>1</v>
      </c>
      <c r="D516">
        <v>120</v>
      </c>
      <c r="E516">
        <v>40</v>
      </c>
      <c r="F516">
        <v>25</v>
      </c>
      <c r="G516">
        <f>ROUND((Table245[[#This Row],[XP]]*Table245[[#This Row],[entity_spawned (AVG)]])*(Table245[[#This Row],[activating_chance]]/100),0)</f>
        <v>10</v>
      </c>
      <c r="H516" s="73" t="s">
        <v>381</v>
      </c>
    </row>
    <row r="517" spans="2:8" x14ac:dyDescent="0.25">
      <c r="B517" s="74" t="s">
        <v>280</v>
      </c>
      <c r="C517">
        <v>1</v>
      </c>
      <c r="D517">
        <v>140</v>
      </c>
      <c r="E517">
        <v>100</v>
      </c>
      <c r="F517">
        <v>25</v>
      </c>
      <c r="G517">
        <f>ROUND((Table245[[#This Row],[XP]]*Table245[[#This Row],[entity_spawned (AVG)]])*(Table245[[#This Row],[activating_chance]]/100),0)</f>
        <v>25</v>
      </c>
      <c r="H517" s="73" t="s">
        <v>381</v>
      </c>
    </row>
    <row r="518" spans="2:8" x14ac:dyDescent="0.25">
      <c r="B518" s="74" t="s">
        <v>280</v>
      </c>
      <c r="C518">
        <v>1</v>
      </c>
      <c r="D518">
        <v>150</v>
      </c>
      <c r="E518">
        <v>100</v>
      </c>
      <c r="F518">
        <v>25</v>
      </c>
      <c r="G518">
        <f>ROUND((Table245[[#This Row],[XP]]*Table245[[#This Row],[entity_spawned (AVG)]])*(Table245[[#This Row],[activating_chance]]/100),0)</f>
        <v>25</v>
      </c>
      <c r="H518" s="73" t="s">
        <v>381</v>
      </c>
    </row>
    <row r="519" spans="2:8" x14ac:dyDescent="0.25">
      <c r="B519" s="74" t="s">
        <v>281</v>
      </c>
      <c r="C519">
        <v>1</v>
      </c>
      <c r="D519">
        <v>250</v>
      </c>
      <c r="E519">
        <v>25</v>
      </c>
      <c r="F519">
        <v>50</v>
      </c>
      <c r="G519">
        <f>ROUND((Table245[[#This Row],[XP]]*Table245[[#This Row],[entity_spawned (AVG)]])*(Table245[[#This Row],[activating_chance]]/100),0)</f>
        <v>13</v>
      </c>
      <c r="H519" s="73" t="s">
        <v>381</v>
      </c>
    </row>
    <row r="520" spans="2:8" x14ac:dyDescent="0.25">
      <c r="B520" s="74" t="s">
        <v>281</v>
      </c>
      <c r="C520">
        <v>1</v>
      </c>
      <c r="D520">
        <v>220</v>
      </c>
      <c r="E520">
        <v>60</v>
      </c>
      <c r="F520">
        <v>50</v>
      </c>
      <c r="G520">
        <f>ROUND((Table245[[#This Row],[XP]]*Table245[[#This Row],[entity_spawned (AVG)]])*(Table245[[#This Row],[activating_chance]]/100),0)</f>
        <v>30</v>
      </c>
      <c r="H520" s="73" t="s">
        <v>381</v>
      </c>
    </row>
    <row r="521" spans="2:8" x14ac:dyDescent="0.25">
      <c r="B521" s="74" t="s">
        <v>281</v>
      </c>
      <c r="C521">
        <v>1</v>
      </c>
      <c r="D521">
        <v>220</v>
      </c>
      <c r="E521">
        <v>100</v>
      </c>
      <c r="F521">
        <v>50</v>
      </c>
      <c r="G521">
        <f>ROUND((Table245[[#This Row],[XP]]*Table245[[#This Row],[entity_spawned (AVG)]])*(Table245[[#This Row],[activating_chance]]/100),0)</f>
        <v>50</v>
      </c>
      <c r="H521" s="73" t="s">
        <v>381</v>
      </c>
    </row>
    <row r="522" spans="2:8" x14ac:dyDescent="0.25">
      <c r="B522" s="74" t="s">
        <v>281</v>
      </c>
      <c r="C522">
        <v>1</v>
      </c>
      <c r="D522">
        <v>210</v>
      </c>
      <c r="E522">
        <v>60</v>
      </c>
      <c r="F522">
        <v>50</v>
      </c>
      <c r="G522">
        <f>ROUND((Table245[[#This Row],[XP]]*Table245[[#This Row],[entity_spawned (AVG)]])*(Table245[[#This Row],[activating_chance]]/100),0)</f>
        <v>30</v>
      </c>
      <c r="H522" s="73" t="s">
        <v>381</v>
      </c>
    </row>
    <row r="523" spans="2:8" x14ac:dyDescent="0.25">
      <c r="B523" s="74" t="s">
        <v>281</v>
      </c>
      <c r="C523">
        <v>1</v>
      </c>
      <c r="D523">
        <v>220</v>
      </c>
      <c r="E523">
        <v>100</v>
      </c>
      <c r="F523">
        <v>50</v>
      </c>
      <c r="G523">
        <f>ROUND((Table245[[#This Row],[XP]]*Table245[[#This Row],[entity_spawned (AVG)]])*(Table245[[#This Row],[activating_chance]]/100),0)</f>
        <v>50</v>
      </c>
      <c r="H523" s="73" t="s">
        <v>381</v>
      </c>
    </row>
    <row r="524" spans="2:8" x14ac:dyDescent="0.25">
      <c r="B524" s="74" t="s">
        <v>281</v>
      </c>
      <c r="C524">
        <v>1</v>
      </c>
      <c r="D524">
        <v>230</v>
      </c>
      <c r="E524">
        <v>100</v>
      </c>
      <c r="F524">
        <v>50</v>
      </c>
      <c r="G524">
        <f>ROUND((Table245[[#This Row],[XP]]*Table245[[#This Row],[entity_spawned (AVG)]])*(Table245[[#This Row],[activating_chance]]/100),0)</f>
        <v>50</v>
      </c>
      <c r="H524" s="73" t="s">
        <v>381</v>
      </c>
    </row>
    <row r="525" spans="2:8" x14ac:dyDescent="0.25">
      <c r="B525" s="74" t="s">
        <v>281</v>
      </c>
      <c r="C525">
        <v>1</v>
      </c>
      <c r="D525">
        <v>220</v>
      </c>
      <c r="E525">
        <v>100</v>
      </c>
      <c r="F525">
        <v>50</v>
      </c>
      <c r="G525">
        <f>ROUND((Table245[[#This Row],[XP]]*Table245[[#This Row],[entity_spawned (AVG)]])*(Table245[[#This Row],[activating_chance]]/100),0)</f>
        <v>50</v>
      </c>
      <c r="H525" s="73" t="s">
        <v>381</v>
      </c>
    </row>
    <row r="526" spans="2:8" x14ac:dyDescent="0.25">
      <c r="B526" s="74" t="s">
        <v>281</v>
      </c>
      <c r="C526">
        <v>1</v>
      </c>
      <c r="D526">
        <v>220</v>
      </c>
      <c r="E526">
        <v>100</v>
      </c>
      <c r="F526">
        <v>50</v>
      </c>
      <c r="G526">
        <f>ROUND((Table245[[#This Row],[XP]]*Table245[[#This Row],[entity_spawned (AVG)]])*(Table245[[#This Row],[activating_chance]]/100),0)</f>
        <v>50</v>
      </c>
      <c r="H526" s="73" t="s">
        <v>381</v>
      </c>
    </row>
    <row r="527" spans="2:8" x14ac:dyDescent="0.25">
      <c r="B527" s="74" t="s">
        <v>281</v>
      </c>
      <c r="C527">
        <v>1</v>
      </c>
      <c r="D527">
        <v>210</v>
      </c>
      <c r="E527">
        <v>100</v>
      </c>
      <c r="F527">
        <v>50</v>
      </c>
      <c r="G527">
        <f>ROUND((Table245[[#This Row],[XP]]*Table245[[#This Row],[entity_spawned (AVG)]])*(Table245[[#This Row],[activating_chance]]/100),0)</f>
        <v>50</v>
      </c>
      <c r="H527" s="73" t="s">
        <v>381</v>
      </c>
    </row>
    <row r="528" spans="2:8" x14ac:dyDescent="0.25">
      <c r="B528" s="74" t="s">
        <v>281</v>
      </c>
      <c r="C528">
        <v>1</v>
      </c>
      <c r="D528">
        <v>210</v>
      </c>
      <c r="E528">
        <v>10</v>
      </c>
      <c r="F528">
        <v>50</v>
      </c>
      <c r="G528">
        <f>ROUND((Table245[[#This Row],[XP]]*Table245[[#This Row],[entity_spawned (AVG)]])*(Table245[[#This Row],[activating_chance]]/100),0)</f>
        <v>5</v>
      </c>
      <c r="H528" s="73" t="s">
        <v>381</v>
      </c>
    </row>
    <row r="529" spans="2:8" x14ac:dyDescent="0.25">
      <c r="B529" s="74" t="s">
        <v>374</v>
      </c>
      <c r="C529">
        <v>1</v>
      </c>
      <c r="D529">
        <v>230</v>
      </c>
      <c r="E529">
        <v>100</v>
      </c>
      <c r="F529">
        <v>50</v>
      </c>
      <c r="G529">
        <f>ROUND((Table245[[#This Row],[XP]]*Table245[[#This Row],[entity_spawned (AVG)]])*(Table245[[#This Row],[activating_chance]]/100),0)</f>
        <v>50</v>
      </c>
      <c r="H529" s="73" t="s">
        <v>381</v>
      </c>
    </row>
    <row r="530" spans="2:8" x14ac:dyDescent="0.25">
      <c r="B530" s="74" t="s">
        <v>374</v>
      </c>
      <c r="C530">
        <v>1</v>
      </c>
      <c r="D530">
        <v>220</v>
      </c>
      <c r="E530">
        <v>100</v>
      </c>
      <c r="F530">
        <v>50</v>
      </c>
      <c r="G530">
        <f>ROUND((Table245[[#This Row],[XP]]*Table245[[#This Row],[entity_spawned (AVG)]])*(Table245[[#This Row],[activating_chance]]/100),0)</f>
        <v>50</v>
      </c>
      <c r="H530" s="73" t="s">
        <v>381</v>
      </c>
    </row>
    <row r="531" spans="2:8" x14ac:dyDescent="0.25">
      <c r="B531" s="74" t="s">
        <v>377</v>
      </c>
      <c r="C531">
        <v>1</v>
      </c>
      <c r="D531">
        <v>0</v>
      </c>
      <c r="E531">
        <v>100</v>
      </c>
      <c r="F531">
        <v>25</v>
      </c>
      <c r="G531">
        <f>ROUND((Table245[[#This Row],[XP]]*Table245[[#This Row],[entity_spawned (AVG)]])*(Table245[[#This Row],[activating_chance]]/100),0)</f>
        <v>25</v>
      </c>
      <c r="H531" s="73" t="s">
        <v>381</v>
      </c>
    </row>
    <row r="532" spans="2:8" x14ac:dyDescent="0.25">
      <c r="B532" s="74" t="s">
        <v>377</v>
      </c>
      <c r="C532">
        <v>1</v>
      </c>
      <c r="D532">
        <v>0</v>
      </c>
      <c r="E532">
        <v>100</v>
      </c>
      <c r="F532">
        <v>25</v>
      </c>
      <c r="G532">
        <f>ROUND((Table245[[#This Row],[XP]]*Table245[[#This Row],[entity_spawned (AVG)]])*(Table245[[#This Row],[activating_chance]]/100),0)</f>
        <v>25</v>
      </c>
      <c r="H532" s="73" t="s">
        <v>381</v>
      </c>
    </row>
    <row r="533" spans="2:8" x14ac:dyDescent="0.25">
      <c r="B533" s="74" t="s">
        <v>377</v>
      </c>
      <c r="C533">
        <v>1</v>
      </c>
      <c r="D533">
        <v>0</v>
      </c>
      <c r="E533">
        <v>100</v>
      </c>
      <c r="F533">
        <v>25</v>
      </c>
      <c r="G533">
        <f>ROUND((Table245[[#This Row],[XP]]*Table245[[#This Row],[entity_spawned (AVG)]])*(Table245[[#This Row],[activating_chance]]/100),0)</f>
        <v>25</v>
      </c>
      <c r="H533" s="73" t="s">
        <v>381</v>
      </c>
    </row>
  </sheetData>
  <pageMargins left="0.7" right="0.7" top="0.75" bottom="0.75" header="0.3" footer="0.3"/>
  <pageSetup paperSize="9" orientation="portrait" r:id="rId1"/>
  <ignoredErrors>
    <ignoredError sqref="F18:F533" calculatedColumn="1"/>
  </ignoredErrors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N50" sqref="N50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231</v>
      </c>
      <c r="R3" t="s">
        <v>223</v>
      </c>
      <c r="S3" t="s">
        <v>224</v>
      </c>
    </row>
    <row r="4" spans="3:20" x14ac:dyDescent="0.25">
      <c r="M4" s="66" t="s">
        <v>210</v>
      </c>
      <c r="N4" s="67" t="s">
        <v>208</v>
      </c>
      <c r="O4" s="67" t="s">
        <v>209</v>
      </c>
      <c r="P4" s="68" t="s">
        <v>212</v>
      </c>
      <c r="R4" s="35" t="s">
        <v>218</v>
      </c>
      <c r="S4" s="17" t="s">
        <v>221</v>
      </c>
      <c r="T4" s="17" t="s">
        <v>220</v>
      </c>
    </row>
    <row r="5" spans="3:20" x14ac:dyDescent="0.25">
      <c r="C5" s="42" t="s">
        <v>230</v>
      </c>
      <c r="D5" s="70">
        <v>20</v>
      </c>
      <c r="M5" s="46" t="s">
        <v>213</v>
      </c>
      <c r="N5" s="47">
        <f>MIN(I13:I17)</f>
        <v>35</v>
      </c>
      <c r="O5" s="47">
        <f>D5</f>
        <v>20</v>
      </c>
      <c r="P5" s="48">
        <f>ROUND(O5/N5,2)</f>
        <v>0.56999999999999995</v>
      </c>
      <c r="R5" s="61">
        <v>10</v>
      </c>
      <c r="S5">
        <v>10</v>
      </c>
      <c r="T5">
        <f>(R5+S5)*K13</f>
        <v>51.428571428571431</v>
      </c>
    </row>
    <row r="6" spans="3:20" x14ac:dyDescent="0.25">
      <c r="M6" s="49" t="s">
        <v>214</v>
      </c>
      <c r="N6" s="50">
        <f>MIN(I18:I23)</f>
        <v>50</v>
      </c>
      <c r="O6" s="50">
        <f>D5</f>
        <v>20</v>
      </c>
      <c r="P6" s="51">
        <f>ROUND(O6/N6,2)</f>
        <v>0.4</v>
      </c>
      <c r="R6" s="61">
        <v>0</v>
      </c>
      <c r="S6">
        <v>0</v>
      </c>
      <c r="T6">
        <f>(R6+S6)*K18</f>
        <v>0</v>
      </c>
    </row>
    <row r="7" spans="3:20" x14ac:dyDescent="0.25">
      <c r="M7" s="52" t="s">
        <v>215</v>
      </c>
      <c r="N7" s="53">
        <f>MIN(I24:I31)</f>
        <v>60</v>
      </c>
      <c r="O7" s="53">
        <f>D5</f>
        <v>20</v>
      </c>
      <c r="P7" s="54">
        <f>ROUND(O7/N7,2)</f>
        <v>0.33</v>
      </c>
      <c r="R7" s="61">
        <v>10</v>
      </c>
      <c r="S7">
        <v>0</v>
      </c>
      <c r="T7">
        <f>(R7+S7)*K24</f>
        <v>15</v>
      </c>
    </row>
    <row r="8" spans="3:20" x14ac:dyDescent="0.25">
      <c r="M8" s="55" t="s">
        <v>216</v>
      </c>
      <c r="N8" s="56">
        <f>MIN(I32:I40)</f>
        <v>70</v>
      </c>
      <c r="O8" s="56">
        <f>D5</f>
        <v>20</v>
      </c>
      <c r="P8" s="57">
        <f>ROUND(O8/N8,2)</f>
        <v>0.28999999999999998</v>
      </c>
      <c r="R8" s="61">
        <v>5</v>
      </c>
      <c r="S8">
        <v>0</v>
      </c>
      <c r="T8">
        <f>(R8+S8)*K32</f>
        <v>6.4285714285714288</v>
      </c>
    </row>
    <row r="9" spans="3:20" x14ac:dyDescent="0.25">
      <c r="M9" s="58" t="s">
        <v>217</v>
      </c>
      <c r="N9" s="59">
        <f>MIN(I41:I51)</f>
        <v>90</v>
      </c>
      <c r="O9" s="59">
        <f>D5</f>
        <v>20</v>
      </c>
      <c r="P9" s="60">
        <f>ROUND(O9/N9,2)</f>
        <v>0.22</v>
      </c>
      <c r="R9" s="62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6" t="s">
        <v>219</v>
      </c>
      <c r="I12" s="67" t="s">
        <v>208</v>
      </c>
      <c r="J12" s="68" t="s">
        <v>209</v>
      </c>
      <c r="K12" s="68" t="s">
        <v>222</v>
      </c>
      <c r="Q12" s="42" t="s">
        <v>225</v>
      </c>
      <c r="R12" s="69">
        <f>(R5*P5)+(R6*P6)+(R7*P7)+(R8*P8)+(R9*P9)+(S9*P9)+(S8*P8)+(S7*P7)+(S6*P6)+(S5*P5)</f>
        <v>19.45</v>
      </c>
      <c r="T12" s="71">
        <f>(90*20)/T10</f>
        <v>20.487804878048781</v>
      </c>
    </row>
    <row r="13" spans="3:20" x14ac:dyDescent="0.25">
      <c r="H13" s="46" t="s">
        <v>79</v>
      </c>
      <c r="I13" s="47">
        <v>35</v>
      </c>
      <c r="J13" s="48">
        <f t="shared" ref="J13:J24" si="0">$D$5</f>
        <v>20</v>
      </c>
      <c r="K13" s="48">
        <f>$I$41/$I$13</f>
        <v>2.5714285714285716</v>
      </c>
      <c r="L13" t="s">
        <v>226</v>
      </c>
    </row>
    <row r="14" spans="3:20" x14ac:dyDescent="0.25">
      <c r="H14" s="46" t="s">
        <v>79</v>
      </c>
      <c r="I14" s="47">
        <v>35</v>
      </c>
      <c r="J14" s="48">
        <f t="shared" si="0"/>
        <v>20</v>
      </c>
      <c r="K14" s="48">
        <f>$I$41/$I$13</f>
        <v>2.5714285714285716</v>
      </c>
    </row>
    <row r="15" spans="3:20" x14ac:dyDescent="0.25">
      <c r="H15" s="46" t="s">
        <v>80</v>
      </c>
      <c r="I15" s="47">
        <v>35</v>
      </c>
      <c r="J15" s="48">
        <f t="shared" si="0"/>
        <v>20</v>
      </c>
      <c r="K15" s="48">
        <f>$I$41/$I$13</f>
        <v>2.5714285714285716</v>
      </c>
    </row>
    <row r="16" spans="3:20" x14ac:dyDescent="0.25">
      <c r="H16" s="46" t="s">
        <v>80</v>
      </c>
      <c r="I16" s="47">
        <v>35</v>
      </c>
      <c r="J16" s="48">
        <f t="shared" si="0"/>
        <v>20</v>
      </c>
      <c r="K16" s="48">
        <f>$I$41/$I$13</f>
        <v>2.5714285714285716</v>
      </c>
    </row>
    <row r="17" spans="8:12" x14ac:dyDescent="0.25">
      <c r="H17" s="46" t="s">
        <v>135</v>
      </c>
      <c r="I17" s="47">
        <v>40</v>
      </c>
      <c r="J17" s="48">
        <f t="shared" si="0"/>
        <v>20</v>
      </c>
      <c r="K17" s="48">
        <f>$I$41/$I$13</f>
        <v>2.5714285714285716</v>
      </c>
    </row>
    <row r="18" spans="8:12" x14ac:dyDescent="0.25">
      <c r="H18" s="49" t="s">
        <v>87</v>
      </c>
      <c r="I18" s="50">
        <v>50</v>
      </c>
      <c r="J18" s="51">
        <f t="shared" si="0"/>
        <v>20</v>
      </c>
      <c r="K18" s="51">
        <f t="shared" ref="K18:K23" si="1">$I$41/$I$18</f>
        <v>1.8</v>
      </c>
      <c r="L18" t="s">
        <v>227</v>
      </c>
    </row>
    <row r="19" spans="8:12" x14ac:dyDescent="0.25">
      <c r="H19" s="49" t="s">
        <v>87</v>
      </c>
      <c r="I19" s="50">
        <v>50</v>
      </c>
      <c r="J19" s="51">
        <f t="shared" si="0"/>
        <v>20</v>
      </c>
      <c r="K19" s="51">
        <f t="shared" si="1"/>
        <v>1.8</v>
      </c>
    </row>
    <row r="20" spans="8:12" x14ac:dyDescent="0.25">
      <c r="H20" s="49" t="s">
        <v>92</v>
      </c>
      <c r="I20" s="50">
        <v>50</v>
      </c>
      <c r="J20" s="51">
        <f t="shared" si="0"/>
        <v>20</v>
      </c>
      <c r="K20" s="51">
        <f t="shared" si="1"/>
        <v>1.8</v>
      </c>
    </row>
    <row r="21" spans="8:12" x14ac:dyDescent="0.25">
      <c r="H21" s="49" t="s">
        <v>92</v>
      </c>
      <c r="I21" s="50">
        <v>50</v>
      </c>
      <c r="J21" s="51">
        <f t="shared" si="0"/>
        <v>20</v>
      </c>
      <c r="K21" s="51">
        <f t="shared" si="1"/>
        <v>1.8</v>
      </c>
    </row>
    <row r="22" spans="8:12" x14ac:dyDescent="0.25">
      <c r="H22" s="49" t="s">
        <v>93</v>
      </c>
      <c r="I22" s="50">
        <v>50</v>
      </c>
      <c r="J22" s="51">
        <f t="shared" si="0"/>
        <v>20</v>
      </c>
      <c r="K22" s="51">
        <f t="shared" si="1"/>
        <v>1.8</v>
      </c>
    </row>
    <row r="23" spans="8:12" x14ac:dyDescent="0.25">
      <c r="H23" s="49" t="s">
        <v>93</v>
      </c>
      <c r="I23" s="50">
        <v>50</v>
      </c>
      <c r="J23" s="51">
        <f t="shared" si="0"/>
        <v>20</v>
      </c>
      <c r="K23" s="51">
        <f t="shared" si="1"/>
        <v>1.8</v>
      </c>
    </row>
    <row r="24" spans="8:12" x14ac:dyDescent="0.25">
      <c r="H24" s="52" t="s">
        <v>85</v>
      </c>
      <c r="I24" s="53">
        <v>60</v>
      </c>
      <c r="J24" s="54">
        <f t="shared" si="0"/>
        <v>20</v>
      </c>
      <c r="K24" s="54">
        <f>$I$41/$I$24</f>
        <v>1.5</v>
      </c>
      <c r="L24" t="s">
        <v>228</v>
      </c>
    </row>
    <row r="25" spans="8:12" x14ac:dyDescent="0.25">
      <c r="H25" s="52" t="s">
        <v>100</v>
      </c>
      <c r="I25" s="53">
        <v>60</v>
      </c>
      <c r="J25" s="54">
        <f t="shared" ref="J25:J31" si="2">$D$5</f>
        <v>20</v>
      </c>
      <c r="K25" s="54">
        <f t="shared" ref="K25:K31" si="3">$I$41/$I$24</f>
        <v>1.5</v>
      </c>
    </row>
    <row r="26" spans="8:12" x14ac:dyDescent="0.25">
      <c r="H26" s="52" t="s">
        <v>101</v>
      </c>
      <c r="I26" s="53">
        <v>60</v>
      </c>
      <c r="J26" s="54">
        <f t="shared" si="2"/>
        <v>20</v>
      </c>
      <c r="K26" s="54">
        <f t="shared" si="3"/>
        <v>1.5</v>
      </c>
    </row>
    <row r="27" spans="8:12" x14ac:dyDescent="0.25">
      <c r="H27" s="52" t="s">
        <v>101</v>
      </c>
      <c r="I27" s="53">
        <v>60</v>
      </c>
      <c r="J27" s="54">
        <f t="shared" si="2"/>
        <v>20</v>
      </c>
      <c r="K27" s="54">
        <f t="shared" si="3"/>
        <v>1.5</v>
      </c>
    </row>
    <row r="28" spans="8:12" x14ac:dyDescent="0.25">
      <c r="H28" s="52" t="s">
        <v>101</v>
      </c>
      <c r="I28" s="53">
        <v>60</v>
      </c>
      <c r="J28" s="54">
        <f t="shared" si="2"/>
        <v>20</v>
      </c>
      <c r="K28" s="54">
        <f t="shared" si="3"/>
        <v>1.5</v>
      </c>
    </row>
    <row r="29" spans="8:12" x14ac:dyDescent="0.25">
      <c r="H29" s="52" t="s">
        <v>89</v>
      </c>
      <c r="I29" s="53">
        <v>60</v>
      </c>
      <c r="J29" s="54">
        <f t="shared" si="2"/>
        <v>20</v>
      </c>
      <c r="K29" s="54">
        <f t="shared" si="3"/>
        <v>1.5</v>
      </c>
    </row>
    <row r="30" spans="8:12" x14ac:dyDescent="0.25">
      <c r="H30" s="52" t="s">
        <v>89</v>
      </c>
      <c r="I30" s="53">
        <v>60</v>
      </c>
      <c r="J30" s="54">
        <f t="shared" si="2"/>
        <v>20</v>
      </c>
      <c r="K30" s="54">
        <f t="shared" si="3"/>
        <v>1.5</v>
      </c>
    </row>
    <row r="31" spans="8:12" x14ac:dyDescent="0.25">
      <c r="H31" s="52" t="s">
        <v>89</v>
      </c>
      <c r="I31" s="53">
        <v>60</v>
      </c>
      <c r="J31" s="54">
        <f t="shared" si="2"/>
        <v>20</v>
      </c>
      <c r="K31" s="54">
        <f t="shared" si="3"/>
        <v>1.5</v>
      </c>
    </row>
    <row r="32" spans="8:12" x14ac:dyDescent="0.25">
      <c r="H32" s="55" t="s">
        <v>90</v>
      </c>
      <c r="I32" s="56">
        <v>70</v>
      </c>
      <c r="J32" s="57">
        <f>$D$5</f>
        <v>20</v>
      </c>
      <c r="K32" s="57">
        <f>$I$41/$I$32</f>
        <v>1.2857142857142858</v>
      </c>
      <c r="L32" t="s">
        <v>229</v>
      </c>
    </row>
    <row r="33" spans="8:11" x14ac:dyDescent="0.25">
      <c r="H33" s="55" t="s">
        <v>128</v>
      </c>
      <c r="I33" s="56">
        <v>70</v>
      </c>
      <c r="J33" s="57">
        <f t="shared" ref="J33:J40" si="4">$D$5</f>
        <v>20</v>
      </c>
      <c r="K33" s="57">
        <f t="shared" ref="K33:K40" si="5">$I$41/$I$32</f>
        <v>1.2857142857142858</v>
      </c>
    </row>
    <row r="34" spans="8:11" x14ac:dyDescent="0.25">
      <c r="H34" s="55" t="s">
        <v>127</v>
      </c>
      <c r="I34" s="56">
        <v>75</v>
      </c>
      <c r="J34" s="57">
        <f t="shared" si="4"/>
        <v>20</v>
      </c>
      <c r="K34" s="57">
        <f t="shared" si="5"/>
        <v>1.2857142857142858</v>
      </c>
    </row>
    <row r="35" spans="8:11" x14ac:dyDescent="0.25">
      <c r="H35" s="55" t="s">
        <v>126</v>
      </c>
      <c r="I35" s="56">
        <v>75</v>
      </c>
      <c r="J35" s="57">
        <f t="shared" si="4"/>
        <v>20</v>
      </c>
      <c r="K35" s="57">
        <f t="shared" si="5"/>
        <v>1.2857142857142858</v>
      </c>
    </row>
    <row r="36" spans="8:11" x14ac:dyDescent="0.25">
      <c r="H36" s="55" t="s">
        <v>125</v>
      </c>
      <c r="I36" s="56">
        <v>75</v>
      </c>
      <c r="J36" s="57">
        <f t="shared" si="4"/>
        <v>20</v>
      </c>
      <c r="K36" s="57">
        <f t="shared" si="5"/>
        <v>1.2857142857142858</v>
      </c>
    </row>
    <row r="37" spans="8:11" x14ac:dyDescent="0.25">
      <c r="H37" s="55" t="s">
        <v>124</v>
      </c>
      <c r="I37" s="56">
        <v>80</v>
      </c>
      <c r="J37" s="57">
        <f t="shared" si="4"/>
        <v>20</v>
      </c>
      <c r="K37" s="57">
        <f t="shared" si="5"/>
        <v>1.2857142857142858</v>
      </c>
    </row>
    <row r="38" spans="8:11" x14ac:dyDescent="0.25">
      <c r="H38" s="55" t="s">
        <v>83</v>
      </c>
      <c r="I38" s="56">
        <v>80</v>
      </c>
      <c r="J38" s="57">
        <f t="shared" si="4"/>
        <v>20</v>
      </c>
      <c r="K38" s="57">
        <f t="shared" si="5"/>
        <v>1.2857142857142858</v>
      </c>
    </row>
    <row r="39" spans="8:11" x14ac:dyDescent="0.25">
      <c r="H39" s="55" t="s">
        <v>102</v>
      </c>
      <c r="I39" s="56">
        <v>80</v>
      </c>
      <c r="J39" s="57">
        <f t="shared" si="4"/>
        <v>20</v>
      </c>
      <c r="K39" s="57">
        <f t="shared" si="5"/>
        <v>1.2857142857142858</v>
      </c>
    </row>
    <row r="40" spans="8:11" x14ac:dyDescent="0.25">
      <c r="H40" s="55" t="s">
        <v>88</v>
      </c>
      <c r="I40" s="56">
        <v>85</v>
      </c>
      <c r="J40" s="57">
        <f t="shared" si="4"/>
        <v>20</v>
      </c>
      <c r="K40" s="57">
        <f t="shared" si="5"/>
        <v>1.2857142857142858</v>
      </c>
    </row>
    <row r="41" spans="8:11" x14ac:dyDescent="0.25">
      <c r="H41" s="63" t="s">
        <v>118</v>
      </c>
      <c r="I41" s="64">
        <v>90</v>
      </c>
      <c r="J41" s="65">
        <f>$D$5</f>
        <v>20</v>
      </c>
      <c r="K41" s="65">
        <v>1</v>
      </c>
    </row>
    <row r="42" spans="8:11" x14ac:dyDescent="0.25">
      <c r="H42" s="63" t="s">
        <v>134</v>
      </c>
      <c r="I42" s="64">
        <v>90</v>
      </c>
      <c r="J42" s="65">
        <f t="shared" ref="J42:J51" si="6">$D$5</f>
        <v>20</v>
      </c>
      <c r="K42" s="65">
        <v>1</v>
      </c>
    </row>
    <row r="43" spans="8:11" x14ac:dyDescent="0.25">
      <c r="H43" s="63" t="s">
        <v>211</v>
      </c>
      <c r="I43" s="64">
        <v>90</v>
      </c>
      <c r="J43" s="65">
        <f t="shared" si="6"/>
        <v>20</v>
      </c>
      <c r="K43" s="65">
        <v>1</v>
      </c>
    </row>
    <row r="44" spans="8:11" x14ac:dyDescent="0.25">
      <c r="H44" s="63" t="s">
        <v>103</v>
      </c>
      <c r="I44" s="64">
        <v>90</v>
      </c>
      <c r="J44" s="65">
        <f t="shared" si="6"/>
        <v>20</v>
      </c>
      <c r="K44" s="65">
        <v>1</v>
      </c>
    </row>
    <row r="45" spans="8:11" x14ac:dyDescent="0.25">
      <c r="H45" s="63" t="s">
        <v>114</v>
      </c>
      <c r="I45" s="64">
        <v>90</v>
      </c>
      <c r="J45" s="65">
        <f t="shared" si="6"/>
        <v>20</v>
      </c>
      <c r="K45" s="65">
        <v>1</v>
      </c>
    </row>
    <row r="46" spans="8:11" x14ac:dyDescent="0.25">
      <c r="H46" s="63" t="s">
        <v>115</v>
      </c>
      <c r="I46" s="64">
        <v>90</v>
      </c>
      <c r="J46" s="65">
        <f t="shared" si="6"/>
        <v>20</v>
      </c>
      <c r="K46" s="65">
        <v>1</v>
      </c>
    </row>
    <row r="47" spans="8:11" x14ac:dyDescent="0.25">
      <c r="H47" s="63" t="s">
        <v>116</v>
      </c>
      <c r="I47" s="64">
        <v>90</v>
      </c>
      <c r="J47" s="65">
        <f t="shared" si="6"/>
        <v>20</v>
      </c>
      <c r="K47" s="65">
        <v>1</v>
      </c>
    </row>
    <row r="48" spans="8:11" x14ac:dyDescent="0.25">
      <c r="H48" s="63" t="s">
        <v>117</v>
      </c>
      <c r="I48" s="64">
        <v>90</v>
      </c>
      <c r="J48" s="65">
        <f t="shared" si="6"/>
        <v>20</v>
      </c>
      <c r="K48" s="65">
        <v>1</v>
      </c>
    </row>
    <row r="49" spans="8:11" x14ac:dyDescent="0.25">
      <c r="H49" s="63" t="s">
        <v>91</v>
      </c>
      <c r="I49" s="64">
        <v>90</v>
      </c>
      <c r="J49" s="65">
        <f t="shared" si="6"/>
        <v>20</v>
      </c>
      <c r="K49" s="65">
        <v>1</v>
      </c>
    </row>
    <row r="50" spans="8:11" x14ac:dyDescent="0.25">
      <c r="H50" s="63" t="s">
        <v>133</v>
      </c>
      <c r="I50" s="64">
        <v>100</v>
      </c>
      <c r="J50" s="65">
        <f t="shared" si="6"/>
        <v>20</v>
      </c>
      <c r="K50" s="65">
        <v>1</v>
      </c>
    </row>
    <row r="51" spans="8:11" x14ac:dyDescent="0.25">
      <c r="H51" s="58" t="s">
        <v>132</v>
      </c>
      <c r="I51" s="59">
        <v>100</v>
      </c>
      <c r="J51" s="60">
        <f t="shared" si="6"/>
        <v>20</v>
      </c>
      <c r="K51" s="60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Entities</vt:lpstr>
      <vt:lpstr>Dragons</vt:lpstr>
      <vt:lpstr>Progression</vt:lpstr>
      <vt:lpstr>DATA_DRAGONS_CONTENT</vt:lpstr>
      <vt:lpstr>DATA_SCENES_UNITY</vt:lpstr>
      <vt:lpstr>Entities FPS</vt:lpstr>
    </vt:vector>
  </TitlesOfParts>
  <Company>UBISOFT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2017-05-05T13:47:29Z</dcterms:modified>
</cp:coreProperties>
</file>