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lfs\Docs\Progression\"/>
    </mc:Choice>
  </mc:AlternateContent>
  <bookViews>
    <workbookView xWindow="0" yWindow="0" windowWidth="8540" windowHeight="2600" tabRatio="658" firstSheet="6"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 hidden="1">AVGHoursGameplay</definedName>
    <definedName name="_xlcn.WorksheetConnection_Database" hidden="1">_xlnm.Database</definedName>
    <definedName name="_xlcn.WorksheetConnection_FGOLDatas" hidden="1">FGOLDatas</definedName>
    <definedName name="_xlcn.WorksheetConnection_hoursGameplay" hidden="1">hoursGameplay</definedName>
    <definedName name="_xlcn.WorksheetConnection_HungryDragonspreProdSpreadsheet1.4DirectPurchase.xlsmTable50" hidden="1">Table50</definedName>
    <definedName name="_xlcn.WorksheetConnection_HungryDragonspreProdSpreadsheet2.7Gacha.xlsmTable73" hidden="1">playerCohortExample</definedName>
    <definedName name="_xlcn.WorksheetConnection_PlayerProfiles" hidden="1">PlayerProfiles</definedName>
    <definedName name="_xlcn.WorksheetConnection_Table78"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L16" i="64" l="1"/>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
        </x15:connection>
      </ext>
    </extLst>
  </connection>
</connections>
</file>

<file path=xl/sharedStrings.xml><?xml version="1.0" encoding="utf-8"?>
<sst xmlns="http://schemas.openxmlformats.org/spreadsheetml/2006/main" count="3022" uniqueCount="1148">
  <si>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</si>
  <si>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</si>
  <si>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</si>
  <si>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</si>
  <si>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</si>
  <si>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</si>
  <si>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</si>
  <si>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</si>
  <si>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</si>
  <si>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</si>
  <si>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</si>
  <si>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</si>
  <si>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</si>
  <si>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</si>
  <si>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</si>
  <si>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</si>
  <si>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</si>
  <si>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</si>
  <si>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</si>
  <si>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</si>
  <si>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</si>
  <si>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</si>
  <si>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</si>
  <si>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</si>
  <si>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</si>
  <si>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</si>
  <si>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</si>
  <si>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</si>
  <si>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</si>
  <si>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</si>
  <si>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</si>
  <si>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</si>
  <si>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</si>
  <si>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</si>
  <si>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</si>
  <si>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</si>
  <si>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</si>
  <si>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</si>
  <si>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</si>
  <si>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</si>
  <si>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</si>
  <si>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</si>
  <si>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</si>
  <si>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</si>
  <si>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</si>
  <si>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</si>
  <si>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</si>
  <si>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</si>
  <si>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</si>
  <si>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</si>
  <si>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</si>
  <si>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</si>
  <si>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</si>
  <si>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</si>
  <si>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</si>
  <si>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</si>
  <si>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</si>
  <si>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</si>
  <si>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</si>
  <si>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</si>
  <si>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</si>
  <si>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</si>
  <si>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</si>
  <si>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</si>
  <si>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</si>
  <si>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</si>
  <si>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</si>
  <si>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</si>
  <si>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</si>
  <si>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</si>
  <si>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</si>
  <si>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</si>
  <si>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</si>
  <si>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</si>
  <si>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</si>
  <si>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</si>
  <si>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</si>
  <si>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</si>
  <si>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</si>
  <si>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</si>
  <si>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</si>
  <si>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</si>
  <si>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</si>
  <si>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</si>
  <si>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</si>
  <si>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</si>
  <si>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</si>
  <si>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</si>
  <si>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</si>
  <si>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</si>
  <si>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</si>
  <si>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</si>
  <si>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</si>
  <si>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</si>
  <si>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</si>
  <si>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</si>
  <si>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</si>
  <si>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</si>
  <si>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</si>
  <si>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</si>
  <si>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</si>
  <si>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</si>
  <si>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</si>
  <si>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</si>
  <si>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</si>
  <si>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</si>
  <si>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</si>
  <si>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</si>
  <si>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</si>
  <si>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</si>
  <si>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</si>
  <si>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</si>
  <si>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</si>
  <si>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</si>
  <si>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</si>
  <si>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</si>
  <si>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</si>
  <si>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</si>
  <si>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</si>
  <si>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</si>
  <si>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</si>
  <si>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</si>
  <si>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</si>
  <si>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</si>
  <si>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</si>
  <si>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</si>
  <si>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</si>
  <si>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</si>
  <si>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</si>
  <si>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</si>
  <si>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</si>
  <si>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</si>
  <si>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</si>
  <si>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</si>
  <si>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</si>
  <si>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</si>
  <si>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</si>
  <si>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</si>
  <si>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</si>
  <si>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</si>
  <si>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</si>
  <si>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</si>
  <si>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</si>
  <si>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</si>
  <si>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</si>
  <si>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</si>
  <si>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</si>
  <si>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</si>
  <si>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</si>
  <si>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</si>
  <si>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</si>
  <si>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</si>
  <si>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</si>
  <si>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</si>
  <si>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</si>
  <si>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</si>
  <si>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</si>
  <si>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</si>
  <si>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</si>
  <si>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</si>
  <si>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</si>
  <si>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</si>
  <si>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</si>
  <si>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</si>
  <si>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</si>
  <si>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</si>
  <si>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</si>
  <si>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</si>
  <si>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</si>
  <si>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</si>
  <si>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</si>
  <si>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</si>
  <si>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</si>
  <si>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</si>
  <si>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</si>
  <si>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</si>
  <si>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</si>
  <si>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</si>
  <si>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</si>
  <si>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</si>
  <si>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</si>
  <si>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</si>
  <si>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</si>
  <si>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</si>
  <si>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</si>
  <si>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</si>
  <si>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</si>
  <si>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</si>
  <si>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</si>
  <si>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</si>
  <si>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</si>
  <si>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</si>
  <si>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</si>
  <si>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</si>
  <si>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</si>
  <si>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</si>
  <si>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</si>
  <si>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</si>
  <si>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</si>
  <si>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</si>
  <si>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</si>
  <si>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</si>
  <si>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</si>
  <si>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</si>
  <si>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</si>
  <si>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</si>
  <si>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</si>
  <si>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</si>
  <si>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</si>
  <si>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</si>
  <si>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</si>
  <si>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</si>
  <si>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</si>
  <si>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</si>
  <si>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</si>
  <si>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</si>
  <si>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</si>
  <si>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</si>
  <si>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</si>
  <si>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</si>
  <si>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</si>
  <si>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</si>
  <si>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</si>
  <si>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</si>
  <si>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</si>
  <si>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</si>
  <si>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</si>
  <si>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</si>
  <si>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</si>
  <si>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</si>
  <si>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</si>
  <si>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</si>
  <si>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</si>
  <si>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</si>
  <si>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</si>
  <si>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</si>
  <si>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</si>
  <si>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</si>
  <si>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</si>
  <si>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</si>
  <si>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</si>
  <si>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</si>
  <si>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</si>
  <si>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</si>
  <si>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</si>
  <si>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</si>
  <si>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</si>
  <si>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</si>
  <si>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</si>
  <si>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</si>
  <si>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</si>
  <si>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</si>
  <si>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</si>
  <si>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</si>
  <si>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</si>
  <si>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</si>
  <si>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</si>
  <si>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</si>
  <si>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</si>
  <si>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</si>
  <si>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</si>
  <si>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</si>
  <si>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</si>
  <si>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</si>
  <si>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</si>
  <si>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</si>
  <si>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</si>
  <si>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</si>
  <si>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</si>
  <si>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</si>
  <si>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</si>
  <si>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</si>
  <si>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</si>
  <si>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</si>
  <si>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</si>
  <si>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</si>
  <si>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</si>
  <si>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</si>
  <si>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</si>
  <si>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</si>
  <si>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</si>
  <si>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</si>
  <si>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</si>
  <si>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</si>
  <si>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</si>
  <si>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</si>
  <si>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</si>
  <si>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</si>
  <si>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</si>
  <si>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</si>
  <si>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</si>
  <si>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</si>
  <si>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</si>
  <si>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</si>
  <si>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</si>
  <si>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</si>
  <si>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</si>
  <si>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</si>
  <si>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</si>
  <si>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</si>
  <si>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</si>
  <si>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</si>
  <si>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</si>
  <si>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</si>
  <si>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</si>
  <si>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</si>
  <si>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</si>
  <si>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</si>
  <si>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</si>
  <si>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</si>
  <si>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</si>
  <si>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</si>
  <si>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</si>
  <si>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</si>
  <si>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</si>
  <si>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</si>
  <si>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</si>
  <si>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</si>
  <si>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</si>
  <si>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</si>
  <si>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</si>
  <si>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</si>
  <si>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</si>
  <si>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</si>
  <si>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</si>
  <si>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</si>
  <si>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</si>
  <si>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</si>
  <si>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</si>
  <si>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</si>
  <si>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</si>
  <si>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</si>
  <si>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</si>
  <si>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</si>
  <si>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</si>
  <si>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</si>
  <si>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</si>
  <si>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</si>
  <si>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</si>
  <si>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</si>
  <si>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</si>
  <si>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</si>
  <si>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</si>
  <si>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</si>
  <si>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</si>
  <si>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</si>
  <si>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</si>
  <si>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</si>
  <si>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</si>
  <si>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</si>
  <si>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</si>
  <si>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</si>
  <si>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</si>
  <si>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</si>
  <si>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</si>
  <si>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</si>
  <si>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</si>
  <si>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</si>
  <si>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</si>
  <si>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</si>
  <si>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</si>
  <si>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</si>
  <si>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</si>
  <si>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</si>
  <si>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</si>
  <si>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</si>
  <si>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</si>
  <si>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</si>
  <si>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</si>
  <si>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</si>
  <si>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</si>
  <si>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</si>
  <si>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</si>
  <si>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</si>
  <si>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</si>
  <si>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</si>
  <si>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</si>
  <si>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</si>
  <si>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</si>
  <si>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</si>
  <si>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</si>
  <si>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</si>
  <si>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</si>
  <si>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</si>
  <si>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</si>
  <si>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</si>
  <si>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</si>
  <si>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</si>
  <si>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</si>
  <si>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</si>
  <si>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</si>
  <si>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</si>
  <si>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</si>
  <si>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</si>
  <si>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</si>
  <si>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</si>
  <si>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</si>
  <si>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</si>
  <si>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</si>
  <si>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</si>
  <si>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</si>
  <si>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</si>
  <si>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</si>
  <si>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</si>
  <si>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</si>
  <si>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</si>
  <si>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</si>
  <si>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</si>
  <si>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</si>
  <si>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</si>
  <si>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</si>
  <si>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</si>
  <si>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</si>
  <si>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</si>
  <si>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</si>
  <si>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</si>
  <si>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</si>
  <si>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</si>
  <si>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</si>
  <si>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</si>
  <si>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</si>
  <si>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</si>
  <si>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</si>
  <si>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</si>
  <si>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</si>
  <si>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</si>
  <si>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</si>
  <si>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</si>
  <si>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</si>
  <si>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</si>
  <si>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</si>
  <si>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</si>
  <si>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</si>
  <si>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</si>
  <si>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</si>
  <si>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</si>
  <si>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</si>
  <si>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</si>
  <si>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</si>
  <si>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</si>
  <si>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</si>
  <si>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</si>
  <si>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</si>
  <si>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</si>
  <si>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</si>
  <si>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</si>
  <si>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</si>
  <si>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</si>
  <si>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</si>
  <si>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</si>
  <si>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</si>
  <si>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</si>
  <si>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</si>
  <si>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</si>
  <si>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</si>
  <si>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</si>
  <si>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</si>
  <si>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</si>
  <si>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</si>
  <si>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</si>
  <si>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</si>
  <si>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</si>
  <si>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</si>
  <si>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</si>
  <si>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</si>
  <si>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</si>
  <si>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</si>
  <si>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</si>
  <si>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</si>
  <si>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</si>
  <si>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</si>
  <si>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</si>
  <si>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</si>
  <si>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</si>
  <si>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</si>
  <si>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</si>
  <si>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</si>
  <si>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</si>
  <si>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</si>
  <si>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</si>
  <si>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</si>
  <si>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</si>
  <si>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</si>
  <si>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</si>
  <si>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</si>
  <si>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</si>
  <si>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</si>
  <si>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</si>
  <si>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</si>
  <si>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</si>
  <si>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</si>
  <si>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</si>
  <si>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</si>
  <si>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</si>
  <si>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</si>
  <si>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</si>
  <si>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</si>
  <si>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</si>
  <si>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</si>
  <si>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</si>
  <si>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</si>
  <si>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</si>
  <si>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</si>
  <si>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</si>
  <si>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</si>
  <si>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</si>
  <si>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</si>
  <si>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</si>
  <si>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</si>
  <si>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</si>
  <si>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</si>
  <si>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</si>
  <si>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</si>
  <si>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</si>
  <si>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</si>
  <si>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</si>
  <si>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</si>
  <si>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</si>
  <si>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</si>
  <si>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</si>
  <si>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</si>
  <si>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</si>
  <si>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</si>
  <si>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</si>
  <si>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</si>
  <si>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</si>
  <si>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</si>
  <si>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</si>
  <si>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</si>
  <si>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</si>
  <si>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</si>
  <si>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</si>
  <si>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</si>
  <si>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</si>
  <si>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</si>
  <si>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</si>
  <si>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</si>
  <si>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</si>
  <si>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</si>
  <si>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</si>
  <si>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</si>
  <si>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</si>
  <si>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</si>
  <si>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</si>
  <si>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</si>
  <si>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</si>
  <si>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</si>
  <si>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</si>
  <si>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</si>
  <si>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</si>
  <si>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</si>
  <si>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</si>
  <si>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</si>
  <si>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</si>
  <si>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</si>
  <si>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</si>
  <si>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</si>
  <si>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</si>
  <si>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</si>
  <si>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</si>
  <si>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</si>
  <si>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</si>
  <si>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</si>
  <si>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</si>
  <si>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</si>
  <si>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</si>
  <si>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</si>
  <si>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</si>
  <si>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</si>
  <si>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</si>
  <si>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</si>
  <si>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</si>
  <si>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</si>
  <si>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</si>
  <si>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</si>
  <si>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</si>
  <si>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</si>
  <si>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</si>
  <si>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</si>
  <si>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</si>
  <si>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</si>
  <si>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</si>
  <si>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</si>
  <si>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</si>
  <si>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</si>
  <si>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</si>
  <si>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</si>
  <si>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</si>
  <si>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</si>
  <si>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</si>
  <si>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</si>
  <si>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</si>
  <si>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</si>
  <si>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</si>
  <si>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</si>
  <si>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</si>
  <si>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</si>
  <si>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</si>
  <si>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</si>
  <si>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</si>
  <si>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</si>
  <si>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</si>
  <si>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</si>
  <si>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</si>
  <si>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</si>
  <si>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</si>
  <si>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</si>
  <si>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</si>
  <si>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</si>
  <si>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</si>
  <si>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</si>
  <si>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</si>
  <si>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</si>
  <si>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</si>
  <si>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</si>
  <si>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</si>
  <si>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</si>
  <si>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</si>
  <si>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</si>
  <si>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</si>
  <si>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</si>
  <si>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</si>
  <si>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</si>
  <si>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</si>
  <si>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</si>
  <si>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</si>
  <si>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</si>
  <si>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</si>
  <si>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</si>
  <si>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</si>
  <si>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</si>
  <si>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</si>
  <si>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</si>
  <si>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</si>
  <si>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</si>
  <si>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</si>
  <si>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</si>
  <si>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</si>
  <si>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</si>
  <si>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</si>
  <si>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</si>
  <si>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</si>
  <si>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</si>
  <si>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</si>
  <si>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</si>
  <si>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</si>
  <si>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</si>
  <si>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</si>
  <si>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</si>
  <si>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</si>
  <si>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</si>
  <si>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</si>
  <si>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</si>
  <si>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</si>
  <si>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</si>
  <si>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</si>
  <si>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</si>
  <si>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</si>
  <si>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</si>
  <si>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</si>
  <si>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</si>
  <si>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</si>
  <si>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</si>
  <si>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</si>
  <si>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</si>
  <si>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</si>
  <si>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</si>
  <si>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</si>
  <si>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</si>
  <si>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</si>
  <si>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</si>
  <si>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</si>
  <si>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</si>
  <si>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</si>
  <si>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</si>
  <si>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</si>
  <si>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</si>
  <si>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</si>
  <si>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</si>
  <si>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</si>
  <si>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</si>
  <si>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</si>
  <si>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</si>
  <si>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</si>
  <si>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</si>
  <si>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</si>
  <si>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</si>
  <si>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</si>
  <si>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</si>
  <si>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</si>
  <si>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</si>
  <si>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</si>
  <si>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</si>
  <si>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</si>
  <si>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</si>
  <si>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</si>
  <si>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</si>
  <si>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</si>
  <si>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</si>
  <si>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</si>
  <si>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</si>
  <si>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</si>
  <si>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</si>
  <si>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</si>
  <si>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</si>
  <si>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</si>
  <si>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</si>
  <si>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</si>
  <si>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</si>
  <si>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</si>
  <si>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</si>
  <si>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</si>
  <si>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</si>
  <si>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</si>
  <si>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</si>
  <si>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</si>
  <si>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</si>
  <si>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</si>
  <si>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</si>
  <si>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</si>
  <si>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</si>
  <si>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</si>
  <si>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</si>
  <si>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</si>
  <si>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</si>
  <si>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</si>
  <si>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</si>
  <si>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</si>
  <si>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</si>
  <si>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</si>
  <si>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</si>
  <si>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</si>
  <si>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</si>
  <si>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</si>
  <si>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</si>
  <si>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</si>
  <si>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</si>
  <si>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</si>
  <si>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</si>
  <si>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</si>
  <si>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</si>
  <si>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</si>
  <si>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</si>
  <si>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</si>
  <si>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</si>
  <si>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</si>
  <si>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</si>
  <si>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</si>
  <si>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</si>
  <si>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</si>
  <si>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</si>
  <si>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</si>
  <si>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</si>
  <si>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</si>
  <si>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</si>
  <si>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</si>
  <si>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</si>
  <si>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</si>
  <si>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</si>
  <si>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</si>
  <si>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</si>
  <si>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</si>
  <si>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</si>
  <si>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</si>
  <si>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</si>
  <si>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</si>
  <si>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</si>
  <si>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</si>
  <si>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</si>
  <si>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</si>
  <si>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</si>
  <si>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</si>
  <si>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</si>
  <si>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</si>
  <si>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</si>
  <si>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</si>
  <si>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</si>
  <si>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</si>
  <si>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</si>
  <si>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</si>
  <si>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</si>
  <si>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</si>
  <si>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</si>
  <si>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</si>
  <si>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</si>
  <si>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</si>
  <si>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</si>
  <si>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</si>
  <si>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</si>
  <si>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</si>
  <si>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</si>
  <si>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</si>
  <si>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</si>
  <si>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</si>
  <si>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</si>
  <si>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</si>
  <si>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</si>
  <si>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</si>
  <si>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</si>
  <si>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</si>
  <si>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</si>
  <si>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</si>
  <si>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</si>
  <si>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</si>
  <si>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</si>
  <si>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</si>
  <si>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</si>
  <si>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</si>
  <si>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</si>
  <si>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</si>
  <si>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</si>
  <si>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</si>
  <si>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</si>
  <si>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</si>
  <si>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</si>
  <si>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</si>
  <si>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</si>
  <si>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</si>
  <si>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</si>
  <si>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</si>
  <si>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</si>
  <si>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</si>
  <si>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</si>
  <si>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</si>
  <si>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</si>
  <si>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</si>
  <si>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</si>
  <si>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</si>
  <si>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</si>
  <si>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</si>
  <si>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</si>
  <si>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</si>
  <si>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</si>
  <si>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</si>
  <si>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</si>
  <si>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</si>
  <si>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</si>
  <si>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</si>
  <si>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</si>
  <si>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</si>
  <si>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</si>
  <si>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</si>
  <si>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</si>
  <si>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</si>
  <si>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</si>
  <si>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</si>
  <si>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</si>
  <si>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</si>
  <si>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</si>
  <si>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</si>
  <si>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</si>
  <si>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</si>
  <si>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</si>
  <si>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</si>
  <si>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</si>
  <si>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</si>
  <si>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</si>
  <si>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</si>
  <si>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</si>
  <si>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</si>
  <si>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</si>
  <si>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</si>
  <si>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</si>
  <si>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</si>
  <si>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</si>
  <si>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</si>
  <si>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</si>
  <si>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</si>
  <si>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</si>
  <si>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</si>
  <si>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</si>
  <si>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</si>
  <si>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</si>
  <si>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</si>
  <si>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</si>
  <si>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</si>
  <si>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</si>
  <si>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</si>
  <si>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</si>
  <si>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</si>
  <si>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</si>
  <si>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</si>
  <si>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</si>
  <si>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</si>
  <si>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</si>
  <si>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</si>
  <si>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</si>
  <si>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</si>
  <si>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</si>
  <si>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</si>
  <si>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</si>
  <si>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</si>
  <si>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</si>
  <si>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</si>
  <si>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</si>
  <si>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</si>
  <si>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</si>
  <si>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</si>
  <si>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</si>
  <si>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</si>
  <si>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</si>
  <si>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</si>
  <si>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</si>
  <si>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</si>
  <si>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</si>
  <si>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</si>
  <si>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</si>
  <si>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</si>
  <si>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</si>
  <si>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</si>
  <si>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</si>
  <si>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</si>
  <si>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</si>
  <si>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</si>
  <si>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</si>
  <si>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</si>
  <si>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</si>
  <si>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</si>
  <si>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</si>
  <si>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</si>
  <si>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</si>
  <si>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</si>
  <si>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</si>
  <si>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</si>
  <si>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</si>
  <si>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</si>
  <si>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</si>
  <si>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</si>
  <si>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</si>
  <si>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</si>
  <si>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</si>
  <si>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</si>
  <si>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</si>
  <si>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</si>
  <si>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</si>
  <si>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</si>
  <si>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</si>
  <si>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</si>
  <si>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</si>
  <si>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</si>
  <si>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</si>
  <si>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</si>
  <si>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</si>
  <si>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</si>
  <si>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</si>
  <si>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</si>
  <si>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</si>
  <si>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</si>
  <si>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</si>
  <si>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</si>
  <si>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</si>
  <si>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</si>
  <si>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</si>
  <si>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</si>
  <si>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</si>
  <si>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</si>
  <si>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</si>
  <si>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</si>
  <si>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</si>
  <si>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</si>
  <si>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</si>
  <si>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</si>
  <si>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</si>
  <si>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</si>
  <si>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</si>
  <si>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</si>
  <si>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</si>
  <si>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</si>
  <si>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</si>
  <si>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</si>
  <si>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</si>
  <si>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</si>
  <si>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</si>
  <si>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</si>
  <si>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</si>
  <si>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</si>
  <si>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</si>
  <si>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</si>
  <si>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</si>
  <si>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</si>
  <si>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</si>
  <si>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</si>
  <si>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</si>
  <si>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</si>
  <si>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</si>
  <si>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</si>
  <si>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</si>
  <si>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</si>
  <si>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</si>
  <si>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</si>
  <si>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</si>
  <si>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</si>
  <si>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</si>
  <si>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</si>
  <si>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</si>
  <si>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</si>
  <si>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</si>
  <si>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</si>
  <si>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</si>
  <si>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</si>
  <si>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</si>
  <si>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</si>
  <si>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</si>
  <si>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</si>
  <si>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</si>
  <si>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</si>
  <si>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</si>
  <si>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</si>
  <si>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</si>
  <si>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</si>
  <si>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</si>
  <si>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</si>
  <si>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</si>
  <si>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</si>
  <si>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</si>
  <si>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</si>
  <si>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</si>
  <si>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</si>
  <si>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</si>
  <si>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OFFERS IAPS FOR CLUSTERING GENERIC AND CLUSTER 2</t>
  </si>
  <si>
    <t>IAPS FOR WELCOME BACK OFFER</t>
  </si>
  <si>
    <t>rotationalnonpayer11</t>
  </si>
  <si>
    <t>rotationalnonpayer12</t>
  </si>
  <si>
    <t>rotationallowpayer6</t>
  </si>
  <si>
    <t>welcomeBack1 (CL_NP,CL_2)</t>
  </si>
  <si>
    <t>welcomeBack2 (CL_GE)</t>
  </si>
  <si>
    <t>welcomeBack3 (CL_5,CL_10)</t>
  </si>
  <si>
    <t>OFFERS IAPS FOR CLUSTER NP, CLUSTER 5 AND CLUSTER 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</si>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</sst>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7">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336550</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88900</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185</xdr:row>
          <xdr:rowOff>76200</xdr:rowOff>
        </xdr:from>
        <xdr:to>
          <xdr:col>0</xdr:col>
          <xdr:colOff>1803400</xdr:colOff>
          <xdr:row>187</xdr:row>
          <xdr:rowOff>165100</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C9/'Offers Simulator'!$B$3</calculatedColumnFormula>
    </tableColumn>
    <tableColumn id="4" name="$ max" dataDxfId="162"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9" dataDxfId="77" headerRowBorderDxfId="78" tableBorderDxfId="76" totalsRowBorderDxfId="75">
  <autoFilter ref="B3:D18"/>
  <tableColumns count="3">
    <tableColumn id="1" name="SKU" dataDxfId="74"/>
    <tableColumn id="2" name="IapSKU" dataDxfId="73"/>
    <tableColumn id="3" name="PRICE" dataDxfId="72"/>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1" dataDxfId="70">
  <autoFilter ref="N9:P25"/>
  <sortState ref="N10:P25">
    <sortCondition descending="1" ref="N30:N46"/>
  </sortState>
  <tableColumns count="3">
    <tableColumn id="1" name="CLUSTER" dataDxfId="69"/>
    <tableColumn id="2" name="TIER" dataDxfId="68"/>
    <tableColumn id="3" name="PRICE" dataDxfId="67"/>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66" dataDxfId="65" tableBorderDxfId="64">
  <autoFilter ref="N28:O32"/>
  <tableColumns count="2">
    <tableColumn id="1" name="CLUSTER" dataDxfId="63"/>
    <tableColumn id="2" name="PRICE" dataDxfId="62"/>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1" dataDxfId="60">
  <autoFilter ref="N52:O57"/>
  <tableColumns count="2">
    <tableColumn id="1" name="CLUSTERS" dataDxfId="59"/>
    <tableColumn id="2" name="ID" dataDxfId="58"/>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57" headerRowBorderDxfId="56" tableBorderDxfId="55" totalsRowBorderDxfId="54">
  <autoFilter ref="F3:H8"/>
  <tableColumns count="3">
    <tableColumn id="1" name="SKU" dataDxfId="53"/>
    <tableColumn id="2" name="IapSKU" dataDxfId="52"/>
    <tableColumn id="3" name="PRICE" dataDxfId="51"/>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1" totalsRowShown="0" headerRowDxfId="50" headerRowBorderDxfId="49" tableBorderDxfId="48" totalsRowBorderDxfId="47">
  <autoFilter ref="J3:L21"/>
  <tableColumns count="3">
    <tableColumn id="1" name="SKU" dataDxfId="46"/>
    <tableColumn id="2" name="IapSKU" dataDxfId="45"/>
    <tableColumn id="3" name="PRICE" dataDxfId="44"/>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3" tableBorderDxfId="42">
  <autoFilter ref="N3:P5"/>
  <tableColumns count="3">
    <tableColumn id="1" name="CLUSTER" dataDxfId="41"/>
    <tableColumn id="2" name="DRAGON/TIER" dataDxfId="40"/>
    <tableColumn id="3" name="PRICE" dataDxfId="39"/>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38" dataDxfId="37" tableBorderDxfId="36">
  <autoFilter ref="N35:P38"/>
  <tableColumns count="3">
    <tableColumn id="1" name="CLUSTER" dataDxfId="35"/>
    <tableColumn id="2" name="PRICE (FLASH)" dataDxfId="34"/>
    <tableColumn id="3" name="PRICE( XXL OFFER)" dataDxfId="33"/>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2" tableBorderDxfId="31">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4.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4.5"/>
  <cols>
    <col min="1" max="1" width="17.81640625" bestFit="1" customWidth="1"/>
    <col min="2" max="9" width="11" bestFit="1" customWidth="1"/>
    <col min="10" max="10" width="11.453125" customWidth="1"/>
    <col min="11" max="12" width="12" bestFit="1" customWidth="1"/>
    <col min="13" max="13" width="13.7265625" customWidth="1"/>
    <col min="14" max="14" width="12.81640625" customWidth="1"/>
    <col min="15" max="15" width="14.1796875" customWidth="1"/>
    <col min="16" max="16" width="13.54296875" customWidth="1"/>
    <col min="17" max="17" width="13.26953125" customWidth="1"/>
    <col min="18" max="19" width="12.54296875" customWidth="1"/>
  </cols>
  <sheetData>
    <row r="1" spans="1:19" ht="18.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row>
    <row r="12" spans="1:19">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4.5"/>
  <cols>
    <col min="1" max="1" width="22.26953125" customWidth="1"/>
    <col min="2" max="2" width="15.54296875" customWidth="1"/>
    <col min="3" max="3" width="29.54296875" customWidth="1"/>
  </cols>
  <sheetData>
    <row r="1" spans="1:4" ht="18.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H71" sqref="H71"/>
    </sheetView>
  </sheetViews>
  <sheetFormatPr defaultRowHeight="14.5"/>
  <cols>
    <col min="1" max="1" width="20.7265625" bestFit="1" customWidth="1"/>
  </cols>
  <sheetData>
    <row r="1" spans="1:21" ht="18.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1039</v>
      </c>
    </row>
    <row r="35" spans="2:4">
      <c r="B35" t="s">
        <v>254</v>
      </c>
      <c r="D35" t="s">
        <v>1040</v>
      </c>
    </row>
    <row r="36" spans="2:4">
      <c r="B36" t="s">
        <v>255</v>
      </c>
      <c r="D36" t="s">
        <v>1041</v>
      </c>
    </row>
    <row r="37" spans="2:4">
      <c r="B37" t="s">
        <v>256</v>
      </c>
      <c r="D37" t="s">
        <v>1042</v>
      </c>
    </row>
    <row r="38" spans="2:4">
      <c r="B38" t="s">
        <v>257</v>
      </c>
      <c r="D38" t="s">
        <v>1043</v>
      </c>
    </row>
    <row r="39" spans="2:4">
      <c r="B39" t="s">
        <v>258</v>
      </c>
      <c r="D39" t="s">
        <v>1044</v>
      </c>
    </row>
    <row r="40" spans="2:4">
      <c r="B40" t="s">
        <v>259</v>
      </c>
      <c r="D40" t="s">
        <v>1045</v>
      </c>
    </row>
    <row r="41" spans="2:4">
      <c r="B41" t="s">
        <v>260</v>
      </c>
      <c r="D41" t="s">
        <v>1046</v>
      </c>
    </row>
    <row r="42" spans="2:4">
      <c r="B42" t="s">
        <v>261</v>
      </c>
      <c r="D42" t="s">
        <v>1047</v>
      </c>
    </row>
    <row r="43" spans="2:4">
      <c r="B43" t="s">
        <v>262</v>
      </c>
      <c r="D43" t="s">
        <v>1048</v>
      </c>
    </row>
    <row r="44" spans="2:4">
      <c r="B44" t="s">
        <v>263</v>
      </c>
      <c r="D44" t="s">
        <v>1049</v>
      </c>
    </row>
    <row r="45" spans="2:4">
      <c r="B45" t="s">
        <v>264</v>
      </c>
      <c r="D45" t="s">
        <v>1050</v>
      </c>
    </row>
    <row r="46" spans="2:4">
      <c r="B46" t="s">
        <v>265</v>
      </c>
      <c r="D46" t="s">
        <v>1051</v>
      </c>
    </row>
    <row r="47" spans="2:4">
      <c r="B47" t="s">
        <v>266</v>
      </c>
      <c r="D47" t="s">
        <v>1052</v>
      </c>
    </row>
    <row r="48" spans="2:4">
      <c r="B48" t="s">
        <v>267</v>
      </c>
      <c r="D48" t="s">
        <v>880</v>
      </c>
    </row>
    <row r="49" spans="2:4">
      <c r="B49" t="s">
        <v>268</v>
      </c>
      <c r="D49" t="s">
        <v>1065</v>
      </c>
    </row>
    <row r="50" spans="2:4">
      <c r="B50" t="s">
        <v>269</v>
      </c>
      <c r="D50" t="s">
        <v>1066</v>
      </c>
    </row>
    <row r="51" spans="2:4">
      <c r="B51" t="s">
        <v>270</v>
      </c>
      <c r="D51" t="s">
        <v>1053</v>
      </c>
    </row>
    <row r="52" spans="2:4">
      <c r="B52" t="s">
        <v>271</v>
      </c>
      <c r="D52" t="s">
        <v>1054</v>
      </c>
    </row>
    <row r="53" spans="2:4">
      <c r="B53" t="s">
        <v>272</v>
      </c>
      <c r="D53" t="s">
        <v>1055</v>
      </c>
    </row>
    <row r="54" spans="2:4">
      <c r="B54" t="s">
        <v>273</v>
      </c>
      <c r="D54" t="s">
        <v>1056</v>
      </c>
    </row>
    <row r="55" spans="2:4">
      <c r="B55" t="s">
        <v>274</v>
      </c>
      <c r="D55" t="s">
        <v>1057</v>
      </c>
    </row>
    <row r="56" spans="2:4">
      <c r="B56" t="s">
        <v>275</v>
      </c>
      <c r="D56" t="s">
        <v>1059</v>
      </c>
    </row>
    <row r="57" spans="2:4">
      <c r="B57" t="s">
        <v>276</v>
      </c>
      <c r="D57" t="s">
        <v>1058</v>
      </c>
    </row>
    <row r="58" spans="2:4">
      <c r="B58" t="s">
        <v>277</v>
      </c>
      <c r="D58" t="s">
        <v>1060</v>
      </c>
    </row>
    <row r="59" spans="2:4">
      <c r="B59" t="s">
        <v>278</v>
      </c>
      <c r="D59" t="s">
        <v>1061</v>
      </c>
    </row>
    <row r="60" spans="2:4">
      <c r="B60" t="s">
        <v>279</v>
      </c>
      <c r="D60" t="s">
        <v>1062</v>
      </c>
    </row>
    <row r="61" spans="2:4">
      <c r="B61" t="s">
        <v>280</v>
      </c>
      <c r="D61" t="s">
        <v>1063</v>
      </c>
    </row>
    <row r="62" spans="2:4">
      <c r="B62" t="s">
        <v>281</v>
      </c>
      <c r="D62" t="s">
        <v>1064</v>
      </c>
    </row>
    <row r="63" spans="2:4">
      <c r="B63" t="s">
        <v>282</v>
      </c>
      <c r="D63" t="s">
        <v>1067</v>
      </c>
    </row>
    <row r="64" spans="2:4">
      <c r="B64" t="s">
        <v>283</v>
      </c>
      <c r="D64" t="s">
        <v>1068</v>
      </c>
    </row>
    <row r="65" spans="2:4">
      <c r="B65" t="s">
        <v>284</v>
      </c>
      <c r="D65" t="s">
        <v>1069</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1070</v>
      </c>
    </row>
    <row r="72" spans="2:4">
      <c r="B72" t="s">
        <v>291</v>
      </c>
      <c r="D72" t="s">
        <v>1071</v>
      </c>
    </row>
    <row r="73" spans="2:4">
      <c r="B73" t="s">
        <v>292</v>
      </c>
      <c r="D73" t="s">
        <v>880</v>
      </c>
    </row>
    <row r="74" spans="2:4">
      <c r="B74" t="s">
        <v>293</v>
      </c>
      <c r="D74" t="s">
        <v>1072</v>
      </c>
    </row>
    <row r="75" spans="2:4">
      <c r="B75" t="s">
        <v>294</v>
      </c>
      <c r="D75" t="s">
        <v>1073</v>
      </c>
    </row>
    <row r="76" spans="2:4">
      <c r="B76" t="s">
        <v>295</v>
      </c>
      <c r="D76" t="s">
        <v>1079</v>
      </c>
    </row>
    <row r="77" spans="2:4">
      <c r="B77" t="s">
        <v>296</v>
      </c>
      <c r="D77" t="s">
        <v>880</v>
      </c>
    </row>
    <row r="78" spans="2:4">
      <c r="B78" t="s">
        <v>297</v>
      </c>
      <c r="D78" t="s">
        <v>1080</v>
      </c>
    </row>
    <row r="79" spans="2:4">
      <c r="B79" t="s">
        <v>298</v>
      </c>
      <c r="D79" t="s">
        <v>1081</v>
      </c>
    </row>
    <row r="80" spans="2:4">
      <c r="B80" t="s">
        <v>299</v>
      </c>
      <c r="D80" t="s">
        <v>1082</v>
      </c>
    </row>
    <row r="81" spans="2:4">
      <c r="B81" t="s">
        <v>300</v>
      </c>
      <c r="D81" t="s">
        <v>1074</v>
      </c>
    </row>
    <row r="82" spans="2:4">
      <c r="B82" t="s">
        <v>301</v>
      </c>
      <c r="D82" t="s">
        <v>1075</v>
      </c>
    </row>
    <row r="83" spans="2:4">
      <c r="B83" t="s">
        <v>302</v>
      </c>
      <c r="D83" t="s">
        <v>1083</v>
      </c>
    </row>
    <row r="84" spans="2:4">
      <c r="B84" t="s">
        <v>303</v>
      </c>
      <c r="D84" t="s">
        <v>1084</v>
      </c>
    </row>
    <row r="85" spans="2:4">
      <c r="B85" t="s">
        <v>304</v>
      </c>
      <c r="D85" t="s">
        <v>880</v>
      </c>
    </row>
    <row r="86" spans="2:4">
      <c r="B86" t="s">
        <v>305</v>
      </c>
      <c r="D86" t="s">
        <v>1076</v>
      </c>
    </row>
    <row r="87" spans="2:4">
      <c r="B87" t="s">
        <v>306</v>
      </c>
      <c r="D87" s="510" t="s">
        <v>1085</v>
      </c>
    </row>
    <row r="88" spans="2:4">
      <c r="B88" t="s">
        <v>307</v>
      </c>
      <c r="D88" s="510" t="s">
        <v>1086</v>
      </c>
    </row>
    <row r="89" spans="2:4">
      <c r="B89" t="s">
        <v>308</v>
      </c>
      <c r="D89" s="510" t="s">
        <v>1077</v>
      </c>
    </row>
    <row r="90" spans="2:4">
      <c r="B90" t="s">
        <v>309</v>
      </c>
      <c r="D90" t="s">
        <v>1087</v>
      </c>
    </row>
    <row r="91" spans="2:4">
      <c r="B91" t="s">
        <v>310</v>
      </c>
      <c r="D91" t="s">
        <v>1088</v>
      </c>
    </row>
    <row r="92" spans="2:4">
      <c r="B92" t="s">
        <v>311</v>
      </c>
      <c r="D92" t="s">
        <v>1089</v>
      </c>
    </row>
    <row r="93" spans="2:4">
      <c r="B93" t="s">
        <v>312</v>
      </c>
      <c r="D93" t="s">
        <v>1090</v>
      </c>
    </row>
    <row r="94" spans="2:4">
      <c r="B94" t="s">
        <v>313</v>
      </c>
      <c r="D94" t="s">
        <v>1078</v>
      </c>
    </row>
    <row r="95" spans="2:4">
      <c r="B95" t="s">
        <v>314</v>
      </c>
      <c r="D95" t="s">
        <v>880</v>
      </c>
    </row>
    <row r="96" spans="2:4">
      <c r="B96" t="s">
        <v>315</v>
      </c>
      <c r="D96" t="s">
        <v>1091</v>
      </c>
    </row>
    <row r="97" spans="2:4">
      <c r="B97" t="s">
        <v>316</v>
      </c>
      <c r="D97" t="s">
        <v>1092</v>
      </c>
    </row>
    <row r="98" spans="2:4">
      <c r="B98" t="s">
        <v>348</v>
      </c>
      <c r="D98" t="s">
        <v>1093</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4.5"/>
  <cols>
    <col min="2" max="2" width="21.54296875" customWidth="1"/>
    <col min="4" max="4" width="10.453125" bestFit="1" customWidth="1"/>
    <col min="5" max="5" width="10.7265625" bestFit="1" customWidth="1"/>
  </cols>
  <sheetData>
    <row r="1" spans="1:7" ht="18.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zoomScaleNormal="100" workbookViewId="0">
      <selection activeCell="H25" sqref="H25"/>
    </sheetView>
  </sheetViews>
  <sheetFormatPr defaultRowHeight="14.5"/>
  <cols>
    <col min="1" max="1" width="48.54296875" bestFit="1" customWidth="1"/>
    <col min="2" max="2" width="23.1796875" bestFit="1" customWidth="1"/>
    <col min="3" max="3" width="29.7265625" bestFit="1" customWidth="1"/>
    <col min="4" max="5" width="14.54296875" bestFit="1" customWidth="1"/>
    <col min="6" max="7" width="10" bestFit="1" customWidth="1"/>
    <col min="8" max="8" width="21.81640625" bestFit="1" customWidth="1"/>
    <col min="9" max="9" width="10" bestFit="1" customWidth="1"/>
    <col min="10" max="10" width="11.54296875" customWidth="1"/>
    <col min="11" max="11" width="10" bestFit="1" customWidth="1"/>
    <col min="12" max="12" width="14.81640625" customWidth="1"/>
    <col min="13" max="13" width="12" bestFit="1" customWidth="1"/>
    <col min="14" max="14" width="11" bestFit="1" customWidth="1"/>
    <col min="15" max="15" width="15.81640625" bestFit="1" customWidth="1"/>
    <col min="16" max="20" width="11" bestFit="1" customWidth="1"/>
    <col min="21" max="22" width="10" bestFit="1" customWidth="1"/>
    <col min="23" max="23" width="12" bestFit="1" customWidth="1"/>
    <col min="24" max="24" width="10" bestFit="1" customWidth="1"/>
    <col min="25" max="25" width="14.26953125" customWidth="1"/>
    <col min="26" max="26" width="10.1796875" customWidth="1"/>
    <col min="27" max="27" width="11.26953125" customWidth="1"/>
    <col min="28" max="28" width="12.54296875" customWidth="1"/>
    <col min="29" max="29" width="12.453125" customWidth="1"/>
    <col min="30" max="30" width="10.5429687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27" t="s">
        <v>141</v>
      </c>
      <c r="I9" s="527"/>
      <c r="J9" s="527"/>
      <c r="L9" s="527" t="s">
        <v>144</v>
      </c>
      <c r="M9" s="527"/>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904</v>
      </c>
      <c r="W73" s="1" t="s">
        <v>905</v>
      </c>
      <c r="X73" s="1" t="s">
        <v>906</v>
      </c>
      <c r="Y73" s="1" t="s">
        <v>907</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4.5"/>
  <cols>
    <col min="1" max="1" width="29.26953125" customWidth="1"/>
  </cols>
  <sheetData>
    <row r="1" spans="1:3" ht="18.5">
      <c r="A1" s="30" t="s">
        <v>349</v>
      </c>
      <c r="B1" s="36"/>
      <c r="C1" s="36"/>
    </row>
    <row r="4" spans="1:3" ht="15.5">
      <c r="A4" s="36" t="s">
        <v>350</v>
      </c>
    </row>
    <row r="5" spans="1:3" ht="15.5">
      <c r="A5" s="302"/>
    </row>
    <row r="6" spans="1:3" ht="16" thickBot="1">
      <c r="A6" s="303"/>
    </row>
    <row r="7" spans="1:3" ht="16" thickBot="1">
      <c r="A7" s="304" t="s">
        <v>351</v>
      </c>
      <c r="B7" s="308">
        <v>130000</v>
      </c>
    </row>
    <row r="8" spans="1:3" ht="16" thickBot="1">
      <c r="A8" s="304" t="s">
        <v>352</v>
      </c>
      <c r="B8" s="308">
        <v>30</v>
      </c>
    </row>
    <row r="9" spans="1:3" ht="16" thickBot="1">
      <c r="A9" s="304" t="s">
        <v>353</v>
      </c>
      <c r="B9" s="308">
        <v>2</v>
      </c>
    </row>
    <row r="10" spans="1:3" ht="16" thickBot="1">
      <c r="A10" s="304" t="s">
        <v>354</v>
      </c>
      <c r="B10" s="308">
        <v>7</v>
      </c>
    </row>
    <row r="11" spans="1:3" ht="16" thickBot="1">
      <c r="A11" s="304" t="s">
        <v>355</v>
      </c>
      <c r="B11" s="309">
        <v>1</v>
      </c>
    </row>
    <row r="12" spans="1:3" ht="15" thickBot="1">
      <c r="A12" s="306"/>
      <c r="B12" s="306"/>
    </row>
    <row r="13" spans="1:3" ht="16" thickBot="1">
      <c r="A13" s="304" t="s">
        <v>356</v>
      </c>
      <c r="B13" s="305">
        <f>PRODUCT(B7:B11)</f>
        <v>54600000</v>
      </c>
    </row>
    <row r="14" spans="1:3" ht="15" thickBot="1">
      <c r="A14" s="306"/>
      <c r="B14" s="306"/>
    </row>
    <row r="15" spans="1:3" ht="16" thickBot="1">
      <c r="A15" s="304" t="s">
        <v>357</v>
      </c>
      <c r="B15" s="305">
        <f>ROUND(B13,-6)</f>
        <v>55000000</v>
      </c>
    </row>
    <row r="16" spans="1:3" ht="15" thickBot="1">
      <c r="A16" s="306"/>
      <c r="B16" s="306"/>
    </row>
    <row r="17" spans="1:2" ht="15" thickBot="1">
      <c r="A17" s="307" t="s">
        <v>358</v>
      </c>
      <c r="B17" s="307" t="s">
        <v>359</v>
      </c>
    </row>
    <row r="18" spans="1:2" ht="15" thickBot="1">
      <c r="A18" s="308">
        <v>0.25</v>
      </c>
      <c r="B18" s="305">
        <f>$B$15*A18</f>
        <v>13750000</v>
      </c>
    </row>
    <row r="19" spans="1:2" ht="15" thickBot="1">
      <c r="A19" s="308">
        <v>0.5</v>
      </c>
      <c r="B19" s="305">
        <f t="shared" ref="B19:B21" si="0">$B$15*A19</f>
        <v>27500000</v>
      </c>
    </row>
    <row r="20" spans="1:2" ht="15" thickBot="1">
      <c r="A20" s="308">
        <v>0.75</v>
      </c>
      <c r="B20" s="305">
        <f t="shared" si="0"/>
        <v>41250000</v>
      </c>
    </row>
    <row r="21" spans="1:2" ht="1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5" workbookViewId="0">
      <selection activeCell="E182" sqref="E182"/>
    </sheetView>
  </sheetViews>
  <sheetFormatPr defaultRowHeight="14.5"/>
  <cols>
    <col min="1" max="1" width="37.81640625" customWidth="1"/>
    <col min="2" max="2" width="29.54296875" bestFit="1" customWidth="1"/>
    <col min="3" max="3" width="19" customWidth="1"/>
    <col min="4" max="4" width="12.1796875" customWidth="1"/>
    <col min="5" max="5" width="19.54296875" customWidth="1"/>
    <col min="6" max="6" width="20.54296875" customWidth="1"/>
    <col min="7" max="7" width="26.81640625" customWidth="1"/>
    <col min="8" max="8" width="22.7265625" customWidth="1"/>
    <col min="9" max="9" width="24" customWidth="1"/>
    <col min="10" max="10" width="18.54296875" customWidth="1"/>
    <col min="11" max="11" width="29.81640625" customWidth="1"/>
    <col min="12" max="12" width="29.1796875" customWidth="1"/>
    <col min="13" max="13" width="22" customWidth="1"/>
    <col min="14" max="14" width="20.1796875" customWidth="1"/>
    <col min="15" max="15" width="24" customWidth="1"/>
    <col min="16" max="16" width="18.54296875" customWidth="1"/>
    <col min="17" max="17" width="21" customWidth="1"/>
    <col min="18" max="18" width="24" customWidth="1"/>
    <col min="19" max="19" width="19.1796875" customWidth="1"/>
    <col min="20" max="20" width="20.54296875" customWidth="1"/>
    <col min="21" max="21" width="27.54296875" customWidth="1"/>
    <col min="22" max="22" width="20.26953125" customWidth="1"/>
    <col min="23" max="23" width="23.54296875" customWidth="1"/>
    <col min="24" max="24" width="26.54296875" customWidth="1"/>
    <col min="25" max="25" width="21.81640625" customWidth="1"/>
    <col min="26" max="26" width="24.54296875" customWidth="1"/>
  </cols>
  <sheetData>
    <row r="1" spans="1:13" ht="19" thickBot="1">
      <c r="A1" s="30" t="s">
        <v>100</v>
      </c>
      <c r="B1" s="36"/>
      <c r="C1" s="36"/>
      <c r="K1" s="180" t="s">
        <v>179</v>
      </c>
    </row>
    <row r="2" spans="1:13" ht="1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 thickBot="1">
      <c r="A4" s="144" t="s">
        <v>48</v>
      </c>
      <c r="B4" s="145">
        <f>ROUND(B13/A13,0)</f>
        <v>15</v>
      </c>
      <c r="C4" s="146" t="s">
        <v>49</v>
      </c>
      <c r="D4" s="137"/>
      <c r="E4" s="168" t="s">
        <v>574</v>
      </c>
      <c r="F4" s="165">
        <f>Table11[price HC]*I4</f>
        <v>20</v>
      </c>
      <c r="G4" s="162">
        <f>ROUND(F4/$B$3,2)</f>
        <v>2</v>
      </c>
      <c r="H4" s="162">
        <f>ROUND(F4/$B$4,2)</f>
        <v>1.33</v>
      </c>
      <c r="I4" s="179">
        <v>2</v>
      </c>
    </row>
    <row r="5" spans="1:13" ht="1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 thickBot="1">
      <c r="E15" s="164" t="s">
        <v>623</v>
      </c>
      <c r="F15" s="170">
        <f>Table11[price HC]*I15</f>
        <v>70</v>
      </c>
      <c r="G15" s="171">
        <f>ROUND(F15/$B$3,2)</f>
        <v>7</v>
      </c>
      <c r="H15" s="171">
        <f>ROUND(F15/$B$4,2)</f>
        <v>4.67</v>
      </c>
      <c r="I15" s="353">
        <v>7</v>
      </c>
    </row>
    <row r="17" spans="1:26" ht="19" thickBot="1">
      <c r="A17" s="30" t="s">
        <v>101</v>
      </c>
      <c r="B17" s="36"/>
      <c r="C17" s="36"/>
      <c r="F17" s="531" t="s">
        <v>123</v>
      </c>
      <c r="G17" s="532"/>
      <c r="H17" s="533"/>
      <c r="I17" s="531" t="s">
        <v>183</v>
      </c>
      <c r="J17" s="532"/>
      <c r="K17" s="533"/>
      <c r="L17" s="531" t="s">
        <v>194</v>
      </c>
      <c r="M17" s="532"/>
      <c r="N17" s="533"/>
      <c r="O17" s="531" t="s">
        <v>195</v>
      </c>
      <c r="P17" s="532"/>
      <c r="Q17" s="533"/>
      <c r="R17" s="531" t="s">
        <v>196</v>
      </c>
      <c r="S17" s="532"/>
      <c r="T17" s="533"/>
      <c r="U17" s="531" t="s">
        <v>331</v>
      </c>
      <c r="V17" s="532"/>
      <c r="W17" s="533"/>
      <c r="X17" s="531" t="s">
        <v>342</v>
      </c>
      <c r="Y17" s="532"/>
      <c r="Z17" s="533"/>
    </row>
    <row r="18" spans="1:26" ht="1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5">
      <c r="A35" s="30" t="s">
        <v>174</v>
      </c>
      <c r="B35" s="36"/>
      <c r="C35" s="36"/>
      <c r="E35" s="276" t="s">
        <v>944</v>
      </c>
      <c r="F35" s="474">
        <v>550</v>
      </c>
      <c r="G35" s="475">
        <f>F35/$B$3</f>
        <v>55</v>
      </c>
      <c r="H35" s="476">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 thickBot="1"/>
    <row r="42" spans="1:26">
      <c r="A42" s="4" t="s">
        <v>47</v>
      </c>
      <c r="B42" s="3">
        <f>B3/F3</f>
        <v>1</v>
      </c>
      <c r="C42" s="4" t="s">
        <v>49</v>
      </c>
      <c r="E42" s="172">
        <f>B19/B3</f>
        <v>600</v>
      </c>
      <c r="F42" s="173" t="s">
        <v>44</v>
      </c>
      <c r="G42" s="174" t="s">
        <v>47</v>
      </c>
      <c r="M42" s="188"/>
    </row>
    <row r="43" spans="1:26" ht="15" thickBot="1">
      <c r="A43" s="4" t="s">
        <v>48</v>
      </c>
      <c r="B43" s="5">
        <f>ROUND(B4/F3,1)</f>
        <v>1.5</v>
      </c>
      <c r="C43" s="4" t="s">
        <v>49</v>
      </c>
      <c r="E43" s="175">
        <f>B20/B4</f>
        <v>1019.9999999999999</v>
      </c>
      <c r="F43" s="176" t="s">
        <v>44</v>
      </c>
      <c r="G43" s="177" t="s">
        <v>48</v>
      </c>
      <c r="M43" s="100"/>
    </row>
    <row r="45" spans="1:26" ht="18.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5">
      <c r="A50" s="30" t="s">
        <v>109</v>
      </c>
      <c r="B50" s="36"/>
      <c r="C50" s="36"/>
    </row>
    <row r="52" spans="1:3">
      <c r="A52" s="4" t="s">
        <v>47</v>
      </c>
      <c r="B52" s="3">
        <f>B3/F8</f>
        <v>0.2</v>
      </c>
      <c r="C52" s="4" t="s">
        <v>49</v>
      </c>
    </row>
    <row r="53" spans="1:3">
      <c r="A53" s="4" t="s">
        <v>48</v>
      </c>
      <c r="B53" s="5">
        <f>ROUND(B4/F8,1)</f>
        <v>0.3</v>
      </c>
      <c r="C53" s="4" t="s">
        <v>49</v>
      </c>
    </row>
    <row r="55" spans="1:3" ht="18.5">
      <c r="A55" s="30" t="s">
        <v>110</v>
      </c>
      <c r="B55" s="36"/>
      <c r="C55" s="36"/>
    </row>
    <row r="57" spans="1:3">
      <c r="A57" s="4" t="s">
        <v>47</v>
      </c>
      <c r="B57" s="3">
        <f>B3/F9</f>
        <v>0.1</v>
      </c>
      <c r="C57" s="4" t="s">
        <v>49</v>
      </c>
    </row>
    <row r="58" spans="1:3">
      <c r="A58" s="4" t="s">
        <v>48</v>
      </c>
      <c r="B58" s="5">
        <f>ROUND(B4/F9,1)</f>
        <v>0.2</v>
      </c>
      <c r="C58" s="4" t="s">
        <v>49</v>
      </c>
    </row>
    <row r="60" spans="1:3" ht="18.5">
      <c r="A60" s="30" t="s">
        <v>620</v>
      </c>
      <c r="B60" s="36"/>
      <c r="C60" s="36"/>
    </row>
    <row r="62" spans="1:3">
      <c r="A62" s="4" t="s">
        <v>47</v>
      </c>
      <c r="B62" s="3">
        <f>ROUND(B3/F10,2)</f>
        <v>0.08</v>
      </c>
      <c r="C62" s="4" t="s">
        <v>49</v>
      </c>
    </row>
    <row r="63" spans="1:3">
      <c r="A63" s="4" t="s">
        <v>48</v>
      </c>
      <c r="B63" s="5">
        <f>ROUND(B4/F10,1)</f>
        <v>0.1</v>
      </c>
      <c r="C63" s="4" t="s">
        <v>49</v>
      </c>
    </row>
    <row r="66" spans="1:15" ht="15" customHeight="1">
      <c r="A66" s="534" t="s">
        <v>180</v>
      </c>
      <c r="B66" s="534"/>
      <c r="C66" s="534"/>
      <c r="D66" s="534"/>
      <c r="E66" s="534"/>
      <c r="F66" s="534"/>
      <c r="G66" s="534"/>
      <c r="H66" s="534"/>
      <c r="I66" s="534"/>
      <c r="J66" s="534"/>
      <c r="K66" s="534"/>
      <c r="L66" s="534"/>
      <c r="M66" s="534"/>
      <c r="N66" s="534"/>
      <c r="O66" s="534"/>
    </row>
    <row r="67" spans="1:15" ht="15" customHeight="1">
      <c r="A67" s="534"/>
      <c r="B67" s="534"/>
      <c r="C67" s="534"/>
      <c r="D67" s="534"/>
      <c r="E67" s="534"/>
      <c r="F67" s="534"/>
      <c r="G67" s="534"/>
      <c r="H67" s="534"/>
      <c r="I67" s="534"/>
      <c r="J67" s="534"/>
      <c r="K67" s="534"/>
      <c r="L67" s="534"/>
      <c r="M67" s="534"/>
      <c r="N67" s="534"/>
      <c r="O67" s="534"/>
    </row>
    <row r="68" spans="1:15">
      <c r="A68" s="1"/>
      <c r="B68" s="1"/>
    </row>
    <row r="69" spans="1:15" ht="15.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0</v>
      </c>
      <c r="C76" s="129">
        <f>B76/J47</f>
        <v>0</v>
      </c>
      <c r="D76" s="130">
        <f>B76/J48</f>
        <v>0</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938</v>
      </c>
      <c r="B98" s="128">
        <v>0</v>
      </c>
      <c r="C98" s="258">
        <f t="shared" si="4"/>
        <v>0</v>
      </c>
      <c r="D98" s="259">
        <f t="shared" si="5"/>
        <v>0</v>
      </c>
      <c r="F98" s="199">
        <v>1</v>
      </c>
      <c r="G98" s="257" t="s">
        <v>909</v>
      </c>
      <c r="H98" s="260">
        <f t="shared" si="6"/>
        <v>1.7999999999999999E-2</v>
      </c>
      <c r="I98" s="261">
        <f t="shared" si="7"/>
        <v>2.7E-2</v>
      </c>
      <c r="K98" s="198">
        <v>1</v>
      </c>
      <c r="L98" s="121" t="s">
        <v>909</v>
      </c>
      <c r="M98" s="182">
        <f t="shared" si="8"/>
        <v>55</v>
      </c>
      <c r="N98" s="185">
        <f t="shared" si="9"/>
        <v>36.67</v>
      </c>
    </row>
    <row r="99" spans="1:14">
      <c r="A99" s="330" t="s">
        <v>945</v>
      </c>
      <c r="B99" s="128">
        <v>0</v>
      </c>
      <c r="C99" s="258">
        <f t="shared" si="4"/>
        <v>0</v>
      </c>
      <c r="D99" s="259">
        <f t="shared" si="5"/>
        <v>0</v>
      </c>
      <c r="F99" s="199">
        <v>1</v>
      </c>
      <c r="G99" s="257" t="s">
        <v>947</v>
      </c>
      <c r="H99" s="260">
        <f t="shared" si="6"/>
        <v>1.7999999999999999E-2</v>
      </c>
      <c r="I99" s="261">
        <f t="shared" si="7"/>
        <v>2.7E-2</v>
      </c>
      <c r="K99" s="198">
        <v>1</v>
      </c>
      <c r="L99" s="121" t="s">
        <v>947</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939</v>
      </c>
      <c r="B163" s="101">
        <v>0</v>
      </c>
      <c r="C163" s="267">
        <f>B163*J34</f>
        <v>0</v>
      </c>
      <c r="D163" s="268">
        <f>B163*K34</f>
        <v>0</v>
      </c>
      <c r="F163" s="199">
        <v>1</v>
      </c>
      <c r="G163" s="256" t="s">
        <v>910</v>
      </c>
      <c r="H163" s="114">
        <f>ROUND(F163/J34,4)</f>
        <v>5.0000000000000001E-3</v>
      </c>
      <c r="I163" s="120">
        <f>ROUND(F163/K34,4)</f>
        <v>1.2800000000000001E-2</v>
      </c>
      <c r="K163" s="198">
        <v>1</v>
      </c>
      <c r="L163" s="256" t="s">
        <v>910</v>
      </c>
      <c r="M163" s="183">
        <f>K163*J34</f>
        <v>200</v>
      </c>
      <c r="N163" s="184">
        <f>K163*K34</f>
        <v>78.431372549019613</v>
      </c>
    </row>
    <row r="164" spans="1:14">
      <c r="A164" s="324" t="s">
        <v>940</v>
      </c>
      <c r="B164" s="101">
        <v>0</v>
      </c>
      <c r="C164" s="129">
        <f>B164*M34</f>
        <v>0</v>
      </c>
      <c r="D164" s="130">
        <f>B164*N34</f>
        <v>0</v>
      </c>
      <c r="F164" s="199">
        <v>1</v>
      </c>
      <c r="G164" s="119" t="s">
        <v>911</v>
      </c>
      <c r="H164" s="269">
        <f>ROUND(F164/M34,4)</f>
        <v>0.1429</v>
      </c>
      <c r="I164" s="270">
        <f>ROUND(F164/N34,4)</f>
        <v>0.21429999999999999</v>
      </c>
      <c r="K164" s="198">
        <v>1</v>
      </c>
      <c r="L164" s="119" t="s">
        <v>911</v>
      </c>
      <c r="M164" s="292">
        <f>K164*M34</f>
        <v>7</v>
      </c>
      <c r="N164" s="293">
        <f>K164*N34</f>
        <v>4.666666666666667</v>
      </c>
    </row>
    <row r="165" spans="1:14">
      <c r="A165" s="328" t="s">
        <v>941</v>
      </c>
      <c r="B165" s="101">
        <v>0</v>
      </c>
      <c r="C165" s="267">
        <f>B165*P34</f>
        <v>0</v>
      </c>
      <c r="D165" s="268">
        <f>B166*Q34</f>
        <v>0</v>
      </c>
      <c r="F165" s="199">
        <v>1</v>
      </c>
      <c r="G165" s="256" t="s">
        <v>912</v>
      </c>
      <c r="H165" s="114">
        <f>ROUND(F165/P34,4)</f>
        <v>0.1333</v>
      </c>
      <c r="I165" s="120">
        <f>ROUND(F165/Q34,4)</f>
        <v>0.2</v>
      </c>
      <c r="K165" s="198">
        <v>1</v>
      </c>
      <c r="L165" s="256" t="s">
        <v>912</v>
      </c>
      <c r="M165" s="183">
        <f>K165*P34</f>
        <v>7.5</v>
      </c>
      <c r="N165" s="184">
        <f>K165*Q34</f>
        <v>5</v>
      </c>
    </row>
    <row r="166" spans="1:14">
      <c r="A166" s="329" t="s">
        <v>942</v>
      </c>
      <c r="B166" s="209">
        <v>0</v>
      </c>
      <c r="C166" s="263">
        <f>B166*S34</f>
        <v>0</v>
      </c>
      <c r="D166" s="264">
        <f>B166*T34</f>
        <v>0</v>
      </c>
      <c r="F166" s="215">
        <v>1</v>
      </c>
      <c r="G166" s="262" t="s">
        <v>913</v>
      </c>
      <c r="H166" s="287">
        <f>ROUND(F166/S34,4)</f>
        <v>0.125</v>
      </c>
      <c r="I166" s="288">
        <f>ROUND(F166/T34,4)</f>
        <v>0.1875</v>
      </c>
      <c r="K166" s="223">
        <v>1</v>
      </c>
      <c r="L166" s="262" t="s">
        <v>913</v>
      </c>
      <c r="M166" s="265">
        <f>K166*S34</f>
        <v>8</v>
      </c>
      <c r="N166" s="266">
        <f>K166*T34</f>
        <v>5.333333333333333</v>
      </c>
    </row>
    <row r="167" spans="1:14">
      <c r="A167" s="326" t="s">
        <v>1035</v>
      </c>
      <c r="B167" s="101">
        <v>0</v>
      </c>
      <c r="C167" s="132">
        <f>B167*J35</f>
        <v>0</v>
      </c>
      <c r="D167" s="133">
        <f>B167*K35</f>
        <v>0</v>
      </c>
      <c r="F167" s="199">
        <v>1</v>
      </c>
      <c r="G167" s="257" t="s">
        <v>948</v>
      </c>
      <c r="H167" s="260">
        <f>ROUND(F167/J35,4)</f>
        <v>4.0000000000000001E-3</v>
      </c>
      <c r="I167" s="261">
        <f>ROUND(F167/K35,4)</f>
        <v>1.0200000000000001E-2</v>
      </c>
      <c r="K167" s="198">
        <v>1</v>
      </c>
      <c r="L167" s="257" t="s">
        <v>948</v>
      </c>
      <c r="M167" s="298">
        <f>K167*J35</f>
        <v>250</v>
      </c>
      <c r="N167" s="299">
        <f>K167*K35</f>
        <v>98.039215686274517</v>
      </c>
    </row>
    <row r="168" spans="1:14">
      <c r="A168" s="330" t="s">
        <v>1036</v>
      </c>
      <c r="B168" s="101">
        <v>0</v>
      </c>
      <c r="C168" s="258">
        <f>B168*M35</f>
        <v>0</v>
      </c>
      <c r="D168" s="259">
        <f>B168*N35</f>
        <v>0</v>
      </c>
      <c r="F168" s="199">
        <v>1</v>
      </c>
      <c r="G168" s="121" t="s">
        <v>951</v>
      </c>
      <c r="H168" s="115">
        <f>ROUND(F168/M35,4)</f>
        <v>0.1333</v>
      </c>
      <c r="I168" s="122">
        <f>ROUND(F168/N35,4)</f>
        <v>0.2</v>
      </c>
      <c r="K168" s="198">
        <v>1</v>
      </c>
      <c r="L168" s="121" t="s">
        <v>951</v>
      </c>
      <c r="M168" s="182">
        <f>K168*M35</f>
        <v>7.5</v>
      </c>
      <c r="N168" s="185">
        <f>K168*N35</f>
        <v>5</v>
      </c>
    </row>
    <row r="169" spans="1:14">
      <c r="A169" s="326" t="s">
        <v>1037</v>
      </c>
      <c r="B169" s="101">
        <v>0</v>
      </c>
      <c r="C169" s="132">
        <f>B169*P35</f>
        <v>0</v>
      </c>
      <c r="D169" s="133">
        <f>B169*Q35</f>
        <v>0</v>
      </c>
      <c r="F169" s="199">
        <v>1</v>
      </c>
      <c r="G169" s="257" t="s">
        <v>950</v>
      </c>
      <c r="H169" s="260">
        <f>ROUND(F169/P35,4)</f>
        <v>0.125</v>
      </c>
      <c r="I169" s="261">
        <f>ROUND(F169/Q35,4)</f>
        <v>0.1875</v>
      </c>
      <c r="K169" s="198">
        <v>1</v>
      </c>
      <c r="L169" s="257" t="s">
        <v>950</v>
      </c>
      <c r="M169" s="298">
        <f>K169*P35</f>
        <v>8</v>
      </c>
      <c r="N169" s="299">
        <f>K169*Q35</f>
        <v>5.333333333333333</v>
      </c>
    </row>
    <row r="170" spans="1:14">
      <c r="A170" s="334" t="s">
        <v>1038</v>
      </c>
      <c r="B170" s="209">
        <v>0</v>
      </c>
      <c r="C170" s="135">
        <f>B170*S35</f>
        <v>0</v>
      </c>
      <c r="D170" s="136">
        <f>B170*T35</f>
        <v>0</v>
      </c>
      <c r="F170" s="215">
        <v>1</v>
      </c>
      <c r="G170" s="123" t="s">
        <v>949</v>
      </c>
      <c r="H170" s="124">
        <f>ROUND(F170/S35,4)</f>
        <v>0.1176</v>
      </c>
      <c r="I170" s="125">
        <f>ROUND(F170/T35,4)</f>
        <v>0.17649999999999999</v>
      </c>
      <c r="K170" s="223">
        <v>1</v>
      </c>
      <c r="L170" s="123" t="s">
        <v>949</v>
      </c>
      <c r="M170" s="186">
        <f>K170*S35</f>
        <v>8.5</v>
      </c>
      <c r="N170" s="187">
        <f>K170*T35</f>
        <v>5.666666666666667</v>
      </c>
    </row>
    <row r="172" spans="1:14" ht="15" thickBot="1">
      <c r="A172" s="239"/>
      <c r="B172" s="240"/>
      <c r="C172" s="240"/>
      <c r="D172" s="241"/>
      <c r="F172" s="239" t="s">
        <v>317</v>
      </c>
      <c r="G172" s="240"/>
      <c r="H172" s="241" t="s">
        <v>318</v>
      </c>
    </row>
    <row r="173" spans="1:14" ht="15.5" thickTop="1" thickBot="1">
      <c r="A173" s="233"/>
      <c r="B173" s="39" t="s">
        <v>92</v>
      </c>
      <c r="C173" s="132">
        <f>ROUND(SUM(C72:C170),1)</f>
        <v>0</v>
      </c>
      <c r="D173" s="228">
        <f>ROUND(SUM(D72:D170),1)</f>
        <v>0</v>
      </c>
      <c r="F173" s="226" t="s">
        <v>297</v>
      </c>
      <c r="G173" s="234"/>
      <c r="H173" s="227" t="s">
        <v>946</v>
      </c>
    </row>
    <row r="174" spans="1:14" ht="15" thickTop="1">
      <c r="A174" s="229" t="s">
        <v>93</v>
      </c>
      <c r="B174" s="107">
        <v>40</v>
      </c>
      <c r="C174" s="242"/>
      <c r="D174" s="243"/>
      <c r="F174" s="233"/>
      <c r="G174" s="234"/>
      <c r="H174" s="235"/>
    </row>
    <row r="175" spans="1:14">
      <c r="A175" s="230" t="s">
        <v>42</v>
      </c>
      <c r="B175" s="231">
        <f>IFERROR(1-(B174/C173),0)</f>
        <v>0</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28" t="s">
        <v>481</v>
      </c>
      <c r="B182" s="529"/>
      <c r="C182" s="530"/>
    </row>
    <row r="183" spans="1:8" ht="15" thickBot="1">
      <c r="A183" s="116" t="s">
        <v>326</v>
      </c>
      <c r="B183" s="126" t="s">
        <v>844</v>
      </c>
      <c r="C183" s="321" t="s">
        <v>843</v>
      </c>
    </row>
    <row r="184" spans="1:8" ht="15.5" thickTop="1" thickBot="1">
      <c r="A184" s="226" t="s">
        <v>908</v>
      </c>
      <c r="B184" s="360">
        <v>550</v>
      </c>
      <c r="C184" s="322">
        <v>100</v>
      </c>
    </row>
    <row r="185" spans="1:8" ht="1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174</xdr:row>
                <xdr:rowOff>76200</xdr:rowOff>
              </from>
              <to>
                <xdr:col>6</xdr:col>
                <xdr:colOff>1390650</xdr:colOff>
                <xdr:row>176</xdr:row>
                <xdr:rowOff>101600</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336550</xdr:colOff>
                <xdr:row>174</xdr:row>
                <xdr:rowOff>76200</xdr:rowOff>
              </from>
              <to>
                <xdr:col>3</xdr:col>
                <xdr:colOff>590550</xdr:colOff>
                <xdr:row>176</xdr:row>
                <xdr:rowOff>107950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584200</xdr:colOff>
                <xdr:row>185</xdr:row>
                <xdr:rowOff>76200</xdr:rowOff>
              </from>
              <to>
                <xdr:col>0</xdr:col>
                <xdr:colOff>1803400</xdr:colOff>
                <xdr:row>187</xdr:row>
                <xdr:rowOff>171450</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4.5"/>
  <cols>
    <col min="2" max="2" width="21" customWidth="1"/>
    <col min="3" max="3" width="45.81640625" customWidth="1"/>
    <col min="4" max="4" width="25.81640625" customWidth="1"/>
  </cols>
  <sheetData>
    <row r="4" spans="1:4" ht="15" thickBot="1">
      <c r="A4" s="100"/>
      <c r="B4" s="311" t="s">
        <v>378</v>
      </c>
      <c r="C4" s="318" t="s">
        <v>379</v>
      </c>
      <c r="D4" s="312" t="s">
        <v>380</v>
      </c>
    </row>
    <row r="5" spans="1:4" ht="15" thickBot="1">
      <c r="B5" s="315" t="s">
        <v>381</v>
      </c>
      <c r="C5" s="314" t="s">
        <v>382</v>
      </c>
      <c r="D5" s="310" t="s">
        <v>383</v>
      </c>
    </row>
    <row r="6" spans="1:4" ht="15" thickBot="1">
      <c r="B6" s="315" t="s">
        <v>381</v>
      </c>
      <c r="C6" s="314" t="s">
        <v>384</v>
      </c>
      <c r="D6" s="310" t="s">
        <v>385</v>
      </c>
    </row>
    <row r="7" spans="1:4" ht="15" thickBot="1">
      <c r="B7" s="315" t="s">
        <v>381</v>
      </c>
      <c r="C7" s="314" t="s">
        <v>386</v>
      </c>
      <c r="D7" s="310" t="s">
        <v>387</v>
      </c>
    </row>
    <row r="8" spans="1:4" ht="15" thickBot="1">
      <c r="B8" s="315" t="s">
        <v>381</v>
      </c>
      <c r="C8" s="314" t="s">
        <v>388</v>
      </c>
      <c r="D8" s="310" t="s">
        <v>389</v>
      </c>
    </row>
    <row r="9" spans="1:4" ht="15" thickBot="1">
      <c r="B9" s="315" t="s">
        <v>381</v>
      </c>
      <c r="C9" s="314" t="s">
        <v>390</v>
      </c>
      <c r="D9" s="310" t="s">
        <v>391</v>
      </c>
    </row>
    <row r="10" spans="1:4" ht="15" thickBot="1">
      <c r="B10" s="315" t="s">
        <v>381</v>
      </c>
      <c r="C10" s="314" t="s">
        <v>392</v>
      </c>
      <c r="D10" s="310" t="s">
        <v>393</v>
      </c>
    </row>
    <row r="11" spans="1:4" ht="15" thickBot="1">
      <c r="B11" s="315" t="s">
        <v>381</v>
      </c>
      <c r="C11" s="314" t="s">
        <v>394</v>
      </c>
      <c r="D11" s="310" t="s">
        <v>395</v>
      </c>
    </row>
    <row r="12" spans="1:4" ht="15" thickBot="1">
      <c r="B12" s="316" t="s">
        <v>381</v>
      </c>
      <c r="C12" s="314" t="s">
        <v>396</v>
      </c>
      <c r="D12" s="310" t="s">
        <v>397</v>
      </c>
    </row>
    <row r="13" spans="1:4" ht="15" thickBot="1">
      <c r="B13" s="315" t="s">
        <v>381</v>
      </c>
      <c r="C13" s="314" t="s">
        <v>398</v>
      </c>
      <c r="D13" s="310" t="s">
        <v>399</v>
      </c>
    </row>
    <row r="14" spans="1:4" ht="15" thickBot="1">
      <c r="B14" s="315" t="s">
        <v>381</v>
      </c>
      <c r="C14" s="314" t="s">
        <v>400</v>
      </c>
      <c r="D14" s="310" t="s">
        <v>401</v>
      </c>
    </row>
    <row r="15" spans="1:4" ht="15" thickBot="1">
      <c r="B15" s="316" t="s">
        <v>381</v>
      </c>
      <c r="C15" s="314" t="s">
        <v>402</v>
      </c>
      <c r="D15" s="310" t="s">
        <v>403</v>
      </c>
    </row>
    <row r="16" spans="1:4" ht="15" thickBot="1">
      <c r="B16" s="315" t="s">
        <v>381</v>
      </c>
      <c r="C16" s="314" t="s">
        <v>404</v>
      </c>
      <c r="D16" s="310" t="s">
        <v>405</v>
      </c>
    </row>
    <row r="17" spans="2:4" ht="15" thickBot="1">
      <c r="B17" s="315" t="s">
        <v>381</v>
      </c>
      <c r="C17" s="314" t="s">
        <v>578</v>
      </c>
      <c r="D17" s="310" t="s">
        <v>592</v>
      </c>
    </row>
    <row r="18" spans="2:4" ht="15" thickBot="1">
      <c r="B18" s="315" t="s">
        <v>381</v>
      </c>
      <c r="C18" s="314" t="s">
        <v>914</v>
      </c>
      <c r="D18" s="310" t="s">
        <v>937</v>
      </c>
    </row>
    <row r="19" spans="2:4" ht="15" thickBot="1">
      <c r="B19" s="315" t="s">
        <v>381</v>
      </c>
      <c r="C19" s="314" t="s">
        <v>952</v>
      </c>
      <c r="D19" s="349" t="s">
        <v>953</v>
      </c>
    </row>
    <row r="20" spans="2:4" ht="15" thickBot="1">
      <c r="B20" s="317" t="s">
        <v>381</v>
      </c>
      <c r="C20" s="314" t="s">
        <v>406</v>
      </c>
      <c r="D20" s="310" t="s">
        <v>407</v>
      </c>
    </row>
    <row r="21" spans="2:4" ht="15" thickBot="1">
      <c r="B21" s="317" t="s">
        <v>381</v>
      </c>
      <c r="C21" s="314" t="s">
        <v>408</v>
      </c>
      <c r="D21" s="310" t="s">
        <v>409</v>
      </c>
    </row>
    <row r="22" spans="2:4" ht="15" thickBot="1">
      <c r="B22" s="317" t="s">
        <v>381</v>
      </c>
      <c r="C22" s="314" t="s">
        <v>410</v>
      </c>
      <c r="D22" s="310" t="s">
        <v>411</v>
      </c>
    </row>
    <row r="23" spans="2:4" ht="15" thickBot="1">
      <c r="B23" s="317" t="s">
        <v>381</v>
      </c>
      <c r="C23" s="314" t="s">
        <v>412</v>
      </c>
      <c r="D23" s="310" t="s">
        <v>413</v>
      </c>
    </row>
    <row r="24" spans="2:4" ht="15" thickBot="1">
      <c r="B24" s="317" t="s">
        <v>381</v>
      </c>
      <c r="C24" s="314" t="s">
        <v>414</v>
      </c>
      <c r="D24" s="310" t="s">
        <v>415</v>
      </c>
    </row>
    <row r="25" spans="2:4" ht="15" thickBot="1">
      <c r="B25" s="317" t="s">
        <v>381</v>
      </c>
      <c r="C25" s="314" t="s">
        <v>426</v>
      </c>
      <c r="D25" s="310" t="s">
        <v>427</v>
      </c>
    </row>
    <row r="26" spans="2:4" ht="15" thickBot="1">
      <c r="B26" s="317" t="s">
        <v>381</v>
      </c>
      <c r="C26" s="314" t="s">
        <v>428</v>
      </c>
      <c r="D26" s="310" t="s">
        <v>429</v>
      </c>
    </row>
    <row r="27" spans="2:4" ht="15" thickBot="1">
      <c r="B27" s="317" t="s">
        <v>381</v>
      </c>
      <c r="C27" s="314" t="s">
        <v>430</v>
      </c>
      <c r="D27" s="310" t="s">
        <v>431</v>
      </c>
    </row>
    <row r="28" spans="2:4" ht="15" thickBot="1">
      <c r="B28" s="317" t="s">
        <v>381</v>
      </c>
      <c r="C28" s="314" t="s">
        <v>432</v>
      </c>
      <c r="D28" s="310" t="s">
        <v>433</v>
      </c>
    </row>
    <row r="29" spans="2:4" ht="15" thickBot="1">
      <c r="B29" s="317" t="s">
        <v>381</v>
      </c>
      <c r="C29" s="314" t="s">
        <v>434</v>
      </c>
      <c r="D29" s="310" t="s">
        <v>435</v>
      </c>
    </row>
    <row r="30" spans="2:4" ht="15" thickBot="1">
      <c r="B30" s="317" t="s">
        <v>381</v>
      </c>
      <c r="C30" s="314" t="s">
        <v>436</v>
      </c>
      <c r="D30" s="310" t="s">
        <v>437</v>
      </c>
    </row>
    <row r="31" spans="2:4" ht="15" thickBot="1">
      <c r="B31" s="317" t="s">
        <v>381</v>
      </c>
      <c r="C31" s="314" t="s">
        <v>438</v>
      </c>
      <c r="D31" s="310" t="s">
        <v>439</v>
      </c>
    </row>
    <row r="32" spans="2:4" ht="15" thickBot="1">
      <c r="B32" s="317" t="s">
        <v>381</v>
      </c>
      <c r="C32" s="314" t="s">
        <v>440</v>
      </c>
      <c r="D32" s="310" t="s">
        <v>441</v>
      </c>
    </row>
    <row r="33" spans="2:4" ht="15" thickBot="1">
      <c r="B33" s="317" t="s">
        <v>381</v>
      </c>
      <c r="C33" s="314" t="s">
        <v>442</v>
      </c>
      <c r="D33" s="310" t="s">
        <v>443</v>
      </c>
    </row>
    <row r="34" spans="2:4" ht="15" thickBot="1">
      <c r="B34" s="317" t="s">
        <v>381</v>
      </c>
      <c r="C34" s="314" t="s">
        <v>444</v>
      </c>
      <c r="D34" s="310" t="s">
        <v>445</v>
      </c>
    </row>
    <row r="35" spans="2:4" ht="15" thickBot="1">
      <c r="B35" s="317" t="s">
        <v>381</v>
      </c>
      <c r="C35" s="314" t="s">
        <v>446</v>
      </c>
      <c r="D35" s="310" t="s">
        <v>447</v>
      </c>
    </row>
    <row r="36" spans="2:4" ht="15" thickBot="1">
      <c r="B36" s="317" t="s">
        <v>381</v>
      </c>
      <c r="C36" s="314" t="s">
        <v>448</v>
      </c>
      <c r="D36" s="310" t="s">
        <v>449</v>
      </c>
    </row>
    <row r="37" spans="2:4" ht="15" thickBot="1">
      <c r="B37" s="317" t="s">
        <v>381</v>
      </c>
      <c r="C37" s="314" t="s">
        <v>450</v>
      </c>
      <c r="D37" s="310" t="s">
        <v>451</v>
      </c>
    </row>
    <row r="38" spans="2:4" ht="15" thickBot="1">
      <c r="B38" s="317" t="s">
        <v>381</v>
      </c>
      <c r="C38" s="314" t="s">
        <v>452</v>
      </c>
      <c r="D38" s="310" t="s">
        <v>453</v>
      </c>
    </row>
    <row r="39" spans="2:4" ht="15" thickBot="1">
      <c r="B39" s="317" t="s">
        <v>381</v>
      </c>
      <c r="C39" s="314" t="s">
        <v>454</v>
      </c>
      <c r="D39" s="310" t="s">
        <v>455</v>
      </c>
    </row>
    <row r="40" spans="2:4" ht="15" thickBot="1">
      <c r="B40" s="317" t="s">
        <v>954</v>
      </c>
      <c r="C40" s="348" t="s">
        <v>956</v>
      </c>
      <c r="D40" s="349" t="s">
        <v>958</v>
      </c>
    </row>
    <row r="41" spans="2:4" ht="15" thickBot="1">
      <c r="B41" s="317" t="s">
        <v>955</v>
      </c>
      <c r="C41" s="348" t="s">
        <v>957</v>
      </c>
      <c r="D41" s="349" t="s">
        <v>959</v>
      </c>
    </row>
    <row r="42" spans="2:4" ht="15" thickBot="1">
      <c r="B42" s="317" t="s">
        <v>416</v>
      </c>
      <c r="C42" s="314" t="s">
        <v>417</v>
      </c>
      <c r="D42" s="310" t="s">
        <v>418</v>
      </c>
    </row>
    <row r="43" spans="2:4" ht="15" thickBot="1">
      <c r="B43" s="317" t="s">
        <v>416</v>
      </c>
      <c r="C43" s="314" t="s">
        <v>419</v>
      </c>
      <c r="D43" s="310" t="s">
        <v>420</v>
      </c>
    </row>
    <row r="44" spans="2:4" ht="15" thickBot="1">
      <c r="B44" s="317" t="s">
        <v>421</v>
      </c>
      <c r="C44" s="314" t="s">
        <v>422</v>
      </c>
      <c r="D44" s="310" t="s">
        <v>423</v>
      </c>
    </row>
    <row r="45" spans="2:4" ht="15" thickBot="1">
      <c r="B45" s="317" t="s">
        <v>421</v>
      </c>
      <c r="C45" s="314" t="s">
        <v>424</v>
      </c>
      <c r="D45" s="310" t="s">
        <v>425</v>
      </c>
    </row>
    <row r="46" spans="2:4" ht="15" thickBot="1">
      <c r="B46" s="317" t="s">
        <v>456</v>
      </c>
      <c r="C46" s="314" t="s">
        <v>457</v>
      </c>
      <c r="D46" s="310" t="s">
        <v>458</v>
      </c>
    </row>
    <row r="47" spans="2:4" ht="15" thickBot="1">
      <c r="B47" s="317" t="s">
        <v>456</v>
      </c>
      <c r="C47" s="314" t="s">
        <v>459</v>
      </c>
      <c r="D47" s="310" t="s">
        <v>460</v>
      </c>
    </row>
    <row r="48" spans="2:4" ht="15" thickBot="1">
      <c r="B48" s="317" t="s">
        <v>461</v>
      </c>
      <c r="C48" s="314" t="s">
        <v>462</v>
      </c>
      <c r="D48" s="310" t="s">
        <v>463</v>
      </c>
    </row>
    <row r="49" spans="2:4" ht="15" thickBot="1">
      <c r="B49" s="317" t="s">
        <v>464</v>
      </c>
      <c r="C49" s="314" t="s">
        <v>465</v>
      </c>
      <c r="D49" s="310" t="s">
        <v>466</v>
      </c>
    </row>
    <row r="50" spans="2:4" ht="15" thickBot="1">
      <c r="B50" s="317" t="s">
        <v>464</v>
      </c>
      <c r="C50" s="314" t="s">
        <v>467</v>
      </c>
      <c r="D50" s="310" t="s">
        <v>468</v>
      </c>
    </row>
    <row r="51" spans="2:4" ht="15" thickBot="1">
      <c r="B51" s="317" t="s">
        <v>469</v>
      </c>
      <c r="C51" s="314" t="s">
        <v>470</v>
      </c>
      <c r="D51" s="310" t="s">
        <v>471</v>
      </c>
    </row>
    <row r="52" spans="2:4" ht="15" thickBot="1">
      <c r="B52" s="317" t="s">
        <v>469</v>
      </c>
      <c r="C52" s="314" t="s">
        <v>472</v>
      </c>
      <c r="D52" s="310" t="s">
        <v>473</v>
      </c>
    </row>
    <row r="53" spans="2:4" ht="15" thickBot="1">
      <c r="B53" s="317" t="s">
        <v>474</v>
      </c>
      <c r="C53" s="314" t="s">
        <v>475</v>
      </c>
      <c r="D53" s="310" t="s">
        <v>476</v>
      </c>
    </row>
    <row r="54" spans="2:4" ht="15" thickBot="1">
      <c r="B54" s="317" t="s">
        <v>474</v>
      </c>
      <c r="C54" s="314" t="s">
        <v>477</v>
      </c>
      <c r="D54" s="310" t="s">
        <v>478</v>
      </c>
    </row>
    <row r="55" spans="2:4" ht="15" thickBot="1">
      <c r="B55" s="319" t="s">
        <v>474</v>
      </c>
      <c r="C55" s="320" t="s">
        <v>479</v>
      </c>
      <c r="D55" s="313" t="s">
        <v>480</v>
      </c>
    </row>
    <row r="56" spans="2:4" ht="15" thickBot="1">
      <c r="B56" s="347" t="s">
        <v>593</v>
      </c>
      <c r="C56" s="348" t="s">
        <v>594</v>
      </c>
      <c r="D56" s="349" t="s">
        <v>598</v>
      </c>
    </row>
    <row r="57" spans="2:4" ht="15" thickBot="1">
      <c r="B57" s="347" t="s">
        <v>593</v>
      </c>
      <c r="C57" s="348" t="s">
        <v>595</v>
      </c>
      <c r="D57" s="349" t="s">
        <v>599</v>
      </c>
    </row>
    <row r="58" spans="2:4" ht="1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abSelected="1" topLeftCell="D61" zoomScaleNormal="100" workbookViewId="0">
      <selection activeCell="H74" sqref="H74"/>
    </sheetView>
  </sheetViews>
  <sheetFormatPr defaultRowHeight="14.5"/>
  <cols>
    <col min="2" max="2" width="28.453125" customWidth="1"/>
    <col min="3" max="3" width="22.54296875" customWidth="1"/>
    <col min="4" max="4" width="12.453125" customWidth="1"/>
    <col min="5" max="5" width="15.7265625" customWidth="1"/>
    <col min="6" max="6" width="30.453125" customWidth="1"/>
    <col min="7" max="7" width="25.1796875" customWidth="1"/>
    <col min="8" max="8" width="12.453125" customWidth="1"/>
    <col min="9" max="9" width="21.1796875" customWidth="1"/>
    <col min="10" max="10" width="30" customWidth="1"/>
    <col min="11" max="11" width="18.26953125" customWidth="1"/>
    <col min="12" max="12" width="15.7265625" customWidth="1"/>
    <col min="13" max="13" width="10.7265625" customWidth="1"/>
    <col min="14" max="14" width="21.81640625" customWidth="1"/>
    <col min="15" max="15" width="18.1796875" customWidth="1"/>
    <col min="16" max="16" width="27.26953125" customWidth="1"/>
    <col min="17" max="17" width="10" customWidth="1"/>
  </cols>
  <sheetData>
    <row r="2" spans="1:22">
      <c r="B2" s="100" t="s">
        <v>1027</v>
      </c>
      <c r="F2" s="100" t="s">
        <v>1019</v>
      </c>
      <c r="J2" s="100" t="s">
        <v>928</v>
      </c>
      <c r="N2" s="364" t="s">
        <v>987</v>
      </c>
      <c r="O2" s="336"/>
      <c r="P2" s="336"/>
    </row>
    <row r="3" spans="1:22" ht="15" thickBot="1">
      <c r="B3" s="311" t="s">
        <v>862</v>
      </c>
      <c r="C3" s="362" t="s">
        <v>863</v>
      </c>
      <c r="D3" s="362" t="s">
        <v>360</v>
      </c>
      <c r="F3" s="311" t="s">
        <v>862</v>
      </c>
      <c r="G3" s="362" t="s">
        <v>863</v>
      </c>
      <c r="H3" s="362" t="s">
        <v>360</v>
      </c>
      <c r="J3" s="311" t="s">
        <v>862</v>
      </c>
      <c r="K3" s="362" t="s">
        <v>863</v>
      </c>
      <c r="L3" s="362" t="s">
        <v>360</v>
      </c>
      <c r="N3" s="482" t="s">
        <v>847</v>
      </c>
      <c r="O3" s="482" t="s">
        <v>990</v>
      </c>
      <c r="P3" s="482" t="s">
        <v>360</v>
      </c>
    </row>
    <row r="4" spans="1:22" ht="15" thickBot="1">
      <c r="A4" s="363"/>
      <c r="B4" s="426" t="s">
        <v>517</v>
      </c>
      <c r="C4" s="427" t="s">
        <v>517</v>
      </c>
      <c r="D4" s="427" t="s">
        <v>361</v>
      </c>
      <c r="F4" s="428" t="s">
        <v>915</v>
      </c>
      <c r="G4" s="429" t="s">
        <v>372</v>
      </c>
      <c r="H4" s="429" t="s">
        <v>362</v>
      </c>
      <c r="J4" s="473" t="s">
        <v>510</v>
      </c>
      <c r="K4" s="472" t="s">
        <v>510</v>
      </c>
      <c r="L4" s="472" t="s">
        <v>366</v>
      </c>
      <c r="N4" s="366" t="s">
        <v>988</v>
      </c>
      <c r="O4" s="367" t="s">
        <v>991</v>
      </c>
      <c r="P4" s="368" t="s">
        <v>855</v>
      </c>
      <c r="S4" s="336"/>
      <c r="V4" s="336"/>
    </row>
    <row r="5" spans="1:22" ht="15" thickBot="1">
      <c r="A5" s="363"/>
      <c r="B5" s="426" t="s">
        <v>518</v>
      </c>
      <c r="C5" s="427" t="s">
        <v>518</v>
      </c>
      <c r="D5" s="427" t="s">
        <v>362</v>
      </c>
      <c r="F5" s="428" t="s">
        <v>926</v>
      </c>
      <c r="G5" s="429" t="s">
        <v>506</v>
      </c>
      <c r="H5" s="429" t="s">
        <v>364</v>
      </c>
      <c r="J5" s="473" t="s">
        <v>511</v>
      </c>
      <c r="K5" s="472" t="s">
        <v>511</v>
      </c>
      <c r="L5" s="472" t="s">
        <v>367</v>
      </c>
      <c r="N5" s="487" t="s">
        <v>989</v>
      </c>
      <c r="O5" s="488" t="s">
        <v>991</v>
      </c>
      <c r="P5" s="489" t="s">
        <v>856</v>
      </c>
      <c r="S5" s="364"/>
      <c r="V5" s="336"/>
    </row>
    <row r="6" spans="1:22" ht="15" thickBot="1">
      <c r="A6" s="363"/>
      <c r="B6" s="426" t="s">
        <v>519</v>
      </c>
      <c r="C6" s="427" t="s">
        <v>519</v>
      </c>
      <c r="D6" s="427" t="s">
        <v>363</v>
      </c>
      <c r="F6" s="430" t="s">
        <v>927</v>
      </c>
      <c r="G6" s="429" t="s">
        <v>499</v>
      </c>
      <c r="H6" s="429" t="s">
        <v>361</v>
      </c>
      <c r="J6" s="473" t="s">
        <v>512</v>
      </c>
      <c r="K6" s="472" t="s">
        <v>512</v>
      </c>
      <c r="L6" s="472" t="s">
        <v>367</v>
      </c>
      <c r="N6" s="336"/>
      <c r="O6" s="336"/>
      <c r="P6" s="336"/>
      <c r="S6" s="336"/>
      <c r="V6" s="336"/>
    </row>
    <row r="7" spans="1:22" ht="15" thickBot="1">
      <c r="A7" s="363"/>
      <c r="B7" s="426" t="s">
        <v>499</v>
      </c>
      <c r="C7" s="427" t="s">
        <v>499</v>
      </c>
      <c r="D7" s="427" t="s">
        <v>361</v>
      </c>
      <c r="F7" s="430" t="s">
        <v>917</v>
      </c>
      <c r="G7" s="429" t="s">
        <v>518</v>
      </c>
      <c r="H7" s="429" t="s">
        <v>362</v>
      </c>
      <c r="J7" s="473" t="s">
        <v>513</v>
      </c>
      <c r="K7" s="472" t="s">
        <v>513</v>
      </c>
      <c r="L7" s="472" t="s">
        <v>368</v>
      </c>
      <c r="N7" s="336"/>
      <c r="O7" s="336"/>
      <c r="P7" s="336"/>
      <c r="S7" s="336"/>
      <c r="V7" s="336"/>
    </row>
    <row r="8" spans="1:22" ht="15" thickBot="1">
      <c r="A8" s="363"/>
      <c r="B8" s="426" t="s">
        <v>500</v>
      </c>
      <c r="C8" s="427" t="s">
        <v>500</v>
      </c>
      <c r="D8" s="427" t="s">
        <v>361</v>
      </c>
      <c r="F8" s="430" t="s">
        <v>924</v>
      </c>
      <c r="G8" s="429" t="s">
        <v>884</v>
      </c>
      <c r="H8" s="429" t="s">
        <v>362</v>
      </c>
      <c r="J8" s="473" t="s">
        <v>514</v>
      </c>
      <c r="K8" s="472" t="s">
        <v>514</v>
      </c>
      <c r="L8" s="472" t="s">
        <v>368</v>
      </c>
      <c r="N8" s="364" t="s">
        <v>858</v>
      </c>
      <c r="O8" s="336"/>
      <c r="P8" s="336"/>
      <c r="S8" s="336"/>
      <c r="V8" s="336"/>
    </row>
    <row r="9" spans="1:22" ht="15" thickBot="1">
      <c r="A9" s="363"/>
      <c r="B9" s="483" t="s">
        <v>502</v>
      </c>
      <c r="C9" s="484" t="s">
        <v>502</v>
      </c>
      <c r="D9" s="484" t="s">
        <v>362</v>
      </c>
      <c r="F9" s="336"/>
      <c r="G9" s="336"/>
      <c r="H9" s="336"/>
      <c r="J9" s="473" t="s">
        <v>515</v>
      </c>
      <c r="K9" s="472" t="s">
        <v>515</v>
      </c>
      <c r="L9" s="472" t="s">
        <v>369</v>
      </c>
      <c r="N9" s="364" t="s">
        <v>847</v>
      </c>
      <c r="O9" s="364" t="s">
        <v>848</v>
      </c>
      <c r="P9" s="364" t="s">
        <v>360</v>
      </c>
      <c r="S9" s="336"/>
      <c r="V9" s="336"/>
    </row>
    <row r="10" spans="1:22" ht="15" thickBot="1">
      <c r="A10" s="363"/>
      <c r="B10" s="426" t="s">
        <v>503</v>
      </c>
      <c r="C10" s="427" t="s">
        <v>503</v>
      </c>
      <c r="D10" s="427" t="s">
        <v>363</v>
      </c>
      <c r="F10" s="364" t="s">
        <v>919</v>
      </c>
      <c r="G10" s="336"/>
      <c r="H10" s="336"/>
      <c r="J10" s="473" t="s">
        <v>516</v>
      </c>
      <c r="K10" s="472" t="s">
        <v>516</v>
      </c>
      <c r="L10" s="472" t="s">
        <v>369</v>
      </c>
      <c r="N10" s="366" t="s">
        <v>1004</v>
      </c>
      <c r="O10" s="367" t="s">
        <v>849</v>
      </c>
      <c r="P10" s="368" t="s">
        <v>866</v>
      </c>
      <c r="S10" s="336"/>
      <c r="V10" s="336"/>
    </row>
    <row r="11" spans="1:22" ht="15" thickBot="1">
      <c r="A11" s="363"/>
      <c r="B11" s="426" t="s">
        <v>505</v>
      </c>
      <c r="C11" s="427" t="s">
        <v>505</v>
      </c>
      <c r="D11" s="427" t="s">
        <v>364</v>
      </c>
      <c r="F11" s="468" t="s">
        <v>862</v>
      </c>
      <c r="G11" s="469" t="s">
        <v>863</v>
      </c>
      <c r="H11" s="469" t="s">
        <v>360</v>
      </c>
      <c r="J11" s="509" t="s">
        <v>375</v>
      </c>
      <c r="K11" s="485" t="s">
        <v>375</v>
      </c>
      <c r="L11" s="485" t="s">
        <v>363</v>
      </c>
      <c r="N11" s="366" t="s">
        <v>1004</v>
      </c>
      <c r="O11" s="367" t="s">
        <v>852</v>
      </c>
      <c r="P11" s="368" t="s">
        <v>855</v>
      </c>
      <c r="S11" s="336"/>
      <c r="V11" s="336"/>
    </row>
    <row r="12" spans="1:22" ht="15" thickBot="1">
      <c r="A12" s="363"/>
      <c r="B12" s="483" t="s">
        <v>507</v>
      </c>
      <c r="C12" s="484" t="s">
        <v>507</v>
      </c>
      <c r="D12" s="484" t="s">
        <v>365</v>
      </c>
      <c r="F12" s="471" t="s">
        <v>985</v>
      </c>
      <c r="G12" s="429" t="s">
        <v>921</v>
      </c>
      <c r="H12" s="470" t="s">
        <v>361</v>
      </c>
      <c r="J12" s="473" t="s">
        <v>871</v>
      </c>
      <c r="K12" s="472" t="s">
        <v>872</v>
      </c>
      <c r="L12" s="472" t="s">
        <v>364</v>
      </c>
      <c r="N12" s="366" t="s">
        <v>1004</v>
      </c>
      <c r="O12" s="367" t="s">
        <v>850</v>
      </c>
      <c r="P12" s="368" t="s">
        <v>855</v>
      </c>
      <c r="S12" s="336"/>
      <c r="V12" s="336"/>
    </row>
    <row r="13" spans="1:22" ht="15" thickBot="1">
      <c r="A13" s="363"/>
      <c r="B13" s="426" t="s">
        <v>370</v>
      </c>
      <c r="C13" s="427" t="s">
        <v>370</v>
      </c>
      <c r="D13" s="427" t="s">
        <v>371</v>
      </c>
      <c r="F13" s="471" t="s">
        <v>986</v>
      </c>
      <c r="G13" s="429" t="s">
        <v>922</v>
      </c>
      <c r="H13" s="470" t="s">
        <v>362</v>
      </c>
      <c r="J13" s="473" t="s">
        <v>506</v>
      </c>
      <c r="K13" s="472" t="s">
        <v>506</v>
      </c>
      <c r="L13" s="472" t="s">
        <v>364</v>
      </c>
      <c r="N13" s="366" t="s">
        <v>1004</v>
      </c>
      <c r="O13" s="367" t="s">
        <v>851</v>
      </c>
      <c r="P13" s="368" t="s">
        <v>856</v>
      </c>
      <c r="S13" s="336"/>
      <c r="V13" s="336"/>
    </row>
    <row r="14" spans="1:22" ht="15" thickBot="1">
      <c r="A14" s="363"/>
      <c r="B14" s="426" t="s">
        <v>372</v>
      </c>
      <c r="C14" s="427" t="s">
        <v>372</v>
      </c>
      <c r="D14" s="427" t="s">
        <v>362</v>
      </c>
      <c r="J14" s="473" t="s">
        <v>918</v>
      </c>
      <c r="K14" s="472" t="s">
        <v>918</v>
      </c>
      <c r="L14" s="472" t="s">
        <v>363</v>
      </c>
      <c r="N14" s="431" t="s">
        <v>1005</v>
      </c>
      <c r="O14" s="432" t="s">
        <v>849</v>
      </c>
      <c r="P14" s="433" t="s">
        <v>856</v>
      </c>
      <c r="S14" s="336"/>
      <c r="V14" s="336"/>
    </row>
    <row r="15" spans="1:22" ht="15" thickBot="1">
      <c r="A15" s="363"/>
      <c r="B15" s="426" t="s">
        <v>508</v>
      </c>
      <c r="C15" s="427" t="s">
        <v>508</v>
      </c>
      <c r="D15" s="427" t="s">
        <v>365</v>
      </c>
      <c r="F15" s="100" t="s">
        <v>1020</v>
      </c>
      <c r="J15" s="473" t="s">
        <v>504</v>
      </c>
      <c r="K15" s="472" t="s">
        <v>504</v>
      </c>
      <c r="L15" s="472" t="s">
        <v>363</v>
      </c>
      <c r="N15" s="431" t="s">
        <v>1005</v>
      </c>
      <c r="O15" s="432" t="s">
        <v>852</v>
      </c>
      <c r="P15" s="433" t="s">
        <v>856</v>
      </c>
      <c r="S15" s="336"/>
      <c r="V15" s="336"/>
    </row>
    <row r="16" spans="1:22" ht="15" thickBot="1">
      <c r="A16" s="363"/>
      <c r="B16" s="426" t="s">
        <v>893</v>
      </c>
      <c r="C16" s="427" t="s">
        <v>883</v>
      </c>
      <c r="D16" s="427" t="s">
        <v>361</v>
      </c>
      <c r="E16" s="336"/>
      <c r="F16" s="468" t="s">
        <v>862</v>
      </c>
      <c r="G16" s="469" t="s">
        <v>863</v>
      </c>
      <c r="H16" s="469" t="s">
        <v>360</v>
      </c>
      <c r="I16" s="336"/>
      <c r="J16" s="473" t="s">
        <v>929</v>
      </c>
      <c r="K16" s="472" t="s">
        <v>931</v>
      </c>
      <c r="L16" s="472" t="s">
        <v>361</v>
      </c>
      <c r="N16" s="431" t="s">
        <v>1005</v>
      </c>
      <c r="O16" s="432" t="s">
        <v>850</v>
      </c>
      <c r="P16" s="433" t="s">
        <v>856</v>
      </c>
      <c r="S16" s="336"/>
      <c r="T16" s="336"/>
      <c r="U16" s="336"/>
      <c r="V16" s="336"/>
    </row>
    <row r="17" spans="1:16" s="336" customFormat="1" ht="15" thickBot="1">
      <c r="A17" s="363"/>
      <c r="B17" s="483" t="s">
        <v>501</v>
      </c>
      <c r="C17" s="484" t="s">
        <v>501</v>
      </c>
      <c r="D17" s="484" t="s">
        <v>362</v>
      </c>
      <c r="F17" s="471" t="s">
        <v>1024</v>
      </c>
      <c r="G17" s="508" t="s">
        <v>1021</v>
      </c>
      <c r="H17" s="471" t="s">
        <v>362</v>
      </c>
      <c r="J17" s="473" t="s">
        <v>930</v>
      </c>
      <c r="K17" s="472" t="s">
        <v>932</v>
      </c>
      <c r="L17" s="472" t="s">
        <v>361</v>
      </c>
      <c r="N17" s="431" t="s">
        <v>1005</v>
      </c>
      <c r="O17" s="432" t="s">
        <v>851</v>
      </c>
      <c r="P17" s="433" t="s">
        <v>865</v>
      </c>
    </row>
    <row r="18" spans="1:16" s="336" customFormat="1" ht="15" thickBot="1">
      <c r="A18" s="363"/>
      <c r="B18" s="426" t="s">
        <v>882</v>
      </c>
      <c r="C18" s="427" t="s">
        <v>884</v>
      </c>
      <c r="D18" s="427" t="s">
        <v>362</v>
      </c>
      <c r="F18" s="471" t="s">
        <v>1025</v>
      </c>
      <c r="G18" s="508" t="s">
        <v>1022</v>
      </c>
      <c r="H18" s="471" t="s">
        <v>363</v>
      </c>
      <c r="J18" s="473" t="s">
        <v>934</v>
      </c>
      <c r="K18" s="472" t="s">
        <v>936</v>
      </c>
      <c r="L18" s="472" t="s">
        <v>364</v>
      </c>
      <c r="N18" s="369" t="s">
        <v>993</v>
      </c>
      <c r="O18" s="373" t="s">
        <v>849</v>
      </c>
      <c r="P18" s="370" t="s">
        <v>855</v>
      </c>
    </row>
    <row r="19" spans="1:16" s="336" customFormat="1" ht="15" thickBot="1">
      <c r="F19" s="471" t="s">
        <v>1026</v>
      </c>
      <c r="G19" s="508" t="s">
        <v>1023</v>
      </c>
      <c r="H19" s="471" t="s">
        <v>364</v>
      </c>
      <c r="J19" s="473" t="s">
        <v>920</v>
      </c>
      <c r="K19" s="472" t="s">
        <v>923</v>
      </c>
      <c r="L19" s="472" t="s">
        <v>363</v>
      </c>
      <c r="N19" s="369" t="s">
        <v>993</v>
      </c>
      <c r="O19" s="373" t="s">
        <v>852</v>
      </c>
      <c r="P19" s="370" t="s">
        <v>857</v>
      </c>
    </row>
    <row r="20" spans="1:16" s="336" customFormat="1" ht="15" thickBot="1">
      <c r="J20" s="473" t="s">
        <v>1033</v>
      </c>
      <c r="K20" s="472" t="s">
        <v>1031</v>
      </c>
      <c r="L20" s="472" t="s">
        <v>361</v>
      </c>
      <c r="N20" s="369" t="s">
        <v>993</v>
      </c>
      <c r="O20" s="373" t="s">
        <v>850</v>
      </c>
      <c r="P20" s="370" t="s">
        <v>856</v>
      </c>
    </row>
    <row r="21" spans="1:16" s="336" customFormat="1" ht="15" thickBot="1">
      <c r="F21" s="100" t="s">
        <v>1128</v>
      </c>
      <c r="G21"/>
      <c r="H21"/>
      <c r="J21" s="473" t="s">
        <v>1034</v>
      </c>
      <c r="K21" s="472" t="s">
        <v>1032</v>
      </c>
      <c r="L21" s="472" t="s">
        <v>363</v>
      </c>
      <c r="N21" s="369" t="s">
        <v>993</v>
      </c>
      <c r="O21" s="373" t="s">
        <v>851</v>
      </c>
      <c r="P21" s="370" t="s">
        <v>870</v>
      </c>
    </row>
    <row r="22" spans="1:16" s="336" customFormat="1" ht="15" thickBot="1">
      <c r="B22" s="478" t="s">
        <v>975</v>
      </c>
      <c r="F22" s="468" t="s">
        <v>862</v>
      </c>
      <c r="G22" s="469" t="s">
        <v>863</v>
      </c>
      <c r="H22" s="469" t="s">
        <v>360</v>
      </c>
      <c r="N22" s="375" t="s">
        <v>994</v>
      </c>
      <c r="O22" s="376" t="s">
        <v>849</v>
      </c>
      <c r="P22" s="377" t="s">
        <v>856</v>
      </c>
    </row>
    <row r="23" spans="1:16" s="336" customFormat="1" ht="15" thickBot="1">
      <c r="B23" s="481" t="s">
        <v>976</v>
      </c>
      <c r="F23" s="471" t="s">
        <v>373</v>
      </c>
      <c r="G23" s="508" t="s">
        <v>373</v>
      </c>
      <c r="H23" s="471" t="s">
        <v>362</v>
      </c>
      <c r="N23" s="375" t="s">
        <v>994</v>
      </c>
      <c r="O23" s="376" t="s">
        <v>852</v>
      </c>
      <c r="P23" s="377" t="s">
        <v>865</v>
      </c>
    </row>
    <row r="24" spans="1:16" s="336" customFormat="1" ht="15" thickBot="1">
      <c r="B24" s="479" t="s">
        <v>973</v>
      </c>
      <c r="F24" s="471" t="s">
        <v>374</v>
      </c>
      <c r="G24" s="508" t="s">
        <v>374</v>
      </c>
      <c r="H24" s="471" t="s">
        <v>363</v>
      </c>
      <c r="N24" s="375" t="s">
        <v>994</v>
      </c>
      <c r="O24" s="376" t="s">
        <v>850</v>
      </c>
      <c r="P24" s="377" t="s">
        <v>857</v>
      </c>
    </row>
    <row r="25" spans="1:16" s="336" customFormat="1" ht="15" thickBot="1">
      <c r="B25" s="480" t="s">
        <v>974</v>
      </c>
      <c r="F25" s="471" t="s">
        <v>933</v>
      </c>
      <c r="G25" s="508" t="s">
        <v>935</v>
      </c>
      <c r="H25" s="471" t="s">
        <v>364</v>
      </c>
      <c r="N25" s="375" t="s">
        <v>994</v>
      </c>
      <c r="O25" s="376" t="s">
        <v>851</v>
      </c>
      <c r="P25" s="377" t="s">
        <v>870</v>
      </c>
    </row>
    <row r="26" spans="1:16" s="336" customFormat="1" ht="15" thickBot="1">
      <c r="F26" s="471" t="s">
        <v>509</v>
      </c>
      <c r="G26" s="508" t="s">
        <v>509</v>
      </c>
      <c r="H26" s="471" t="s">
        <v>366</v>
      </c>
    </row>
    <row r="27" spans="1:16" s="336" customFormat="1" ht="15" thickBot="1">
      <c r="B27" s="478" t="s">
        <v>960</v>
      </c>
      <c r="F27" s="471" t="s">
        <v>376</v>
      </c>
      <c r="G27" s="508" t="s">
        <v>376</v>
      </c>
      <c r="H27" s="471" t="s">
        <v>368</v>
      </c>
      <c r="N27" s="364" t="s">
        <v>925</v>
      </c>
    </row>
    <row r="28" spans="1:16" s="336" customFormat="1" ht="15" thickBot="1">
      <c r="B28" s="481" t="s">
        <v>961</v>
      </c>
      <c r="N28" s="364" t="s">
        <v>847</v>
      </c>
      <c r="O28" s="364" t="s">
        <v>360</v>
      </c>
    </row>
    <row r="29" spans="1:16" s="336" customFormat="1" ht="15" thickBot="1">
      <c r="B29" s="479" t="s">
        <v>962</v>
      </c>
      <c r="F29" s="364" t="s">
        <v>1028</v>
      </c>
      <c r="N29" s="366" t="s">
        <v>1004</v>
      </c>
      <c r="O29" s="368" t="s">
        <v>855</v>
      </c>
    </row>
    <row r="30" spans="1:16" s="336" customFormat="1" ht="15" thickBot="1">
      <c r="B30" s="479" t="s">
        <v>964</v>
      </c>
      <c r="F30" s="468" t="s">
        <v>862</v>
      </c>
      <c r="G30" s="469" t="s">
        <v>863</v>
      </c>
      <c r="H30" s="469" t="s">
        <v>360</v>
      </c>
      <c r="N30" s="431" t="s">
        <v>1005</v>
      </c>
      <c r="O30" s="433" t="s">
        <v>855</v>
      </c>
    </row>
    <row r="31" spans="1:16" s="336" customFormat="1" ht="15" thickBot="1">
      <c r="B31" s="479" t="s">
        <v>971</v>
      </c>
      <c r="F31" s="471" t="s">
        <v>1030</v>
      </c>
      <c r="G31" s="508" t="s">
        <v>1029</v>
      </c>
      <c r="H31" s="471" t="s">
        <v>362</v>
      </c>
      <c r="N31" s="369" t="s">
        <v>993</v>
      </c>
      <c r="O31" s="370" t="s">
        <v>856</v>
      </c>
    </row>
    <row r="32" spans="1:16" s="336" customFormat="1">
      <c r="B32" s="479" t="s">
        <v>970</v>
      </c>
      <c r="N32" s="371" t="s">
        <v>994</v>
      </c>
      <c r="O32" s="372" t="s">
        <v>856</v>
      </c>
    </row>
    <row r="33" spans="1:16" s="336" customFormat="1" ht="15" thickBot="1">
      <c r="B33" s="479"/>
      <c r="E33" s="364" t="s">
        <v>867</v>
      </c>
    </row>
    <row r="34" spans="1:16" s="336" customFormat="1">
      <c r="B34" s="479" t="s">
        <v>962</v>
      </c>
      <c r="E34" s="378" t="s">
        <v>873</v>
      </c>
      <c r="F34" s="379"/>
      <c r="G34" s="379"/>
      <c r="H34" s="379"/>
      <c r="I34" s="379"/>
      <c r="J34" s="379"/>
      <c r="K34" s="379"/>
      <c r="L34" s="380"/>
      <c r="N34" s="364" t="s">
        <v>1129</v>
      </c>
    </row>
    <row r="35" spans="1:16" s="336" customFormat="1" ht="15" thickBot="1">
      <c r="B35" s="479" t="s">
        <v>965</v>
      </c>
      <c r="E35" s="381"/>
      <c r="F35" s="382" t="s">
        <v>41</v>
      </c>
      <c r="G35" s="382" t="s">
        <v>864</v>
      </c>
      <c r="H35" s="382" t="s">
        <v>916</v>
      </c>
      <c r="I35" s="382"/>
      <c r="J35" s="382" t="s">
        <v>1009</v>
      </c>
      <c r="K35" s="382"/>
      <c r="L35" s="383"/>
      <c r="N35" s="364" t="s">
        <v>847</v>
      </c>
      <c r="O35" s="364" t="s">
        <v>1131</v>
      </c>
      <c r="P35" s="364" t="s">
        <v>1132</v>
      </c>
    </row>
    <row r="36" spans="1:16" s="336" customFormat="1" ht="15" thickBot="1">
      <c r="B36" s="479" t="s">
        <v>972</v>
      </c>
      <c r="E36" s="381"/>
      <c r="F36" s="384" t="s">
        <v>866</v>
      </c>
      <c r="G36" s="384" t="s">
        <v>370</v>
      </c>
      <c r="H36" s="384" t="s">
        <v>370</v>
      </c>
      <c r="I36" s="385"/>
      <c r="J36" s="384" t="s">
        <v>1016</v>
      </c>
      <c r="K36" s="385"/>
      <c r="L36" s="383"/>
      <c r="N36" s="366" t="s">
        <v>1004</v>
      </c>
      <c r="O36" s="368" t="s">
        <v>857</v>
      </c>
      <c r="P36" s="368" t="s">
        <v>856</v>
      </c>
    </row>
    <row r="37" spans="1:16" s="336" customFormat="1" ht="15" thickBot="1">
      <c r="B37" s="479" t="s">
        <v>969</v>
      </c>
      <c r="E37" s="381"/>
      <c r="F37" s="384" t="s">
        <v>855</v>
      </c>
      <c r="G37" s="384" t="s">
        <v>500</v>
      </c>
      <c r="H37" s="384" t="s">
        <v>500</v>
      </c>
      <c r="I37" s="385"/>
      <c r="J37" s="384" t="s">
        <v>1010</v>
      </c>
      <c r="K37" s="385"/>
      <c r="L37" s="383"/>
      <c r="N37" s="431" t="s">
        <v>1005</v>
      </c>
      <c r="O37" s="433" t="s">
        <v>1126</v>
      </c>
      <c r="P37" s="433" t="s">
        <v>865</v>
      </c>
    </row>
    <row r="38" spans="1:16" s="336" customFormat="1" ht="15" thickBot="1">
      <c r="B38" s="479"/>
      <c r="E38" s="381"/>
      <c r="F38" s="384" t="s">
        <v>856</v>
      </c>
      <c r="G38" s="384" t="s">
        <v>372</v>
      </c>
      <c r="H38" s="384" t="s">
        <v>372</v>
      </c>
      <c r="I38" s="385"/>
      <c r="J38" s="384" t="s">
        <v>1011</v>
      </c>
      <c r="K38" s="385"/>
      <c r="L38" s="383"/>
      <c r="N38" s="369" t="s">
        <v>1130</v>
      </c>
      <c r="O38" s="370" t="s">
        <v>1127</v>
      </c>
      <c r="P38" s="370" t="s">
        <v>870</v>
      </c>
    </row>
    <row r="39" spans="1:16" s="336" customFormat="1" ht="15" thickBot="1">
      <c r="A39"/>
      <c r="B39" s="479" t="s">
        <v>963</v>
      </c>
      <c r="E39" s="386"/>
      <c r="F39" s="425" t="s">
        <v>856</v>
      </c>
      <c r="G39" s="425" t="s">
        <v>915</v>
      </c>
      <c r="H39" s="425" t="s">
        <v>372</v>
      </c>
      <c r="I39" s="425"/>
      <c r="J39" s="425" t="s">
        <v>1006</v>
      </c>
      <c r="K39" s="387"/>
      <c r="L39" s="388"/>
    </row>
    <row r="40" spans="1:16" s="336" customFormat="1" ht="15" thickBot="1">
      <c r="A40"/>
      <c r="B40" s="479" t="s">
        <v>966</v>
      </c>
      <c r="N40" s="336" t="s">
        <v>1133</v>
      </c>
    </row>
    <row r="41" spans="1:16" s="336" customFormat="1">
      <c r="A41"/>
      <c r="B41" s="479" t="s">
        <v>967</v>
      </c>
      <c r="E41" s="389" t="s">
        <v>886</v>
      </c>
      <c r="F41" s="390"/>
      <c r="G41" s="390"/>
      <c r="H41" s="390"/>
      <c r="I41" s="390"/>
      <c r="J41" s="390"/>
      <c r="K41" s="390"/>
      <c r="L41" s="391"/>
      <c r="N41" s="336" t="s">
        <v>1134</v>
      </c>
    </row>
    <row r="42" spans="1:16" s="336" customFormat="1" ht="15" thickBot="1">
      <c r="A42"/>
      <c r="B42" s="480" t="s">
        <v>968</v>
      </c>
      <c r="E42" s="392"/>
      <c r="F42" s="393" t="s">
        <v>41</v>
      </c>
      <c r="G42" s="393" t="s">
        <v>864</v>
      </c>
      <c r="H42" s="393" t="s">
        <v>916</v>
      </c>
      <c r="I42" s="393"/>
      <c r="J42" s="393" t="s">
        <v>1009</v>
      </c>
      <c r="K42" s="393"/>
      <c r="L42" s="394"/>
      <c r="N42" s="336" t="s">
        <v>1135</v>
      </c>
    </row>
    <row r="43" spans="1:16" s="336" customFormat="1" ht="15" thickBot="1">
      <c r="A43"/>
      <c r="E43" s="392"/>
      <c r="F43" s="395" t="s">
        <v>855</v>
      </c>
      <c r="G43" s="395" t="s">
        <v>517</v>
      </c>
      <c r="H43" s="395" t="s">
        <v>517</v>
      </c>
      <c r="I43" s="396"/>
      <c r="J43" s="395" t="s">
        <v>1016</v>
      </c>
      <c r="K43" s="396"/>
      <c r="L43" s="394"/>
    </row>
    <row r="44" spans="1:16" s="336" customFormat="1">
      <c r="A44"/>
      <c r="B44" s="478" t="s">
        <v>984</v>
      </c>
      <c r="E44" s="392"/>
      <c r="F44" s="395" t="s">
        <v>856</v>
      </c>
      <c r="G44" s="395" t="s">
        <v>518</v>
      </c>
      <c r="H44" s="395" t="s">
        <v>518</v>
      </c>
      <c r="I44" s="396"/>
      <c r="J44" s="395" t="s">
        <v>1010</v>
      </c>
      <c r="K44" s="396"/>
      <c r="L44" s="394"/>
      <c r="N44" s="364" t="s">
        <v>1136</v>
      </c>
    </row>
    <row r="45" spans="1:16" s="336" customFormat="1" ht="15" thickBot="1">
      <c r="A45"/>
      <c r="B45" s="481" t="s">
        <v>977</v>
      </c>
      <c r="E45" s="392"/>
      <c r="F45" s="395" t="s">
        <v>857</v>
      </c>
      <c r="G45" s="395" t="s">
        <v>519</v>
      </c>
      <c r="H45" s="395" t="s">
        <v>519</v>
      </c>
      <c r="I45" s="396"/>
      <c r="J45" s="395" t="s">
        <v>1011</v>
      </c>
      <c r="K45" s="396"/>
      <c r="L45" s="394"/>
      <c r="N45" s="364" t="s">
        <v>847</v>
      </c>
      <c r="O45" s="364" t="s">
        <v>1131</v>
      </c>
      <c r="P45" s="364" t="s">
        <v>1137</v>
      </c>
    </row>
    <row r="46" spans="1:16" s="336" customFormat="1" ht="15" thickBot="1">
      <c r="A46"/>
      <c r="B46" s="486" t="s">
        <v>978</v>
      </c>
      <c r="E46" s="397"/>
      <c r="F46" s="398" t="s">
        <v>856</v>
      </c>
      <c r="G46" s="398" t="s">
        <v>917</v>
      </c>
      <c r="H46" s="398" t="s">
        <v>518</v>
      </c>
      <c r="I46" s="399"/>
      <c r="J46" s="398" t="s">
        <v>1006</v>
      </c>
      <c r="K46" s="399"/>
      <c r="L46" s="400"/>
      <c r="N46" s="366" t="s">
        <v>1004</v>
      </c>
      <c r="O46" s="368" t="s">
        <v>856</v>
      </c>
      <c r="P46" s="368" t="s">
        <v>855</v>
      </c>
    </row>
    <row r="47" spans="1:16" s="336" customFormat="1" ht="15" thickBot="1">
      <c r="A47"/>
      <c r="B47" s="479" t="s">
        <v>979</v>
      </c>
      <c r="C47" s="364"/>
      <c r="N47" s="431" t="s">
        <v>1005</v>
      </c>
      <c r="O47" s="433" t="s">
        <v>857</v>
      </c>
      <c r="P47" s="433" t="s">
        <v>856</v>
      </c>
    </row>
    <row r="48" spans="1:16" s="336" customFormat="1" ht="15" thickBot="1">
      <c r="A48"/>
      <c r="B48" s="479" t="s">
        <v>980</v>
      </c>
      <c r="D48" s="365"/>
      <c r="E48" s="401" t="s">
        <v>868</v>
      </c>
      <c r="F48" s="402"/>
      <c r="G48" s="402"/>
      <c r="H48" s="402"/>
      <c r="I48" s="402"/>
      <c r="J48" s="402"/>
      <c r="K48" s="402"/>
      <c r="L48" s="403"/>
      <c r="N48" s="369" t="s">
        <v>993</v>
      </c>
      <c r="O48" s="370" t="s">
        <v>865</v>
      </c>
      <c r="P48" s="370" t="s">
        <v>857</v>
      </c>
    </row>
    <row r="49" spans="1:16" s="336" customFormat="1">
      <c r="A49"/>
      <c r="B49" s="479"/>
      <c r="D49" s="365"/>
      <c r="E49" s="404"/>
      <c r="F49" s="405" t="s">
        <v>41</v>
      </c>
      <c r="G49" s="405" t="s">
        <v>864</v>
      </c>
      <c r="H49" s="405" t="s">
        <v>916</v>
      </c>
      <c r="I49" s="405"/>
      <c r="J49" s="405" t="s">
        <v>1009</v>
      </c>
      <c r="K49" s="405"/>
      <c r="L49" s="406"/>
      <c r="N49" s="371" t="s">
        <v>994</v>
      </c>
      <c r="O49" s="372" t="s">
        <v>1126</v>
      </c>
      <c r="P49" s="372" t="s">
        <v>865</v>
      </c>
    </row>
    <row r="50" spans="1:16" s="336" customFormat="1">
      <c r="A50"/>
      <c r="B50" s="486" t="s">
        <v>981</v>
      </c>
      <c r="D50" s="365"/>
      <c r="E50" s="404"/>
      <c r="F50" s="407" t="s">
        <v>856</v>
      </c>
      <c r="G50" s="407" t="s">
        <v>502</v>
      </c>
      <c r="H50" s="407" t="s">
        <v>502</v>
      </c>
      <c r="I50" s="408"/>
      <c r="J50" s="407" t="s">
        <v>1016</v>
      </c>
      <c r="K50" s="408"/>
      <c r="L50" s="406"/>
    </row>
    <row r="51" spans="1:16" s="336" customFormat="1">
      <c r="A51"/>
      <c r="B51" s="479" t="s">
        <v>982</v>
      </c>
      <c r="C51" s="364"/>
      <c r="E51" s="404"/>
      <c r="F51" s="407" t="s">
        <v>870</v>
      </c>
      <c r="G51" s="407" t="s">
        <v>507</v>
      </c>
      <c r="H51" s="407" t="s">
        <v>507</v>
      </c>
      <c r="I51" s="408"/>
      <c r="J51" s="407" t="s">
        <v>1010</v>
      </c>
      <c r="K51" s="408"/>
      <c r="L51" s="406"/>
    </row>
    <row r="52" spans="1:16" s="336" customFormat="1" ht="15" thickBot="1">
      <c r="A52"/>
      <c r="B52" s="480" t="s">
        <v>983</v>
      </c>
      <c r="D52" s="365"/>
      <c r="E52" s="404"/>
      <c r="F52" s="407" t="s">
        <v>870</v>
      </c>
      <c r="G52" s="407" t="s">
        <v>508</v>
      </c>
      <c r="H52" s="407" t="s">
        <v>508</v>
      </c>
      <c r="I52" s="408"/>
      <c r="J52" s="407" t="s">
        <v>1011</v>
      </c>
      <c r="K52" s="408"/>
      <c r="L52" s="406"/>
      <c r="N52" s="364" t="s">
        <v>995</v>
      </c>
      <c r="O52" s="364" t="s">
        <v>996</v>
      </c>
    </row>
    <row r="53" spans="1:16" s="336" customFormat="1" ht="15" thickBot="1">
      <c r="A53"/>
      <c r="D53" s="365"/>
      <c r="E53" s="409"/>
      <c r="F53" s="410" t="s">
        <v>865</v>
      </c>
      <c r="G53" s="410" t="s">
        <v>926</v>
      </c>
      <c r="H53" s="410" t="s">
        <v>506</v>
      </c>
      <c r="I53" s="411"/>
      <c r="J53" s="410" t="s">
        <v>1006</v>
      </c>
      <c r="K53" s="411"/>
      <c r="L53" s="412"/>
      <c r="N53" s="374" t="s">
        <v>860</v>
      </c>
      <c r="O53" s="490" t="s">
        <v>997</v>
      </c>
      <c r="P53"/>
    </row>
    <row r="54" spans="1:16" s="336" customFormat="1" ht="15" thickBot="1">
      <c r="A54"/>
      <c r="B54" s="478" t="s">
        <v>960</v>
      </c>
      <c r="D54" s="365"/>
      <c r="N54" s="374" t="s">
        <v>861</v>
      </c>
      <c r="O54" s="374" t="s">
        <v>998</v>
      </c>
      <c r="P54"/>
    </row>
    <row r="55" spans="1:16" s="336" customFormat="1" ht="15" thickBot="1">
      <c r="A55"/>
      <c r="B55" s="481" t="s">
        <v>999</v>
      </c>
      <c r="E55" s="413" t="s">
        <v>869</v>
      </c>
      <c r="F55" s="414"/>
      <c r="G55" s="414"/>
      <c r="H55" s="414"/>
      <c r="I55" s="414"/>
      <c r="J55" s="414"/>
      <c r="K55" s="414"/>
      <c r="L55" s="415"/>
      <c r="N55" s="374" t="s">
        <v>845</v>
      </c>
      <c r="O55" s="374" t="s">
        <v>993</v>
      </c>
      <c r="P55"/>
    </row>
    <row r="56" spans="1:16" s="336" customFormat="1" ht="15" thickBot="1">
      <c r="A56"/>
      <c r="B56" s="479" t="s">
        <v>962</v>
      </c>
      <c r="E56" s="416"/>
      <c r="F56" s="417" t="s">
        <v>41</v>
      </c>
      <c r="G56" s="417" t="s">
        <v>864</v>
      </c>
      <c r="H56" s="417" t="s">
        <v>916</v>
      </c>
      <c r="I56" s="417"/>
      <c r="J56" s="417" t="s">
        <v>1009</v>
      </c>
      <c r="K56" s="417"/>
      <c r="L56" s="418"/>
      <c r="N56" s="374" t="s">
        <v>846</v>
      </c>
      <c r="O56" s="374" t="s">
        <v>994</v>
      </c>
      <c r="P56"/>
    </row>
    <row r="57" spans="1:16" s="336" customFormat="1" ht="15" thickBot="1">
      <c r="A57"/>
      <c r="B57" s="479" t="s">
        <v>1000</v>
      </c>
      <c r="E57" s="416"/>
      <c r="F57" s="419" t="s">
        <v>855</v>
      </c>
      <c r="G57" s="419" t="s">
        <v>499</v>
      </c>
      <c r="H57" s="419" t="s">
        <v>499</v>
      </c>
      <c r="I57" s="420"/>
      <c r="J57" s="419" t="s">
        <v>1016</v>
      </c>
      <c r="K57" s="420"/>
      <c r="L57" s="418"/>
      <c r="N57" s="374" t="s">
        <v>881</v>
      </c>
      <c r="O57" s="374" t="s">
        <v>992</v>
      </c>
      <c r="P57"/>
    </row>
    <row r="58" spans="1:16" s="336" customFormat="1">
      <c r="A58"/>
      <c r="B58" s="479" t="s">
        <v>1001</v>
      </c>
      <c r="E58" s="416"/>
      <c r="F58" s="419" t="s">
        <v>857</v>
      </c>
      <c r="G58" s="419" t="s">
        <v>503</v>
      </c>
      <c r="H58" s="419" t="s">
        <v>503</v>
      </c>
      <c r="I58" s="420"/>
      <c r="J58" s="419" t="s">
        <v>1010</v>
      </c>
      <c r="K58" s="420"/>
      <c r="L58" s="418"/>
    </row>
    <row r="59" spans="1:16" s="336" customFormat="1">
      <c r="A59"/>
      <c r="B59" s="479" t="s">
        <v>1002</v>
      </c>
      <c r="E59" s="416"/>
      <c r="F59" s="419" t="s">
        <v>865</v>
      </c>
      <c r="G59" s="419" t="s">
        <v>505</v>
      </c>
      <c r="H59" s="419" t="s">
        <v>505</v>
      </c>
      <c r="I59" s="420"/>
      <c r="J59" s="419" t="s">
        <v>1011</v>
      </c>
      <c r="K59" s="420"/>
      <c r="L59" s="418"/>
    </row>
    <row r="60" spans="1:16" ht="15" thickBot="1">
      <c r="B60" s="479"/>
      <c r="C60" s="336"/>
      <c r="D60" s="336"/>
      <c r="E60" s="421"/>
      <c r="F60" s="422" t="s">
        <v>856</v>
      </c>
      <c r="G60" s="422" t="s">
        <v>924</v>
      </c>
      <c r="H60" s="422" t="s">
        <v>884</v>
      </c>
      <c r="I60" s="423"/>
      <c r="J60" s="422" t="s">
        <v>1006</v>
      </c>
      <c r="K60" s="423"/>
      <c r="L60" s="424"/>
    </row>
    <row r="61" spans="1:16" ht="15" thickBot="1">
      <c r="B61" s="491" t="s">
        <v>1003</v>
      </c>
      <c r="C61" s="336"/>
      <c r="D61" s="336"/>
    </row>
    <row r="62" spans="1:16">
      <c r="C62" s="336"/>
      <c r="D62" s="336"/>
      <c r="E62" s="446" t="s">
        <v>885</v>
      </c>
      <c r="F62" s="447"/>
      <c r="G62" s="447"/>
      <c r="H62" s="447"/>
      <c r="I62" s="447"/>
      <c r="J62" s="447"/>
      <c r="K62" s="447"/>
      <c r="L62" s="448"/>
    </row>
    <row r="63" spans="1:16">
      <c r="E63" s="449"/>
      <c r="F63" s="450" t="s">
        <v>41</v>
      </c>
      <c r="G63" s="450" t="s">
        <v>864</v>
      </c>
      <c r="H63" s="450" t="s">
        <v>916</v>
      </c>
      <c r="I63" s="450"/>
      <c r="J63" s="450" t="s">
        <v>1009</v>
      </c>
      <c r="K63" s="450"/>
      <c r="L63" s="451"/>
    </row>
    <row r="64" spans="1:16">
      <c r="E64" s="449"/>
      <c r="F64" s="452" t="s">
        <v>855</v>
      </c>
      <c r="G64" s="452" t="s">
        <v>893</v>
      </c>
      <c r="H64" s="452" t="s">
        <v>883</v>
      </c>
      <c r="I64" s="453"/>
      <c r="J64" s="452" t="s">
        <v>1016</v>
      </c>
      <c r="K64" s="453"/>
      <c r="L64" s="451"/>
    </row>
    <row r="65" spans="5:12">
      <c r="E65" s="449"/>
      <c r="F65" s="452" t="s">
        <v>856</v>
      </c>
      <c r="G65" s="452" t="s">
        <v>882</v>
      </c>
      <c r="H65" s="452" t="s">
        <v>884</v>
      </c>
      <c r="I65" s="453"/>
      <c r="J65" s="452" t="s">
        <v>1010</v>
      </c>
      <c r="K65" s="453"/>
      <c r="L65" s="451"/>
    </row>
    <row r="66" spans="5:12">
      <c r="E66" s="449"/>
      <c r="F66" s="452" t="s">
        <v>856</v>
      </c>
      <c r="G66" s="452" t="s">
        <v>501</v>
      </c>
      <c r="H66" s="452" t="s">
        <v>501</v>
      </c>
      <c r="I66" s="453"/>
      <c r="J66" s="452" t="s">
        <v>1011</v>
      </c>
      <c r="K66" s="453"/>
      <c r="L66" s="451"/>
    </row>
    <row r="67" spans="5:12" ht="15" thickBot="1">
      <c r="E67" s="454"/>
      <c r="F67" s="455" t="s">
        <v>855</v>
      </c>
      <c r="G67" s="477" t="s">
        <v>927</v>
      </c>
      <c r="H67" s="477" t="s">
        <v>499</v>
      </c>
      <c r="I67" s="456"/>
      <c r="J67" s="477" t="s">
        <v>1006</v>
      </c>
      <c r="K67" s="456"/>
      <c r="L67" s="457"/>
    </row>
    <row r="69" spans="5:12" ht="15" thickBot="1">
      <c r="E69" s="364" t="s">
        <v>1138</v>
      </c>
      <c r="F69" s="336"/>
      <c r="G69" s="336"/>
      <c r="H69" s="336"/>
      <c r="I69" s="336"/>
      <c r="J69" s="336"/>
      <c r="K69" s="336"/>
      <c r="L69" s="336"/>
    </row>
    <row r="70" spans="5:12">
      <c r="E70" s="378" t="s">
        <v>1139</v>
      </c>
      <c r="F70" s="379"/>
      <c r="G70" s="379"/>
      <c r="H70" s="379"/>
      <c r="I70" s="379"/>
      <c r="J70" s="379"/>
      <c r="K70" s="379"/>
      <c r="L70" s="380"/>
    </row>
    <row r="71" spans="5:12">
      <c r="E71" s="381"/>
      <c r="F71" s="382" t="s">
        <v>41</v>
      </c>
      <c r="G71" s="382" t="s">
        <v>864</v>
      </c>
      <c r="H71" s="382" t="s">
        <v>916</v>
      </c>
      <c r="I71" s="382"/>
      <c r="J71" s="382" t="s">
        <v>1009</v>
      </c>
      <c r="K71" s="382"/>
      <c r="L71" s="383"/>
    </row>
    <row r="72" spans="5:12">
      <c r="E72" s="381"/>
      <c r="F72" s="384" t="s">
        <v>857</v>
      </c>
      <c r="G72" s="384" t="s">
        <v>374</v>
      </c>
      <c r="H72" s="384" t="s">
        <v>374</v>
      </c>
      <c r="I72" s="385"/>
      <c r="J72" s="384" t="s">
        <v>1016</v>
      </c>
      <c r="K72" s="385"/>
      <c r="L72" s="383"/>
    </row>
    <row r="73" spans="5:12">
      <c r="E73" s="381"/>
      <c r="F73" s="384" t="s">
        <v>1127</v>
      </c>
      <c r="G73" s="384" t="s">
        <v>376</v>
      </c>
      <c r="H73" s="384" t="s">
        <v>376</v>
      </c>
      <c r="I73" s="385"/>
      <c r="J73" s="384" t="s">
        <v>1141</v>
      </c>
      <c r="K73" s="385"/>
      <c r="L73" s="383"/>
    </row>
    <row r="74" spans="5:12" ht="15" thickBot="1">
      <c r="E74" s="386"/>
      <c r="F74" s="425" t="s">
        <v>1126</v>
      </c>
      <c r="G74" s="425" t="s">
        <v>509</v>
      </c>
      <c r="H74" s="425" t="s">
        <v>509</v>
      </c>
      <c r="I74" s="425"/>
      <c r="J74" s="425" t="s">
        <v>1006</v>
      </c>
      <c r="K74" s="387"/>
      <c r="L74" s="388"/>
    </row>
    <row r="75" spans="5:12" ht="15" thickBot="1">
      <c r="E75" s="336"/>
      <c r="F75" s="336"/>
      <c r="G75" s="336"/>
      <c r="H75" s="336"/>
      <c r="I75" s="336"/>
      <c r="J75" s="336"/>
      <c r="K75" s="336"/>
      <c r="L75" s="336"/>
    </row>
    <row r="76" spans="5:12">
      <c r="E76" s="389" t="s">
        <v>1140</v>
      </c>
      <c r="F76" s="390"/>
      <c r="G76" s="390"/>
      <c r="H76" s="390"/>
      <c r="I76" s="390"/>
      <c r="J76" s="390"/>
      <c r="K76" s="390"/>
      <c r="L76" s="391"/>
    </row>
    <row r="77" spans="5:12">
      <c r="E77" s="392"/>
      <c r="F77" s="393" t="s">
        <v>41</v>
      </c>
      <c r="G77" s="393" t="s">
        <v>864</v>
      </c>
      <c r="H77" s="393" t="s">
        <v>916</v>
      </c>
      <c r="I77" s="393"/>
      <c r="J77" s="393" t="s">
        <v>1009</v>
      </c>
      <c r="K77" s="393"/>
      <c r="L77" s="394"/>
    </row>
    <row r="78" spans="5:12">
      <c r="E78" s="392"/>
      <c r="F78" s="395" t="s">
        <v>856</v>
      </c>
      <c r="G78" s="395" t="s">
        <v>373</v>
      </c>
      <c r="H78" s="395" t="s">
        <v>373</v>
      </c>
      <c r="I78" s="396"/>
      <c r="J78" s="395" t="s">
        <v>1016</v>
      </c>
      <c r="K78" s="396"/>
      <c r="L78" s="394"/>
    </row>
    <row r="79" spans="5:12">
      <c r="E79" s="392"/>
      <c r="F79" s="395" t="s">
        <v>865</v>
      </c>
      <c r="G79" s="395" t="s">
        <v>933</v>
      </c>
      <c r="H79" s="395" t="s">
        <v>933</v>
      </c>
      <c r="I79" s="396"/>
      <c r="J79" s="395" t="s">
        <v>1010</v>
      </c>
      <c r="K79" s="396"/>
      <c r="L79" s="394"/>
    </row>
    <row r="80" spans="5:12">
      <c r="E80" s="392"/>
      <c r="F80" s="395" t="s">
        <v>1126</v>
      </c>
      <c r="G80" s="395" t="s">
        <v>509</v>
      </c>
      <c r="H80" s="395" t="s">
        <v>509</v>
      </c>
      <c r="I80" s="396"/>
      <c r="J80" s="395" t="s">
        <v>1011</v>
      </c>
      <c r="K80" s="396"/>
      <c r="L80" s="394"/>
    </row>
    <row r="81" spans="2:12" ht="15" thickBot="1">
      <c r="E81" s="397"/>
      <c r="F81" s="398" t="s">
        <v>857</v>
      </c>
      <c r="G81" s="398" t="s">
        <v>374</v>
      </c>
      <c r="H81" s="398" t="s">
        <v>374</v>
      </c>
      <c r="I81" s="399"/>
      <c r="J81" s="398" t="s">
        <v>1006</v>
      </c>
      <c r="K81" s="399"/>
      <c r="L81" s="400"/>
    </row>
    <row r="95" spans="2:12">
      <c r="H95" s="336"/>
    </row>
    <row r="96" spans="2:12">
      <c r="B96" s="336"/>
      <c r="C96" s="336"/>
      <c r="D96" s="336"/>
      <c r="E96" s="336"/>
      <c r="F96" s="336"/>
      <c r="G96" s="336"/>
      <c r="H96" s="336"/>
    </row>
  </sheetData>
  <conditionalFormatting sqref="C31:C38 C24:C27">
    <cfRule type="expression" dxfId="82" priority="7">
      <formula>C24="COULD"</formula>
    </cfRule>
    <cfRule type="expression" dxfId="81" priority="8">
      <formula>C24="NO"</formula>
    </cfRule>
    <cfRule type="expression" dxfId="8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4.5"/>
  <cols>
    <col min="1" max="1" width="12.453125" customWidth="1"/>
    <col min="2" max="2" width="15.7265625" customWidth="1"/>
    <col min="3" max="3" width="24.1796875" customWidth="1"/>
    <col min="4" max="4" width="25.1796875" customWidth="1"/>
    <col min="5" max="5" width="12.453125" customWidth="1"/>
    <col min="6" max="6" width="21.1796875" customWidth="1"/>
    <col min="7" max="7" width="25.54296875" customWidth="1"/>
    <col min="8" max="8" width="18.26953125" customWidth="1"/>
    <col min="9" max="10" width="10.7265625" customWidth="1"/>
    <col min="11" max="11" width="25.1796875" customWidth="1"/>
    <col min="12" max="12" width="18.1796875" customWidth="1"/>
    <col min="13" max="13" width="23.26953125" customWidth="1"/>
    <col min="14" max="14" width="12" customWidth="1"/>
  </cols>
  <sheetData>
    <row r="1" spans="2:15" s="336" customFormat="1" ht="15" thickBot="1">
      <c r="B1" s="364" t="s">
        <v>891</v>
      </c>
      <c r="K1" s="364" t="s">
        <v>890</v>
      </c>
    </row>
    <row r="2" spans="2:15" s="336" customFormat="1" ht="15" thickBot="1">
      <c r="B2" s="378" t="s">
        <v>873</v>
      </c>
      <c r="C2" s="379"/>
      <c r="D2" s="379"/>
      <c r="E2" s="379"/>
      <c r="F2" s="379"/>
      <c r="G2" s="379"/>
      <c r="H2" s="379"/>
      <c r="I2" s="380"/>
      <c r="K2" s="364" t="s">
        <v>847</v>
      </c>
      <c r="L2" s="364" t="s">
        <v>848</v>
      </c>
      <c r="M2" s="364" t="s">
        <v>887</v>
      </c>
      <c r="N2" s="458" t="s">
        <v>888</v>
      </c>
      <c r="O2" s="458" t="s">
        <v>889</v>
      </c>
    </row>
    <row r="3" spans="2:15" s="336" customFormat="1" ht="15" thickBot="1">
      <c r="B3" s="381"/>
      <c r="C3" s="382" t="s">
        <v>892</v>
      </c>
      <c r="D3" s="382" t="s">
        <v>864</v>
      </c>
      <c r="E3" s="382"/>
      <c r="F3" s="382"/>
      <c r="G3" s="382" t="s">
        <v>1009</v>
      </c>
      <c r="H3" s="382"/>
      <c r="I3" s="383"/>
      <c r="K3" s="366" t="s">
        <v>1007</v>
      </c>
      <c r="L3" s="367" t="s">
        <v>849</v>
      </c>
      <c r="M3" s="368">
        <v>100</v>
      </c>
      <c r="N3" s="368">
        <v>20</v>
      </c>
      <c r="O3" s="368" t="str">
        <f>CONCATENATE(100 - ROUND(((Table1415[[#This Row],[DSC PRICE]]/Table1415[[#This Row],[NORMAL PRICE]])*100),0),"%")</f>
        <v>80%</v>
      </c>
    </row>
    <row r="4" spans="2:15" s="336" customFormat="1" ht="15" thickBot="1">
      <c r="B4" s="381"/>
      <c r="C4" s="459">
        <f>N3</f>
        <v>20</v>
      </c>
      <c r="D4" s="384" t="s">
        <v>1012</v>
      </c>
      <c r="E4" s="385"/>
      <c r="F4" s="385"/>
      <c r="G4" s="384" t="s">
        <v>1016</v>
      </c>
      <c r="H4" s="385"/>
      <c r="I4" s="383"/>
      <c r="K4" s="366" t="s">
        <v>1007</v>
      </c>
      <c r="L4" s="367" t="s">
        <v>852</v>
      </c>
      <c r="M4" s="368">
        <v>100</v>
      </c>
      <c r="N4" s="368">
        <v>20</v>
      </c>
      <c r="O4" s="368" t="str">
        <f>CONCATENATE(100 - ROUND(((Table1415[[#This Row],[DSC PRICE]]/Table1415[[#This Row],[NORMAL PRICE]])*100),0),"%")</f>
        <v>80%</v>
      </c>
    </row>
    <row r="5" spans="2:15" s="336" customFormat="1" ht="15" thickBot="1">
      <c r="B5" s="381"/>
      <c r="C5" s="459">
        <f>N11</f>
        <v>40</v>
      </c>
      <c r="D5" s="384" t="s">
        <v>1013</v>
      </c>
      <c r="E5" s="385"/>
      <c r="F5" s="385"/>
      <c r="G5" s="384" t="s">
        <v>1010</v>
      </c>
      <c r="H5" s="385"/>
      <c r="I5" s="383"/>
      <c r="K5" s="366" t="s">
        <v>1007</v>
      </c>
      <c r="L5" s="367" t="s">
        <v>850</v>
      </c>
      <c r="M5" s="368">
        <v>250</v>
      </c>
      <c r="N5" s="368">
        <v>50</v>
      </c>
      <c r="O5" s="368" t="str">
        <f>CONCATENATE(100 - ROUND(((Table1415[[#This Row],[DSC PRICE]]/Table1415[[#This Row],[NORMAL PRICE]])*100),0),"%")</f>
        <v>80%</v>
      </c>
    </row>
    <row r="6" spans="2:15" s="336" customFormat="1" ht="15" thickBot="1">
      <c r="B6" s="381"/>
      <c r="C6" s="459">
        <f>N15</f>
        <v>80</v>
      </c>
      <c r="D6" s="384" t="s">
        <v>1014</v>
      </c>
      <c r="E6" s="385"/>
      <c r="F6" s="385"/>
      <c r="G6" s="384" t="s">
        <v>1011</v>
      </c>
      <c r="H6" s="385"/>
      <c r="I6" s="383"/>
      <c r="K6" s="366" t="s">
        <v>1007</v>
      </c>
      <c r="L6" s="367" t="s">
        <v>851</v>
      </c>
      <c r="M6" s="368">
        <v>550</v>
      </c>
      <c r="N6" s="368">
        <v>100</v>
      </c>
      <c r="O6" s="368" t="str">
        <f>CONCATENATE(100 - ROUND(((Table1415[[#This Row],[DSC PRICE]]/Table1415[[#This Row],[NORMAL PRICE]])*100),0),"%")</f>
        <v>82%</v>
      </c>
    </row>
    <row r="7" spans="2:15" s="336" customFormat="1" ht="15" thickBot="1">
      <c r="B7" s="386"/>
      <c r="C7" s="460">
        <f>N7</f>
        <v>20</v>
      </c>
      <c r="D7" s="425" t="s">
        <v>1015</v>
      </c>
      <c r="E7" s="387"/>
      <c r="F7" s="387"/>
      <c r="G7" s="425" t="s">
        <v>1006</v>
      </c>
      <c r="H7" s="387"/>
      <c r="I7" s="388"/>
      <c r="K7" s="431" t="s">
        <v>1008</v>
      </c>
      <c r="L7" s="432" t="s">
        <v>849</v>
      </c>
      <c r="M7" s="433">
        <v>100</v>
      </c>
      <c r="N7" s="433">
        <v>20</v>
      </c>
      <c r="O7" s="433" t="str">
        <f>CONCATENATE(100 - ROUND(((Table1415[[#This Row],[DSC PRICE]]/Table1415[[#This Row],[NORMAL PRICE]])*100),0),"%")</f>
        <v>80%</v>
      </c>
    </row>
    <row r="8" spans="2:15" s="336" customFormat="1" ht="15" thickBot="1">
      <c r="K8" s="431" t="s">
        <v>1008</v>
      </c>
      <c r="L8" s="432" t="s">
        <v>852</v>
      </c>
      <c r="M8" s="433">
        <v>100</v>
      </c>
      <c r="N8" s="433">
        <v>20</v>
      </c>
      <c r="O8" s="433" t="str">
        <f>CONCATENATE(100 - ROUND(((Table1415[[#This Row],[DSC PRICE]]/Table1415[[#This Row],[NORMAL PRICE]])*100),0),"%")</f>
        <v>80%</v>
      </c>
    </row>
    <row r="9" spans="2:15" s="336" customFormat="1" ht="15" thickBot="1">
      <c r="B9" s="389" t="s">
        <v>886</v>
      </c>
      <c r="C9" s="390"/>
      <c r="D9" s="390"/>
      <c r="E9" s="390"/>
      <c r="F9" s="390"/>
      <c r="G9" s="390"/>
      <c r="H9" s="390"/>
      <c r="I9" s="391"/>
      <c r="K9" s="431" t="s">
        <v>1008</v>
      </c>
      <c r="L9" s="432" t="s">
        <v>850</v>
      </c>
      <c r="M9" s="433">
        <v>250</v>
      </c>
      <c r="N9" s="433">
        <v>50</v>
      </c>
      <c r="O9" s="433" t="str">
        <f>CONCATENATE(100 - ROUND(((Table1415[[#This Row],[DSC PRICE]]/Table1415[[#This Row],[NORMAL PRICE]])*100),0),"%")</f>
        <v>80%</v>
      </c>
    </row>
    <row r="10" spans="2:15" s="336" customFormat="1" ht="15" thickBot="1">
      <c r="B10" s="392"/>
      <c r="C10" s="393" t="s">
        <v>892</v>
      </c>
      <c r="D10" s="393" t="s">
        <v>864</v>
      </c>
      <c r="E10" s="393"/>
      <c r="F10" s="393"/>
      <c r="G10" s="393" t="s">
        <v>1009</v>
      </c>
      <c r="H10" s="393"/>
      <c r="I10" s="394"/>
      <c r="K10" s="431" t="s">
        <v>1008</v>
      </c>
      <c r="L10" s="432" t="s">
        <v>851</v>
      </c>
      <c r="M10" s="433">
        <v>550</v>
      </c>
      <c r="N10" s="433">
        <v>100</v>
      </c>
      <c r="O10" s="433" t="str">
        <f>CONCATENATE(100 - ROUND(((Table1415[[#This Row],[DSC PRICE]]/Table1415[[#This Row],[NORMAL PRICE]])*100),0),"%")</f>
        <v>82%</v>
      </c>
    </row>
    <row r="11" spans="2:15" s="336" customFormat="1" ht="15" thickBot="1">
      <c r="B11" s="392"/>
      <c r="C11" s="462">
        <f>N5</f>
        <v>50</v>
      </c>
      <c r="D11" s="395" t="s">
        <v>1012</v>
      </c>
      <c r="E11" s="396"/>
      <c r="F11" s="396"/>
      <c r="G11" s="395" t="s">
        <v>1016</v>
      </c>
      <c r="H11" s="396"/>
      <c r="I11" s="394"/>
      <c r="K11" s="369" t="s">
        <v>853</v>
      </c>
      <c r="L11" s="373" t="s">
        <v>849</v>
      </c>
      <c r="M11" s="370">
        <v>100</v>
      </c>
      <c r="N11" s="370">
        <v>40</v>
      </c>
      <c r="O11" s="370" t="str">
        <f>CONCATENATE(100 - ROUND(((Table1415[[#This Row],[DSC PRICE]]/Table1415[[#This Row],[NORMAL PRICE]])*100),0),"%")</f>
        <v>60%</v>
      </c>
    </row>
    <row r="12" spans="2:15" s="336" customFormat="1" ht="15" thickBot="1">
      <c r="B12" s="392"/>
      <c r="C12" s="462">
        <f>N13</f>
        <v>95</v>
      </c>
      <c r="D12" s="395" t="s">
        <v>1013</v>
      </c>
      <c r="E12" s="396"/>
      <c r="F12" s="396"/>
      <c r="G12" s="395" t="s">
        <v>1010</v>
      </c>
      <c r="H12" s="396"/>
      <c r="I12" s="394"/>
      <c r="K12" s="369" t="s">
        <v>853</v>
      </c>
      <c r="L12" s="373" t="s">
        <v>852</v>
      </c>
      <c r="M12" s="370">
        <v>100</v>
      </c>
      <c r="N12" s="370">
        <v>40</v>
      </c>
      <c r="O12" s="370" t="str">
        <f>CONCATENATE(100 - ROUND(((Table1415[[#This Row],[DSC PRICE]]/Table1415[[#This Row],[NORMAL PRICE]])*100),0),"%")</f>
        <v>60%</v>
      </c>
    </row>
    <row r="13" spans="2:15" s="336" customFormat="1" ht="15" thickBot="1">
      <c r="B13" s="392"/>
      <c r="C13" s="462">
        <f>N17</f>
        <v>120</v>
      </c>
      <c r="D13" s="395" t="s">
        <v>1014</v>
      </c>
      <c r="E13" s="396"/>
      <c r="F13" s="396"/>
      <c r="G13" s="395" t="s">
        <v>1011</v>
      </c>
      <c r="H13" s="396"/>
      <c r="I13" s="394"/>
      <c r="K13" s="369" t="s">
        <v>853</v>
      </c>
      <c r="L13" s="373" t="s">
        <v>850</v>
      </c>
      <c r="M13" s="370">
        <v>250</v>
      </c>
      <c r="N13" s="370">
        <v>95</v>
      </c>
      <c r="O13" s="370" t="str">
        <f>CONCATENATE(100 - ROUND(((Table1415[[#This Row],[DSC PRICE]]/Table1415[[#This Row],[NORMAL PRICE]])*100),0),"%")</f>
        <v>62%</v>
      </c>
    </row>
    <row r="14" spans="2:15" s="336" customFormat="1" ht="15" thickBot="1">
      <c r="B14" s="397"/>
      <c r="C14" s="461">
        <f>N9</f>
        <v>50</v>
      </c>
      <c r="D14" s="398" t="s">
        <v>1015</v>
      </c>
      <c r="E14" s="399"/>
      <c r="F14" s="399"/>
      <c r="G14" s="398" t="s">
        <v>1006</v>
      </c>
      <c r="H14" s="399"/>
      <c r="I14" s="400"/>
      <c r="K14" s="369" t="s">
        <v>853</v>
      </c>
      <c r="L14" s="373" t="s">
        <v>851</v>
      </c>
      <c r="M14" s="370">
        <v>550</v>
      </c>
      <c r="N14" s="370">
        <v>163</v>
      </c>
      <c r="O14" s="370" t="str">
        <f>CONCATENATE(100 - ROUND(((Table1415[[#This Row],[DSC PRICE]]/Table1415[[#This Row],[NORMAL PRICE]])*100),0),"%")</f>
        <v>70%</v>
      </c>
    </row>
    <row r="15" spans="2:15" s="336" customFormat="1" ht="15" thickBot="1">
      <c r="K15" s="375" t="s">
        <v>854</v>
      </c>
      <c r="L15" s="376" t="s">
        <v>849</v>
      </c>
      <c r="M15" s="377">
        <v>100</v>
      </c>
      <c r="N15" s="377">
        <v>80</v>
      </c>
      <c r="O15" s="377" t="str">
        <f>CONCATENATE(100 - ROUND(((Table1415[[#This Row],[DSC PRICE]]/Table1415[[#This Row],[NORMAL PRICE]])*100),0),"%")</f>
        <v>20%</v>
      </c>
    </row>
    <row r="16" spans="2:15" s="336" customFormat="1" ht="1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 thickBot="1">
      <c r="B17" s="404"/>
      <c r="C17" s="405" t="s">
        <v>892</v>
      </c>
      <c r="D17" s="405" t="s">
        <v>864</v>
      </c>
      <c r="E17" s="405"/>
      <c r="F17" s="405"/>
      <c r="G17" s="405" t="s">
        <v>1009</v>
      </c>
      <c r="H17" s="405"/>
      <c r="I17" s="406"/>
      <c r="K17" s="375" t="s">
        <v>854</v>
      </c>
      <c r="L17" s="376" t="s">
        <v>850</v>
      </c>
      <c r="M17" s="377">
        <v>250</v>
      </c>
      <c r="N17" s="377">
        <v>120</v>
      </c>
      <c r="O17" s="377" t="str">
        <f>CONCATENATE(100 - ROUND(((Table1415[[#This Row],[DSC PRICE]]/Table1415[[#This Row],[NORMAL PRICE]])*100),0),"%")</f>
        <v>52%</v>
      </c>
    </row>
    <row r="18" spans="1:15" s="336" customFormat="1" ht="15" thickBot="1">
      <c r="B18" s="404"/>
      <c r="C18" s="464">
        <v>100</v>
      </c>
      <c r="D18" s="407" t="s">
        <v>1012</v>
      </c>
      <c r="E18" s="408"/>
      <c r="F18" s="408"/>
      <c r="G18" s="407" t="s">
        <v>1016</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4">
        <f>N14</f>
        <v>163</v>
      </c>
      <c r="D19" s="407" t="s">
        <v>1013</v>
      </c>
      <c r="E19" s="408"/>
      <c r="F19" s="408"/>
      <c r="G19" s="407" t="s">
        <v>1010</v>
      </c>
      <c r="H19" s="408"/>
      <c r="I19" s="406"/>
    </row>
    <row r="20" spans="1:15" s="336" customFormat="1" ht="15" thickBot="1">
      <c r="B20" s="404"/>
      <c r="C20" s="464">
        <f>N18</f>
        <v>163</v>
      </c>
      <c r="D20" s="407" t="s">
        <v>1014</v>
      </c>
      <c r="E20" s="408"/>
      <c r="F20" s="408"/>
      <c r="G20" s="407" t="s">
        <v>1011</v>
      </c>
      <c r="H20" s="408"/>
      <c r="I20" s="406"/>
      <c r="K20" s="364" t="s">
        <v>859</v>
      </c>
    </row>
    <row r="21" spans="1:15" s="336" customFormat="1" ht="15" thickBot="1">
      <c r="B21" s="409"/>
      <c r="C21" s="463">
        <f>N10</f>
        <v>100</v>
      </c>
      <c r="D21" s="410" t="s">
        <v>1015</v>
      </c>
      <c r="E21" s="411"/>
      <c r="F21" s="411"/>
      <c r="G21" s="410" t="s">
        <v>1006</v>
      </c>
      <c r="H21" s="411"/>
      <c r="I21" s="412"/>
      <c r="K21" s="374" t="s">
        <v>860</v>
      </c>
    </row>
    <row r="22" spans="1:15" s="336" customFormat="1" ht="15" thickBot="1">
      <c r="K22" s="374" t="s">
        <v>861</v>
      </c>
    </row>
    <row r="23" spans="1:15" s="336" customFormat="1" ht="15" thickBot="1">
      <c r="B23" s="413" t="s">
        <v>869</v>
      </c>
      <c r="C23" s="414"/>
      <c r="D23" s="414"/>
      <c r="E23" s="414"/>
      <c r="F23" s="414"/>
      <c r="G23" s="414"/>
      <c r="H23" s="414"/>
      <c r="I23" s="415"/>
      <c r="K23" s="374" t="s">
        <v>845</v>
      </c>
    </row>
    <row r="24" spans="1:15" s="336" customFormat="1" ht="15" thickBot="1">
      <c r="B24" s="416"/>
      <c r="C24" s="417" t="s">
        <v>892</v>
      </c>
      <c r="D24" s="417" t="s">
        <v>864</v>
      </c>
      <c r="E24" s="417"/>
      <c r="F24" s="417"/>
      <c r="G24" s="417" t="s">
        <v>1009</v>
      </c>
      <c r="H24" s="417"/>
      <c r="I24" s="418"/>
      <c r="K24" s="467" t="s">
        <v>846</v>
      </c>
    </row>
    <row r="25" spans="1:15" s="336" customFormat="1" ht="15" thickBot="1">
      <c r="B25" s="416"/>
      <c r="C25" s="466">
        <f>N4</f>
        <v>20</v>
      </c>
      <c r="D25" s="419" t="s">
        <v>1012</v>
      </c>
      <c r="E25" s="420"/>
      <c r="F25" s="420"/>
      <c r="G25" s="419" t="s">
        <v>1016</v>
      </c>
      <c r="H25" s="420"/>
      <c r="I25" s="418"/>
      <c r="K25" s="374" t="s">
        <v>881</v>
      </c>
    </row>
    <row r="26" spans="1:15" s="336" customFormat="1">
      <c r="B26" s="416"/>
      <c r="C26" s="466">
        <f>N12</f>
        <v>40</v>
      </c>
      <c r="D26" s="419" t="s">
        <v>1013</v>
      </c>
      <c r="E26" s="420"/>
      <c r="F26" s="420"/>
      <c r="G26" s="419" t="s">
        <v>1010</v>
      </c>
      <c r="H26" s="420"/>
      <c r="I26" s="418"/>
    </row>
    <row r="27" spans="1:15" s="336" customFormat="1">
      <c r="B27" s="416"/>
      <c r="C27" s="466">
        <f>N16</f>
        <v>80</v>
      </c>
      <c r="D27" s="419" t="s">
        <v>1014</v>
      </c>
      <c r="E27" s="420"/>
      <c r="F27" s="420"/>
      <c r="G27" s="419" t="s">
        <v>1011</v>
      </c>
      <c r="H27" s="420"/>
      <c r="I27" s="418"/>
    </row>
    <row r="28" spans="1:15" s="336" customFormat="1" ht="15" thickBot="1">
      <c r="A28" s="365"/>
      <c r="B28" s="421"/>
      <c r="C28" s="465">
        <f>N8</f>
        <v>20</v>
      </c>
      <c r="D28" s="422" t="s">
        <v>1015</v>
      </c>
      <c r="E28" s="423"/>
      <c r="F28" s="423"/>
      <c r="G28" s="422" t="s">
        <v>1006</v>
      </c>
      <c r="H28" s="423"/>
      <c r="I28" s="424"/>
    </row>
    <row r="29" spans="1:15" s="336" customFormat="1" ht="15" thickBot="1">
      <c r="A29" s="365"/>
      <c r="K29" s="364" t="s">
        <v>894</v>
      </c>
    </row>
    <row r="30" spans="1:15" s="336" customFormat="1">
      <c r="A30" s="365"/>
      <c r="B30" s="500" t="s">
        <v>1017</v>
      </c>
      <c r="C30" s="501"/>
      <c r="D30" s="502"/>
      <c r="E30" s="502"/>
      <c r="F30" s="502"/>
      <c r="G30" s="502"/>
      <c r="H30" s="502"/>
      <c r="I30" s="503"/>
      <c r="K30" s="102" t="s">
        <v>41</v>
      </c>
      <c r="L30" s="155" t="s">
        <v>43</v>
      </c>
      <c r="M30" s="102" t="s">
        <v>42</v>
      </c>
    </row>
    <row r="31" spans="1:15" s="336" customFormat="1" ht="15" thickBot="1">
      <c r="B31" s="504" t="s">
        <v>1018</v>
      </c>
      <c r="C31" s="505"/>
      <c r="D31" s="506"/>
      <c r="E31" s="506"/>
      <c r="F31" s="506"/>
      <c r="G31" s="506"/>
      <c r="H31" s="506"/>
      <c r="I31" s="507"/>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O22"/>
  <sheetViews>
    <sheetView workbookViewId="0">
      <selection activeCell="I8" sqref="I8"/>
    </sheetView>
  </sheetViews>
  <sheetFormatPr defaultRowHeight="14.5"/>
  <cols>
    <col min="2" max="2" width="19.54296875" customWidth="1"/>
    <col min="3" max="3" width="13.1796875" customWidth="1"/>
    <col min="5" max="5" width="27.81640625" customWidth="1"/>
    <col min="6" max="6" width="11.54296875" customWidth="1"/>
    <col min="7" max="7" width="14.81640625" customWidth="1"/>
    <col min="8" max="8" width="11.1796875" customWidth="1"/>
    <col min="9" max="9" width="14.7265625" customWidth="1"/>
    <col min="11" max="11" width="19.81640625" customWidth="1"/>
    <col min="12" max="12" width="11.1796875" customWidth="1"/>
    <col min="13" max="13" width="11.453125" customWidth="1"/>
    <col min="14" max="14" width="11.54296875" customWidth="1"/>
    <col min="15" max="15" width="11.26953125" customWidth="1"/>
    <col min="18" max="18" width="20.81640625" customWidth="1"/>
  </cols>
  <sheetData>
    <row r="2" spans="2:15" ht="21">
      <c r="E2" s="521" t="s">
        <v>1122</v>
      </c>
      <c r="K2" s="521" t="s">
        <v>1124</v>
      </c>
    </row>
    <row r="3" spans="2:15" ht="15" thickBot="1"/>
    <row r="4" spans="2:15">
      <c r="B4" s="511" t="s">
        <v>1094</v>
      </c>
      <c r="C4" s="512" t="s">
        <v>848</v>
      </c>
      <c r="E4" s="511" t="s">
        <v>1095</v>
      </c>
      <c r="F4" s="513" t="s">
        <v>1115</v>
      </c>
      <c r="G4" s="513" t="s">
        <v>1116</v>
      </c>
      <c r="H4" s="513" t="s">
        <v>1117</v>
      </c>
      <c r="I4" s="512" t="s">
        <v>1118</v>
      </c>
      <c r="K4" s="511" t="s">
        <v>1095</v>
      </c>
      <c r="L4" s="513" t="s">
        <v>1115</v>
      </c>
      <c r="M4" s="513" t="s">
        <v>1116</v>
      </c>
      <c r="N4" s="513" t="s">
        <v>1117</v>
      </c>
      <c r="O4" s="512" t="s">
        <v>1118</v>
      </c>
    </row>
    <row r="5" spans="2:15">
      <c r="B5" s="514" t="s">
        <v>1096</v>
      </c>
      <c r="C5" s="515" t="s">
        <v>850</v>
      </c>
      <c r="E5" s="516" t="s">
        <v>1142</v>
      </c>
      <c r="F5" s="111" t="s">
        <v>1099</v>
      </c>
      <c r="G5" s="111" t="s">
        <v>1098</v>
      </c>
      <c r="H5" s="111" t="s">
        <v>1104</v>
      </c>
      <c r="I5" s="517" t="s">
        <v>1098</v>
      </c>
      <c r="K5" s="516" t="s">
        <v>889</v>
      </c>
      <c r="L5" s="111" t="s">
        <v>1097</v>
      </c>
      <c r="M5" s="111" t="s">
        <v>1098</v>
      </c>
      <c r="N5" s="111" t="s">
        <v>1099</v>
      </c>
      <c r="O5" s="517" t="s">
        <v>1098</v>
      </c>
    </row>
    <row r="6" spans="2:15">
      <c r="B6" s="514" t="s">
        <v>1100</v>
      </c>
      <c r="C6" s="515" t="s">
        <v>850</v>
      </c>
      <c r="E6" s="516" t="s">
        <v>1143</v>
      </c>
      <c r="F6" s="111" t="s">
        <v>1102</v>
      </c>
      <c r="G6" s="111" t="s">
        <v>1102</v>
      </c>
      <c r="H6" s="111" t="s">
        <v>1106</v>
      </c>
      <c r="I6" s="517" t="s">
        <v>1102</v>
      </c>
      <c r="K6" s="516" t="s">
        <v>1101</v>
      </c>
      <c r="L6" s="111" t="s">
        <v>1098</v>
      </c>
      <c r="M6" s="111" t="s">
        <v>1102</v>
      </c>
      <c r="N6" s="111" t="s">
        <v>1097</v>
      </c>
      <c r="O6" s="517" t="s">
        <v>1102</v>
      </c>
    </row>
    <row r="7" spans="2:15">
      <c r="B7" s="514" t="s">
        <v>121</v>
      </c>
      <c r="C7" s="515" t="s">
        <v>850</v>
      </c>
      <c r="E7" s="524" t="s">
        <v>1144</v>
      </c>
      <c r="F7" s="525" t="s">
        <v>1106</v>
      </c>
      <c r="G7" s="525" t="s">
        <v>1099</v>
      </c>
      <c r="H7" s="525" t="s">
        <v>1098</v>
      </c>
      <c r="I7" s="526" t="s">
        <v>1097</v>
      </c>
      <c r="K7" s="516" t="s">
        <v>1103</v>
      </c>
      <c r="L7" s="111" t="s">
        <v>1104</v>
      </c>
      <c r="M7" s="111" t="s">
        <v>1099</v>
      </c>
      <c r="N7" s="111" t="s">
        <v>1102</v>
      </c>
      <c r="O7" s="517" t="s">
        <v>1097</v>
      </c>
    </row>
    <row r="8" spans="2:15">
      <c r="B8" s="514" t="s">
        <v>1104</v>
      </c>
      <c r="C8" s="515" t="s">
        <v>850</v>
      </c>
      <c r="E8" s="516" t="s">
        <v>1145</v>
      </c>
      <c r="F8" s="111" t="s">
        <v>1110</v>
      </c>
      <c r="G8" s="111" t="s">
        <v>1109</v>
      </c>
      <c r="H8" s="111" t="s">
        <v>1110</v>
      </c>
      <c r="I8" s="517" t="s">
        <v>1108</v>
      </c>
      <c r="K8" s="516" t="s">
        <v>1105</v>
      </c>
      <c r="L8" s="111" t="s">
        <v>1100</v>
      </c>
      <c r="M8" s="111" t="s">
        <v>121</v>
      </c>
      <c r="N8" s="111" t="s">
        <v>119</v>
      </c>
      <c r="O8" s="517" t="s">
        <v>119</v>
      </c>
    </row>
    <row r="9" spans="2:15">
      <c r="B9" s="514" t="s">
        <v>1106</v>
      </c>
      <c r="C9" s="515" t="s">
        <v>851</v>
      </c>
      <c r="E9" s="516" t="s">
        <v>1146</v>
      </c>
      <c r="F9" s="111" t="s">
        <v>1109</v>
      </c>
      <c r="G9" s="111" t="s">
        <v>1114</v>
      </c>
      <c r="H9" s="111" t="s">
        <v>1108</v>
      </c>
      <c r="I9" s="517" t="s">
        <v>1114</v>
      </c>
      <c r="K9" s="516" t="s">
        <v>1107</v>
      </c>
      <c r="L9" s="111" t="s">
        <v>1108</v>
      </c>
      <c r="M9" s="111" t="s">
        <v>1109</v>
      </c>
      <c r="N9" s="111" t="s">
        <v>1110</v>
      </c>
      <c r="O9" s="517" t="s">
        <v>1109</v>
      </c>
    </row>
    <row r="10" spans="2:15" ht="15" thickBot="1">
      <c r="B10" s="514" t="s">
        <v>1102</v>
      </c>
      <c r="C10" s="515" t="s">
        <v>851</v>
      </c>
      <c r="E10" s="518" t="s">
        <v>1147</v>
      </c>
      <c r="F10" s="498" t="s">
        <v>156</v>
      </c>
      <c r="G10" s="498" t="s">
        <v>1108</v>
      </c>
      <c r="H10" s="498" t="s">
        <v>156</v>
      </c>
      <c r="I10" s="499" t="s">
        <v>1110</v>
      </c>
      <c r="K10" s="518" t="s">
        <v>1111</v>
      </c>
      <c r="L10" s="535" t="s">
        <v>1112</v>
      </c>
      <c r="M10" s="535"/>
      <c r="N10" s="535"/>
      <c r="O10" s="536"/>
    </row>
    <row r="11" spans="2:15">
      <c r="B11" s="514" t="s">
        <v>1099</v>
      </c>
      <c r="C11" s="515" t="s">
        <v>851</v>
      </c>
    </row>
    <row r="12" spans="2:15" ht="15" thickBot="1">
      <c r="B12" s="514" t="s">
        <v>1098</v>
      </c>
      <c r="C12" s="515" t="s">
        <v>851</v>
      </c>
      <c r="K12" t="s">
        <v>1113</v>
      </c>
    </row>
    <row r="13" spans="2:15" ht="15" thickBot="1">
      <c r="B13" s="514" t="s">
        <v>1097</v>
      </c>
      <c r="C13" s="515" t="s">
        <v>851</v>
      </c>
      <c r="E13" s="522" t="s">
        <v>1123</v>
      </c>
      <c r="F13" s="523">
        <v>5</v>
      </c>
    </row>
    <row r="14" spans="2:15">
      <c r="B14" s="514" t="s">
        <v>1110</v>
      </c>
      <c r="C14" s="515" t="s">
        <v>852</v>
      </c>
      <c r="K14" s="492" t="s">
        <v>1119</v>
      </c>
      <c r="L14" s="493">
        <v>4</v>
      </c>
    </row>
    <row r="15" spans="2:15">
      <c r="B15" s="514" t="s">
        <v>1114</v>
      </c>
      <c r="C15" s="515" t="s">
        <v>852</v>
      </c>
      <c r="E15" s="137" t="s">
        <v>1125</v>
      </c>
      <c r="K15" s="494" t="s">
        <v>1120</v>
      </c>
      <c r="L15" s="495">
        <v>3</v>
      </c>
    </row>
    <row r="16" spans="2:15" ht="15" thickBot="1">
      <c r="B16" s="514" t="s">
        <v>156</v>
      </c>
      <c r="C16" s="515" t="s">
        <v>852</v>
      </c>
      <c r="K16" s="496" t="s">
        <v>1121</v>
      </c>
      <c r="L16" s="497">
        <f>L14*L15</f>
        <v>12</v>
      </c>
    </row>
    <row r="17" spans="2:5">
      <c r="B17" s="514" t="s">
        <v>1108</v>
      </c>
      <c r="C17" s="515" t="s">
        <v>852</v>
      </c>
    </row>
    <row r="18" spans="2:5" ht="15" thickBot="1">
      <c r="B18" s="519" t="s">
        <v>1109</v>
      </c>
      <c r="C18" s="520"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4.5"/>
  <cols>
    <col min="5" max="5" width="20" customWidth="1"/>
    <col min="7" max="7" width="41.453125" customWidth="1"/>
    <col min="8" max="8" width="46.453125" customWidth="1"/>
    <col min="9" max="9" width="15.1796875" customWidth="1"/>
    <col min="10" max="10" width="24.453125" customWidth="1"/>
    <col min="12" max="12" width="16.54296875" customWidth="1"/>
    <col min="13" max="13" width="15.1796875" customWidth="1"/>
  </cols>
  <sheetData>
    <row r="6" spans="4:13">
      <c r="D6" s="436" t="s">
        <v>628</v>
      </c>
      <c r="E6" s="437" t="s">
        <v>629</v>
      </c>
      <c r="F6" s="437" t="s">
        <v>630</v>
      </c>
      <c r="G6" s="437" t="s">
        <v>631</v>
      </c>
      <c r="H6" s="437" t="s">
        <v>632</v>
      </c>
      <c r="I6" s="437" t="s">
        <v>41</v>
      </c>
      <c r="J6" s="437" t="s">
        <v>633</v>
      </c>
      <c r="K6" s="437" t="s">
        <v>634</v>
      </c>
      <c r="L6" s="437" t="s">
        <v>635</v>
      </c>
      <c r="M6" s="438" t="s">
        <v>636</v>
      </c>
    </row>
    <row r="7" spans="4:13">
      <c r="D7" s="434">
        <v>16078</v>
      </c>
      <c r="E7" s="359" t="s">
        <v>637</v>
      </c>
      <c r="F7" s="359" t="s">
        <v>638</v>
      </c>
      <c r="G7" s="359" t="s">
        <v>671</v>
      </c>
      <c r="H7" s="359" t="s">
        <v>672</v>
      </c>
      <c r="I7" s="359" t="s">
        <v>651</v>
      </c>
      <c r="J7" s="359" t="s">
        <v>652</v>
      </c>
      <c r="K7" s="359" t="s">
        <v>643</v>
      </c>
      <c r="L7" s="359" t="s">
        <v>94</v>
      </c>
      <c r="M7" s="435" t="s">
        <v>644</v>
      </c>
    </row>
    <row r="8" spans="4:13">
      <c r="D8" s="434">
        <v>16096</v>
      </c>
      <c r="E8" s="359" t="s">
        <v>637</v>
      </c>
      <c r="F8" s="359" t="s">
        <v>638</v>
      </c>
      <c r="G8" s="359" t="s">
        <v>689</v>
      </c>
      <c r="H8" s="359" t="s">
        <v>690</v>
      </c>
      <c r="I8" s="359" t="s">
        <v>651</v>
      </c>
      <c r="J8" s="359" t="s">
        <v>652</v>
      </c>
      <c r="K8" s="359" t="s">
        <v>643</v>
      </c>
      <c r="L8" s="359" t="s">
        <v>94</v>
      </c>
      <c r="M8" s="435" t="s">
        <v>644</v>
      </c>
    </row>
    <row r="9" spans="4:13">
      <c r="D9" s="434">
        <v>17798</v>
      </c>
      <c r="E9" s="359" t="s">
        <v>637</v>
      </c>
      <c r="F9" s="359" t="s">
        <v>638</v>
      </c>
      <c r="G9" s="359" t="s">
        <v>827</v>
      </c>
      <c r="H9" s="359" t="s">
        <v>827</v>
      </c>
      <c r="I9" s="359" t="s">
        <v>801</v>
      </c>
      <c r="J9" s="359" t="s">
        <v>802</v>
      </c>
      <c r="K9" s="359" t="s">
        <v>643</v>
      </c>
      <c r="L9" s="359" t="s">
        <v>94</v>
      </c>
      <c r="M9" s="435" t="s">
        <v>644</v>
      </c>
    </row>
    <row r="10" spans="4:13">
      <c r="D10" s="434">
        <v>16092</v>
      </c>
      <c r="E10" s="359" t="s">
        <v>637</v>
      </c>
      <c r="F10" s="359" t="s">
        <v>638</v>
      </c>
      <c r="G10" s="359" t="s">
        <v>685</v>
      </c>
      <c r="H10" s="359" t="s">
        <v>686</v>
      </c>
      <c r="I10" s="359" t="s">
        <v>667</v>
      </c>
      <c r="J10" s="359" t="s">
        <v>668</v>
      </c>
      <c r="K10" s="359" t="s">
        <v>643</v>
      </c>
      <c r="L10" s="359" t="s">
        <v>94</v>
      </c>
      <c r="M10" s="435" t="s">
        <v>644</v>
      </c>
    </row>
    <row r="11" spans="4:13">
      <c r="D11" s="434">
        <v>16098</v>
      </c>
      <c r="E11" s="359" t="s">
        <v>637</v>
      </c>
      <c r="F11" s="359" t="s">
        <v>638</v>
      </c>
      <c r="G11" s="359" t="s">
        <v>691</v>
      </c>
      <c r="H11" s="359" t="s">
        <v>692</v>
      </c>
      <c r="I11" s="359" t="s">
        <v>655</v>
      </c>
      <c r="J11" s="359" t="s">
        <v>656</v>
      </c>
      <c r="K11" s="359" t="s">
        <v>643</v>
      </c>
      <c r="L11" s="359" t="s">
        <v>94</v>
      </c>
      <c r="M11" s="435" t="s">
        <v>644</v>
      </c>
    </row>
    <row r="12" spans="4:13">
      <c r="D12" s="434">
        <v>17790</v>
      </c>
      <c r="E12" s="359" t="s">
        <v>637</v>
      </c>
      <c r="F12" s="359" t="s">
        <v>638</v>
      </c>
      <c r="G12" s="359" t="s">
        <v>821</v>
      </c>
      <c r="H12" s="359" t="s">
        <v>821</v>
      </c>
      <c r="I12" s="359" t="s">
        <v>822</v>
      </c>
      <c r="J12" s="359" t="s">
        <v>823</v>
      </c>
      <c r="K12" s="359" t="s">
        <v>643</v>
      </c>
      <c r="L12" s="359" t="s">
        <v>94</v>
      </c>
      <c r="M12" s="435" t="s">
        <v>644</v>
      </c>
    </row>
    <row r="13" spans="4:13">
      <c r="D13" s="434">
        <v>17792</v>
      </c>
      <c r="E13" s="359" t="s">
        <v>637</v>
      </c>
      <c r="F13" s="359" t="s">
        <v>638</v>
      </c>
      <c r="G13" s="359" t="s">
        <v>824</v>
      </c>
      <c r="H13" s="359" t="s">
        <v>824</v>
      </c>
      <c r="I13" s="359" t="s">
        <v>766</v>
      </c>
      <c r="J13" s="359" t="s">
        <v>767</v>
      </c>
      <c r="K13" s="359" t="s">
        <v>643</v>
      </c>
      <c r="L13" s="359" t="s">
        <v>94</v>
      </c>
      <c r="M13" s="435" t="s">
        <v>644</v>
      </c>
    </row>
    <row r="14" spans="4:13">
      <c r="D14" s="434">
        <v>16100</v>
      </c>
      <c r="E14" s="359" t="s">
        <v>637</v>
      </c>
      <c r="F14" s="359" t="s">
        <v>638</v>
      </c>
      <c r="G14" s="359" t="s">
        <v>693</v>
      </c>
      <c r="H14" s="359" t="s">
        <v>694</v>
      </c>
      <c r="I14" s="359" t="s">
        <v>659</v>
      </c>
      <c r="J14" s="359" t="s">
        <v>660</v>
      </c>
      <c r="K14" s="359" t="s">
        <v>643</v>
      </c>
      <c r="L14" s="359" t="s">
        <v>94</v>
      </c>
      <c r="M14" s="435" t="s">
        <v>644</v>
      </c>
    </row>
    <row r="15" spans="4:13">
      <c r="D15" s="434">
        <v>16094</v>
      </c>
      <c r="E15" s="359" t="s">
        <v>637</v>
      </c>
      <c r="F15" s="359" t="s">
        <v>638</v>
      </c>
      <c r="G15" s="359" t="s">
        <v>687</v>
      </c>
      <c r="H15" s="359" t="s">
        <v>688</v>
      </c>
      <c r="I15" s="359" t="s">
        <v>647</v>
      </c>
      <c r="J15" s="359" t="s">
        <v>648</v>
      </c>
      <c r="K15" s="359" t="s">
        <v>643</v>
      </c>
      <c r="L15" s="359" t="s">
        <v>94</v>
      </c>
      <c r="M15" s="435" t="s">
        <v>644</v>
      </c>
    </row>
    <row r="16" spans="4:13">
      <c r="D16" s="434">
        <v>16102</v>
      </c>
      <c r="E16" s="359" t="s">
        <v>637</v>
      </c>
      <c r="F16" s="359" t="s">
        <v>638</v>
      </c>
      <c r="G16" s="359" t="s">
        <v>695</v>
      </c>
      <c r="H16" s="359" t="s">
        <v>696</v>
      </c>
      <c r="I16" s="359" t="s">
        <v>697</v>
      </c>
      <c r="J16" s="359" t="s">
        <v>698</v>
      </c>
      <c r="K16" s="359" t="s">
        <v>643</v>
      </c>
      <c r="L16" s="359" t="s">
        <v>94</v>
      </c>
      <c r="M16" s="435" t="s">
        <v>644</v>
      </c>
    </row>
    <row r="17" spans="4:13">
      <c r="D17" s="434">
        <v>16108</v>
      </c>
      <c r="E17" s="359" t="s">
        <v>637</v>
      </c>
      <c r="F17" s="359" t="s">
        <v>638</v>
      </c>
      <c r="G17" s="359" t="s">
        <v>703</v>
      </c>
      <c r="H17" s="359" t="s">
        <v>704</v>
      </c>
      <c r="I17" s="359" t="s">
        <v>651</v>
      </c>
      <c r="J17" s="359" t="s">
        <v>652</v>
      </c>
      <c r="K17" s="359" t="s">
        <v>643</v>
      </c>
      <c r="L17" s="359" t="s">
        <v>94</v>
      </c>
      <c r="M17" s="435" t="s">
        <v>644</v>
      </c>
    </row>
    <row r="18" spans="4:13">
      <c r="D18" s="434">
        <v>17800</v>
      </c>
      <c r="E18" s="359" t="s">
        <v>637</v>
      </c>
      <c r="F18" s="359" t="s">
        <v>638</v>
      </c>
      <c r="G18" s="359" t="s">
        <v>828</v>
      </c>
      <c r="H18" s="359" t="s">
        <v>828</v>
      </c>
      <c r="I18" s="359" t="s">
        <v>801</v>
      </c>
      <c r="J18" s="359" t="s">
        <v>802</v>
      </c>
      <c r="K18" s="359" t="s">
        <v>643</v>
      </c>
      <c r="L18" s="359" t="s">
        <v>94</v>
      </c>
      <c r="M18" s="435" t="s">
        <v>644</v>
      </c>
    </row>
    <row r="19" spans="4:13">
      <c r="D19" s="434">
        <v>16104</v>
      </c>
      <c r="E19" s="359" t="s">
        <v>637</v>
      </c>
      <c r="F19" s="359" t="s">
        <v>638</v>
      </c>
      <c r="G19" s="359" t="s">
        <v>699</v>
      </c>
      <c r="H19" s="359" t="s">
        <v>700</v>
      </c>
      <c r="I19" s="359" t="s">
        <v>667</v>
      </c>
      <c r="J19" s="359" t="s">
        <v>668</v>
      </c>
      <c r="K19" s="359" t="s">
        <v>643</v>
      </c>
      <c r="L19" s="359" t="s">
        <v>94</v>
      </c>
      <c r="M19" s="435" t="s">
        <v>644</v>
      </c>
    </row>
    <row r="20" spans="4:13">
      <c r="D20" s="434">
        <v>16110</v>
      </c>
      <c r="E20" s="359" t="s">
        <v>637</v>
      </c>
      <c r="F20" s="359" t="s">
        <v>638</v>
      </c>
      <c r="G20" s="359" t="s">
        <v>705</v>
      </c>
      <c r="H20" s="359" t="s">
        <v>706</v>
      </c>
      <c r="I20" s="359" t="s">
        <v>655</v>
      </c>
      <c r="J20" s="359" t="s">
        <v>656</v>
      </c>
      <c r="K20" s="359" t="s">
        <v>643</v>
      </c>
      <c r="L20" s="359" t="s">
        <v>94</v>
      </c>
      <c r="M20" s="435" t="s">
        <v>644</v>
      </c>
    </row>
    <row r="21" spans="4:13">
      <c r="D21" s="434">
        <v>17794</v>
      </c>
      <c r="E21" s="359" t="s">
        <v>637</v>
      </c>
      <c r="F21" s="359" t="s">
        <v>638</v>
      </c>
      <c r="G21" s="359" t="s">
        <v>825</v>
      </c>
      <c r="H21" s="359" t="s">
        <v>825</v>
      </c>
      <c r="I21" s="359" t="s">
        <v>822</v>
      </c>
      <c r="J21" s="359" t="s">
        <v>823</v>
      </c>
      <c r="K21" s="359" t="s">
        <v>643</v>
      </c>
      <c r="L21" s="359" t="s">
        <v>94</v>
      </c>
      <c r="M21" s="435" t="s">
        <v>644</v>
      </c>
    </row>
    <row r="22" spans="4:13">
      <c r="D22" s="434">
        <v>17796</v>
      </c>
      <c r="E22" s="359" t="s">
        <v>637</v>
      </c>
      <c r="F22" s="359" t="s">
        <v>638</v>
      </c>
      <c r="G22" s="359" t="s">
        <v>826</v>
      </c>
      <c r="H22" s="359" t="s">
        <v>826</v>
      </c>
      <c r="I22" s="359" t="s">
        <v>766</v>
      </c>
      <c r="J22" s="359" t="s">
        <v>767</v>
      </c>
      <c r="K22" s="359" t="s">
        <v>643</v>
      </c>
      <c r="L22" s="359" t="s">
        <v>94</v>
      </c>
      <c r="M22" s="435" t="s">
        <v>644</v>
      </c>
    </row>
    <row r="23" spans="4:13">
      <c r="D23" s="434">
        <v>16112</v>
      </c>
      <c r="E23" s="359" t="s">
        <v>637</v>
      </c>
      <c r="F23" s="359" t="s">
        <v>638</v>
      </c>
      <c r="G23" s="359" t="s">
        <v>707</v>
      </c>
      <c r="H23" s="359" t="s">
        <v>708</v>
      </c>
      <c r="I23" s="359" t="s">
        <v>659</v>
      </c>
      <c r="J23" s="359" t="s">
        <v>660</v>
      </c>
      <c r="K23" s="359" t="s">
        <v>643</v>
      </c>
      <c r="L23" s="359" t="s">
        <v>94</v>
      </c>
      <c r="M23" s="435" t="s">
        <v>644</v>
      </c>
    </row>
    <row r="24" spans="4:13">
      <c r="D24" s="434">
        <v>16106</v>
      </c>
      <c r="E24" s="359" t="s">
        <v>637</v>
      </c>
      <c r="F24" s="359" t="s">
        <v>638</v>
      </c>
      <c r="G24" s="359" t="s">
        <v>701</v>
      </c>
      <c r="H24" s="359" t="s">
        <v>702</v>
      </c>
      <c r="I24" s="359" t="s">
        <v>647</v>
      </c>
      <c r="J24" s="359" t="s">
        <v>648</v>
      </c>
      <c r="K24" s="359" t="s">
        <v>643</v>
      </c>
      <c r="L24" s="359" t="s">
        <v>94</v>
      </c>
      <c r="M24" s="435" t="s">
        <v>644</v>
      </c>
    </row>
    <row r="25" spans="4:13">
      <c r="D25" s="434">
        <v>16114</v>
      </c>
      <c r="E25" s="359" t="s">
        <v>637</v>
      </c>
      <c r="F25" s="359" t="s">
        <v>638</v>
      </c>
      <c r="G25" s="359" t="s">
        <v>709</v>
      </c>
      <c r="H25" s="359" t="s">
        <v>710</v>
      </c>
      <c r="I25" s="359" t="s">
        <v>697</v>
      </c>
      <c r="J25" s="359" t="s">
        <v>698</v>
      </c>
      <c r="K25" s="359" t="s">
        <v>643</v>
      </c>
      <c r="L25" s="359" t="s">
        <v>94</v>
      </c>
      <c r="M25" s="435" t="s">
        <v>644</v>
      </c>
    </row>
    <row r="26" spans="4:13">
      <c r="D26" s="434">
        <v>17446</v>
      </c>
      <c r="E26" s="359" t="s">
        <v>637</v>
      </c>
      <c r="F26" s="359" t="s">
        <v>638</v>
      </c>
      <c r="G26" s="359" t="s">
        <v>763</v>
      </c>
      <c r="H26" s="359" t="s">
        <v>763</v>
      </c>
      <c r="I26" s="359" t="s">
        <v>651</v>
      </c>
      <c r="J26" s="359" t="s">
        <v>652</v>
      </c>
      <c r="K26" s="359" t="s">
        <v>740</v>
      </c>
      <c r="L26" s="359" t="s">
        <v>96</v>
      </c>
      <c r="M26" s="435" t="s">
        <v>644</v>
      </c>
    </row>
    <row r="27" spans="4:13">
      <c r="D27" s="434">
        <v>17448</v>
      </c>
      <c r="E27" s="359" t="s">
        <v>637</v>
      </c>
      <c r="F27" s="359" t="s">
        <v>638</v>
      </c>
      <c r="G27" s="359" t="s">
        <v>764</v>
      </c>
      <c r="H27" s="359" t="s">
        <v>764</v>
      </c>
      <c r="I27" s="359" t="s">
        <v>655</v>
      </c>
      <c r="J27" s="359" t="s">
        <v>656</v>
      </c>
      <c r="K27" s="359" t="s">
        <v>740</v>
      </c>
      <c r="L27" s="359" t="s">
        <v>96</v>
      </c>
      <c r="M27" s="435" t="s">
        <v>644</v>
      </c>
    </row>
    <row r="28" spans="4:13">
      <c r="D28" s="434">
        <v>17450</v>
      </c>
      <c r="E28" s="359" t="s">
        <v>637</v>
      </c>
      <c r="F28" s="359" t="s">
        <v>638</v>
      </c>
      <c r="G28" s="359" t="s">
        <v>765</v>
      </c>
      <c r="H28" s="359" t="s">
        <v>765</v>
      </c>
      <c r="I28" s="359" t="s">
        <v>766</v>
      </c>
      <c r="J28" s="359" t="s">
        <v>767</v>
      </c>
      <c r="K28" s="359" t="s">
        <v>740</v>
      </c>
      <c r="L28" s="359" t="s">
        <v>96</v>
      </c>
      <c r="M28" s="435" t="s">
        <v>644</v>
      </c>
    </row>
    <row r="29" spans="4:13">
      <c r="D29" s="434">
        <v>17452</v>
      </c>
      <c r="E29" s="359" t="s">
        <v>637</v>
      </c>
      <c r="F29" s="359" t="s">
        <v>638</v>
      </c>
      <c r="G29" s="359" t="s">
        <v>768</v>
      </c>
      <c r="H29" s="359" t="s">
        <v>768</v>
      </c>
      <c r="I29" s="359" t="s">
        <v>659</v>
      </c>
      <c r="J29" s="359" t="s">
        <v>660</v>
      </c>
      <c r="K29" s="359" t="s">
        <v>740</v>
      </c>
      <c r="L29" s="359" t="s">
        <v>96</v>
      </c>
      <c r="M29" s="435" t="s">
        <v>644</v>
      </c>
    </row>
    <row r="30" spans="4:13">
      <c r="D30" s="434">
        <v>17454</v>
      </c>
      <c r="E30" s="359" t="s">
        <v>637</v>
      </c>
      <c r="F30" s="359" t="s">
        <v>638</v>
      </c>
      <c r="G30" s="359" t="s">
        <v>769</v>
      </c>
      <c r="H30" s="359" t="s">
        <v>769</v>
      </c>
      <c r="I30" s="359" t="s">
        <v>744</v>
      </c>
      <c r="J30" s="359" t="s">
        <v>745</v>
      </c>
      <c r="K30" s="359" t="s">
        <v>740</v>
      </c>
      <c r="L30" s="359" t="s">
        <v>96</v>
      </c>
      <c r="M30" s="435" t="s">
        <v>644</v>
      </c>
    </row>
    <row r="31" spans="4:13">
      <c r="D31" s="434">
        <v>17456</v>
      </c>
      <c r="E31" s="359" t="s">
        <v>637</v>
      </c>
      <c r="F31" s="359" t="s">
        <v>638</v>
      </c>
      <c r="G31" s="359" t="s">
        <v>770</v>
      </c>
      <c r="H31" s="359" t="s">
        <v>770</v>
      </c>
      <c r="I31" s="359" t="s">
        <v>697</v>
      </c>
      <c r="J31" s="359" t="s">
        <v>698</v>
      </c>
      <c r="K31" s="359" t="s">
        <v>740</v>
      </c>
      <c r="L31" s="359" t="s">
        <v>96</v>
      </c>
      <c r="M31" s="435" t="s">
        <v>644</v>
      </c>
    </row>
    <row r="32" spans="4:13">
      <c r="D32" s="434">
        <v>17458</v>
      </c>
      <c r="E32" s="359" t="s">
        <v>637</v>
      </c>
      <c r="F32" s="359" t="s">
        <v>638</v>
      </c>
      <c r="G32" s="359" t="s">
        <v>771</v>
      </c>
      <c r="H32" s="359" t="s">
        <v>771</v>
      </c>
      <c r="I32" s="359" t="s">
        <v>651</v>
      </c>
      <c r="J32" s="359" t="s">
        <v>652</v>
      </c>
      <c r="K32" s="359" t="s">
        <v>740</v>
      </c>
      <c r="L32" s="359" t="s">
        <v>96</v>
      </c>
      <c r="M32" s="435" t="s">
        <v>644</v>
      </c>
    </row>
    <row r="33" spans="4:13">
      <c r="D33" s="434">
        <v>17460</v>
      </c>
      <c r="E33" s="359" t="s">
        <v>637</v>
      </c>
      <c r="F33" s="359" t="s">
        <v>638</v>
      </c>
      <c r="G33" s="359" t="s">
        <v>772</v>
      </c>
      <c r="H33" s="359" t="s">
        <v>772</v>
      </c>
      <c r="I33" s="359" t="s">
        <v>655</v>
      </c>
      <c r="J33" s="359" t="s">
        <v>656</v>
      </c>
      <c r="K33" s="359" t="s">
        <v>740</v>
      </c>
      <c r="L33" s="359" t="s">
        <v>96</v>
      </c>
      <c r="M33" s="435" t="s">
        <v>644</v>
      </c>
    </row>
    <row r="34" spans="4:13">
      <c r="D34" s="434">
        <v>17462</v>
      </c>
      <c r="E34" s="359" t="s">
        <v>637</v>
      </c>
      <c r="F34" s="359" t="s">
        <v>638</v>
      </c>
      <c r="G34" s="359" t="s">
        <v>773</v>
      </c>
      <c r="H34" s="359" t="s">
        <v>773</v>
      </c>
      <c r="I34" s="359" t="s">
        <v>766</v>
      </c>
      <c r="J34" s="359" t="s">
        <v>767</v>
      </c>
      <c r="K34" s="359" t="s">
        <v>740</v>
      </c>
      <c r="L34" s="359" t="s">
        <v>96</v>
      </c>
      <c r="M34" s="435" t="s">
        <v>644</v>
      </c>
    </row>
    <row r="35" spans="4:13">
      <c r="D35" s="434">
        <v>17464</v>
      </c>
      <c r="E35" s="359" t="s">
        <v>637</v>
      </c>
      <c r="F35" s="359" t="s">
        <v>638</v>
      </c>
      <c r="G35" s="359" t="s">
        <v>774</v>
      </c>
      <c r="H35" s="359" t="s">
        <v>774</v>
      </c>
      <c r="I35" s="359" t="s">
        <v>659</v>
      </c>
      <c r="J35" s="359" t="s">
        <v>660</v>
      </c>
      <c r="K35" s="359" t="s">
        <v>740</v>
      </c>
      <c r="L35" s="359" t="s">
        <v>96</v>
      </c>
      <c r="M35" s="435" t="s">
        <v>644</v>
      </c>
    </row>
    <row r="36" spans="4:13">
      <c r="D36" s="434">
        <v>17466</v>
      </c>
      <c r="E36" s="359" t="s">
        <v>637</v>
      </c>
      <c r="F36" s="359" t="s">
        <v>638</v>
      </c>
      <c r="G36" s="359" t="s">
        <v>775</v>
      </c>
      <c r="H36" s="359" t="s">
        <v>775</v>
      </c>
      <c r="I36" s="359" t="s">
        <v>744</v>
      </c>
      <c r="J36" s="359" t="s">
        <v>745</v>
      </c>
      <c r="K36" s="359" t="s">
        <v>740</v>
      </c>
      <c r="L36" s="359" t="s">
        <v>96</v>
      </c>
      <c r="M36" s="435" t="s">
        <v>644</v>
      </c>
    </row>
    <row r="37" spans="4:13">
      <c r="D37" s="434">
        <v>17468</v>
      </c>
      <c r="E37" s="359" t="s">
        <v>637</v>
      </c>
      <c r="F37" s="359" t="s">
        <v>638</v>
      </c>
      <c r="G37" s="359" t="s">
        <v>776</v>
      </c>
      <c r="H37" s="359" t="s">
        <v>776</v>
      </c>
      <c r="I37" s="359" t="s">
        <v>697</v>
      </c>
      <c r="J37" s="359" t="s">
        <v>698</v>
      </c>
      <c r="K37" s="359" t="s">
        <v>740</v>
      </c>
      <c r="L37" s="359" t="s">
        <v>96</v>
      </c>
      <c r="M37" s="435" t="s">
        <v>644</v>
      </c>
    </row>
    <row r="38" spans="4:13">
      <c r="D38" s="434">
        <v>17470</v>
      </c>
      <c r="E38" s="359" t="s">
        <v>637</v>
      </c>
      <c r="F38" s="359" t="s">
        <v>638</v>
      </c>
      <c r="G38" s="359" t="s">
        <v>777</v>
      </c>
      <c r="H38" s="359" t="s">
        <v>777</v>
      </c>
      <c r="I38" s="359" t="s">
        <v>651</v>
      </c>
      <c r="J38" s="359" t="s">
        <v>652</v>
      </c>
      <c r="K38" s="359" t="s">
        <v>740</v>
      </c>
      <c r="L38" s="359" t="s">
        <v>96</v>
      </c>
      <c r="M38" s="435" t="s">
        <v>644</v>
      </c>
    </row>
    <row r="39" spans="4:13">
      <c r="D39" s="434">
        <v>17472</v>
      </c>
      <c r="E39" s="359" t="s">
        <v>637</v>
      </c>
      <c r="F39" s="359" t="s">
        <v>638</v>
      </c>
      <c r="G39" s="359" t="s">
        <v>778</v>
      </c>
      <c r="H39" s="359" t="s">
        <v>778</v>
      </c>
      <c r="I39" s="359" t="s">
        <v>655</v>
      </c>
      <c r="J39" s="359" t="s">
        <v>656</v>
      </c>
      <c r="K39" s="359" t="s">
        <v>740</v>
      </c>
      <c r="L39" s="359" t="s">
        <v>96</v>
      </c>
      <c r="M39" s="435" t="s">
        <v>644</v>
      </c>
    </row>
    <row r="40" spans="4:13">
      <c r="D40" s="434">
        <v>17474</v>
      </c>
      <c r="E40" s="359" t="s">
        <v>637</v>
      </c>
      <c r="F40" s="359" t="s">
        <v>638</v>
      </c>
      <c r="G40" s="359" t="s">
        <v>779</v>
      </c>
      <c r="H40" s="359" t="s">
        <v>779</v>
      </c>
      <c r="I40" s="359" t="s">
        <v>766</v>
      </c>
      <c r="J40" s="359" t="s">
        <v>767</v>
      </c>
      <c r="K40" s="359" t="s">
        <v>740</v>
      </c>
      <c r="L40" s="359" t="s">
        <v>96</v>
      </c>
      <c r="M40" s="435" t="s">
        <v>644</v>
      </c>
    </row>
    <row r="41" spans="4:13">
      <c r="D41" s="434">
        <v>17476</v>
      </c>
      <c r="E41" s="359" t="s">
        <v>637</v>
      </c>
      <c r="F41" s="359" t="s">
        <v>638</v>
      </c>
      <c r="G41" s="359" t="s">
        <v>780</v>
      </c>
      <c r="H41" s="359" t="s">
        <v>780</v>
      </c>
      <c r="I41" s="359" t="s">
        <v>659</v>
      </c>
      <c r="J41" s="359" t="s">
        <v>660</v>
      </c>
      <c r="K41" s="359" t="s">
        <v>740</v>
      </c>
      <c r="L41" s="359" t="s">
        <v>96</v>
      </c>
      <c r="M41" s="435" t="s">
        <v>644</v>
      </c>
    </row>
    <row r="42" spans="4:13">
      <c r="D42" s="434">
        <v>17478</v>
      </c>
      <c r="E42" s="359" t="s">
        <v>637</v>
      </c>
      <c r="F42" s="359" t="s">
        <v>638</v>
      </c>
      <c r="G42" s="359" t="s">
        <v>781</v>
      </c>
      <c r="H42" s="359" t="s">
        <v>781</v>
      </c>
      <c r="I42" s="359" t="s">
        <v>744</v>
      </c>
      <c r="J42" s="359" t="s">
        <v>745</v>
      </c>
      <c r="K42" s="359" t="s">
        <v>740</v>
      </c>
      <c r="L42" s="359" t="s">
        <v>96</v>
      </c>
      <c r="M42" s="435" t="s">
        <v>644</v>
      </c>
    </row>
    <row r="43" spans="4:13">
      <c r="D43" s="434">
        <v>17480</v>
      </c>
      <c r="E43" s="359" t="s">
        <v>637</v>
      </c>
      <c r="F43" s="359" t="s">
        <v>638</v>
      </c>
      <c r="G43" s="359" t="s">
        <v>782</v>
      </c>
      <c r="H43" s="359" t="s">
        <v>782</v>
      </c>
      <c r="I43" s="359" t="s">
        <v>697</v>
      </c>
      <c r="J43" s="359" t="s">
        <v>698</v>
      </c>
      <c r="K43" s="359" t="s">
        <v>740</v>
      </c>
      <c r="L43" s="359" t="s">
        <v>96</v>
      </c>
      <c r="M43" s="435" t="s">
        <v>644</v>
      </c>
    </row>
    <row r="44" spans="4:13">
      <c r="D44" s="434">
        <v>17420</v>
      </c>
      <c r="E44" s="359" t="s">
        <v>637</v>
      </c>
      <c r="F44" s="359" t="s">
        <v>638</v>
      </c>
      <c r="G44" s="359" t="s">
        <v>750</v>
      </c>
      <c r="H44" s="359" t="s">
        <v>750</v>
      </c>
      <c r="I44" s="359" t="s">
        <v>667</v>
      </c>
      <c r="J44" s="359" t="s">
        <v>668</v>
      </c>
      <c r="K44" s="359" t="s">
        <v>740</v>
      </c>
      <c r="L44" s="359" t="s">
        <v>96</v>
      </c>
      <c r="M44" s="435" t="s">
        <v>644</v>
      </c>
    </row>
    <row r="45" spans="4:13">
      <c r="D45" s="434">
        <v>17422</v>
      </c>
      <c r="E45" s="359" t="s">
        <v>637</v>
      </c>
      <c r="F45" s="359" t="s">
        <v>638</v>
      </c>
      <c r="G45" s="359" t="s">
        <v>751</v>
      </c>
      <c r="H45" s="359" t="s">
        <v>751</v>
      </c>
      <c r="I45" s="359" t="s">
        <v>647</v>
      </c>
      <c r="J45" s="359" t="s">
        <v>648</v>
      </c>
      <c r="K45" s="359" t="s">
        <v>740</v>
      </c>
      <c r="L45" s="359" t="s">
        <v>96</v>
      </c>
      <c r="M45" s="435" t="s">
        <v>644</v>
      </c>
    </row>
    <row r="46" spans="4:13">
      <c r="D46" s="434">
        <v>17424</v>
      </c>
      <c r="E46" s="359" t="s">
        <v>637</v>
      </c>
      <c r="F46" s="359" t="s">
        <v>638</v>
      </c>
      <c r="G46" s="359" t="s">
        <v>752</v>
      </c>
      <c r="H46" s="359" t="s">
        <v>752</v>
      </c>
      <c r="I46" s="359" t="s">
        <v>667</v>
      </c>
      <c r="J46" s="359" t="s">
        <v>668</v>
      </c>
      <c r="K46" s="359" t="s">
        <v>740</v>
      </c>
      <c r="L46" s="359" t="s">
        <v>96</v>
      </c>
      <c r="M46" s="435" t="s">
        <v>644</v>
      </c>
    </row>
    <row r="47" spans="4:13">
      <c r="D47" s="434">
        <v>17426</v>
      </c>
      <c r="E47" s="359" t="s">
        <v>637</v>
      </c>
      <c r="F47" s="359" t="s">
        <v>638</v>
      </c>
      <c r="G47" s="359" t="s">
        <v>753</v>
      </c>
      <c r="H47" s="359" t="s">
        <v>753</v>
      </c>
      <c r="I47" s="359" t="s">
        <v>647</v>
      </c>
      <c r="J47" s="359" t="s">
        <v>648</v>
      </c>
      <c r="K47" s="359" t="s">
        <v>740</v>
      </c>
      <c r="L47" s="359" t="s">
        <v>96</v>
      </c>
      <c r="M47" s="435" t="s">
        <v>644</v>
      </c>
    </row>
    <row r="48" spans="4:13">
      <c r="D48" s="434">
        <v>16304</v>
      </c>
      <c r="E48" s="359" t="s">
        <v>637</v>
      </c>
      <c r="F48" s="359" t="s">
        <v>638</v>
      </c>
      <c r="G48" s="359" t="s">
        <v>717</v>
      </c>
      <c r="H48" s="359" t="s">
        <v>718</v>
      </c>
      <c r="I48" s="359" t="s">
        <v>647</v>
      </c>
      <c r="J48" s="359" t="s">
        <v>648</v>
      </c>
      <c r="K48" s="359" t="s">
        <v>643</v>
      </c>
      <c r="L48" s="359" t="s">
        <v>94</v>
      </c>
      <c r="M48" s="435" t="s">
        <v>644</v>
      </c>
    </row>
    <row r="49" spans="4:13">
      <c r="D49" s="434">
        <v>16312</v>
      </c>
      <c r="E49" s="359" t="s">
        <v>637</v>
      </c>
      <c r="F49" s="359" t="s">
        <v>638</v>
      </c>
      <c r="G49" s="359" t="s">
        <v>725</v>
      </c>
      <c r="H49" s="359" t="s">
        <v>726</v>
      </c>
      <c r="I49" s="359" t="s">
        <v>651</v>
      </c>
      <c r="J49" s="359" t="s">
        <v>652</v>
      </c>
      <c r="K49" s="359" t="s">
        <v>643</v>
      </c>
      <c r="L49" s="359" t="s">
        <v>94</v>
      </c>
      <c r="M49" s="435" t="s">
        <v>644</v>
      </c>
    </row>
    <row r="50" spans="4:13">
      <c r="D50" s="434">
        <v>17428</v>
      </c>
      <c r="E50" s="359" t="s">
        <v>637</v>
      </c>
      <c r="F50" s="359" t="s">
        <v>638</v>
      </c>
      <c r="G50" s="359" t="s">
        <v>754</v>
      </c>
      <c r="H50" s="359" t="s">
        <v>754</v>
      </c>
      <c r="I50" s="359" t="s">
        <v>744</v>
      </c>
      <c r="J50" s="359" t="s">
        <v>745</v>
      </c>
      <c r="K50" s="359" t="s">
        <v>740</v>
      </c>
      <c r="L50" s="359" t="s">
        <v>96</v>
      </c>
      <c r="M50" s="435" t="s">
        <v>644</v>
      </c>
    </row>
    <row r="51" spans="4:13">
      <c r="D51" s="434">
        <v>17430</v>
      </c>
      <c r="E51" s="359" t="s">
        <v>637</v>
      </c>
      <c r="F51" s="359" t="s">
        <v>638</v>
      </c>
      <c r="G51" s="359" t="s">
        <v>755</v>
      </c>
      <c r="H51" s="359" t="s">
        <v>755</v>
      </c>
      <c r="I51" s="359" t="s">
        <v>744</v>
      </c>
      <c r="J51" s="359" t="s">
        <v>745</v>
      </c>
      <c r="K51" s="359" t="s">
        <v>740</v>
      </c>
      <c r="L51" s="359" t="s">
        <v>96</v>
      </c>
      <c r="M51" s="435" t="s">
        <v>644</v>
      </c>
    </row>
    <row r="52" spans="4:13">
      <c r="D52" s="434">
        <v>17432</v>
      </c>
      <c r="E52" s="359" t="s">
        <v>637</v>
      </c>
      <c r="F52" s="359" t="s">
        <v>638</v>
      </c>
      <c r="G52" s="359" t="s">
        <v>756</v>
      </c>
      <c r="H52" s="359" t="s">
        <v>756</v>
      </c>
      <c r="I52" s="359" t="s">
        <v>655</v>
      </c>
      <c r="J52" s="359" t="s">
        <v>656</v>
      </c>
      <c r="K52" s="359" t="s">
        <v>740</v>
      </c>
      <c r="L52" s="359" t="s">
        <v>96</v>
      </c>
      <c r="M52" s="435" t="s">
        <v>644</v>
      </c>
    </row>
    <row r="53" spans="4:13">
      <c r="D53" s="434">
        <v>17434</v>
      </c>
      <c r="E53" s="359" t="s">
        <v>637</v>
      </c>
      <c r="F53" s="359" t="s">
        <v>638</v>
      </c>
      <c r="G53" s="359" t="s">
        <v>757</v>
      </c>
      <c r="H53" s="359" t="s">
        <v>757</v>
      </c>
      <c r="I53" s="359" t="s">
        <v>651</v>
      </c>
      <c r="J53" s="359" t="s">
        <v>652</v>
      </c>
      <c r="K53" s="359" t="s">
        <v>740</v>
      </c>
      <c r="L53" s="359" t="s">
        <v>96</v>
      </c>
      <c r="M53" s="435" t="s">
        <v>644</v>
      </c>
    </row>
    <row r="54" spans="4:13">
      <c r="D54" s="434">
        <v>17436</v>
      </c>
      <c r="E54" s="359" t="s">
        <v>637</v>
      </c>
      <c r="F54" s="359" t="s">
        <v>638</v>
      </c>
      <c r="G54" s="359" t="s">
        <v>758</v>
      </c>
      <c r="H54" s="359" t="s">
        <v>758</v>
      </c>
      <c r="I54" s="359" t="s">
        <v>655</v>
      </c>
      <c r="J54" s="359" t="s">
        <v>656</v>
      </c>
      <c r="K54" s="359" t="s">
        <v>740</v>
      </c>
      <c r="L54" s="359" t="s">
        <v>96</v>
      </c>
      <c r="M54" s="435" t="s">
        <v>644</v>
      </c>
    </row>
    <row r="55" spans="4:13">
      <c r="D55" s="434">
        <v>17412</v>
      </c>
      <c r="E55" s="359" t="s">
        <v>637</v>
      </c>
      <c r="F55" s="359" t="s">
        <v>638</v>
      </c>
      <c r="G55" s="359" t="s">
        <v>742</v>
      </c>
      <c r="H55" s="359" t="s">
        <v>742</v>
      </c>
      <c r="I55" s="359" t="s">
        <v>697</v>
      </c>
      <c r="J55" s="359" t="s">
        <v>698</v>
      </c>
      <c r="K55" s="359" t="s">
        <v>740</v>
      </c>
      <c r="L55" s="359" t="s">
        <v>96</v>
      </c>
      <c r="M55" s="435" t="s">
        <v>644</v>
      </c>
    </row>
    <row r="56" spans="4:13">
      <c r="D56" s="434">
        <v>17414</v>
      </c>
      <c r="E56" s="359" t="s">
        <v>637</v>
      </c>
      <c r="F56" s="359" t="s">
        <v>638</v>
      </c>
      <c r="G56" s="359" t="s">
        <v>743</v>
      </c>
      <c r="H56" s="359" t="s">
        <v>743</v>
      </c>
      <c r="I56" s="359" t="s">
        <v>744</v>
      </c>
      <c r="J56" s="359" t="s">
        <v>745</v>
      </c>
      <c r="K56" s="359" t="s">
        <v>740</v>
      </c>
      <c r="L56" s="359" t="s">
        <v>96</v>
      </c>
      <c r="M56" s="435" t="s">
        <v>644</v>
      </c>
    </row>
    <row r="57" spans="4:13">
      <c r="D57" s="434">
        <v>17416</v>
      </c>
      <c r="E57" s="359" t="s">
        <v>637</v>
      </c>
      <c r="F57" s="359" t="s">
        <v>638</v>
      </c>
      <c r="G57" s="359" t="s">
        <v>746</v>
      </c>
      <c r="H57" s="359" t="s">
        <v>746</v>
      </c>
      <c r="I57" s="359" t="s">
        <v>747</v>
      </c>
      <c r="J57" s="359" t="s">
        <v>748</v>
      </c>
      <c r="K57" s="359" t="s">
        <v>740</v>
      </c>
      <c r="L57" s="359" t="s">
        <v>96</v>
      </c>
      <c r="M57" s="435" t="s">
        <v>644</v>
      </c>
    </row>
    <row r="58" spans="4:13">
      <c r="D58" s="434">
        <v>17418</v>
      </c>
      <c r="E58" s="359" t="s">
        <v>637</v>
      </c>
      <c r="F58" s="359" t="s">
        <v>638</v>
      </c>
      <c r="G58" s="359" t="s">
        <v>749</v>
      </c>
      <c r="H58" s="359" t="s">
        <v>749</v>
      </c>
      <c r="I58" s="359" t="s">
        <v>747</v>
      </c>
      <c r="J58" s="359" t="s">
        <v>748</v>
      </c>
      <c r="K58" s="359" t="s">
        <v>740</v>
      </c>
      <c r="L58" s="359" t="s">
        <v>96</v>
      </c>
      <c r="M58" s="435" t="s">
        <v>644</v>
      </c>
    </row>
    <row r="59" spans="4:13">
      <c r="D59" s="434">
        <v>16076</v>
      </c>
      <c r="E59" s="359" t="s">
        <v>637</v>
      </c>
      <c r="F59" s="359" t="s">
        <v>638</v>
      </c>
      <c r="G59" s="359" t="s">
        <v>669</v>
      </c>
      <c r="H59" s="359" t="s">
        <v>670</v>
      </c>
      <c r="I59" s="359" t="s">
        <v>647</v>
      </c>
      <c r="J59" s="359" t="s">
        <v>648</v>
      </c>
      <c r="K59" s="359" t="s">
        <v>643</v>
      </c>
      <c r="L59" s="359" t="s">
        <v>94</v>
      </c>
      <c r="M59" s="435" t="s">
        <v>644</v>
      </c>
    </row>
    <row r="60" spans="4:13">
      <c r="D60" s="434">
        <v>16302</v>
      </c>
      <c r="E60" s="359" t="s">
        <v>637</v>
      </c>
      <c r="F60" s="359" t="s">
        <v>638</v>
      </c>
      <c r="G60" s="359" t="s">
        <v>715</v>
      </c>
      <c r="H60" s="359" t="s">
        <v>716</v>
      </c>
      <c r="I60" s="359" t="s">
        <v>647</v>
      </c>
      <c r="J60" s="359" t="s">
        <v>648</v>
      </c>
      <c r="K60" s="359" t="s">
        <v>643</v>
      </c>
      <c r="L60" s="359" t="s">
        <v>94</v>
      </c>
      <c r="M60" s="435" t="s">
        <v>644</v>
      </c>
    </row>
    <row r="61" spans="4:13">
      <c r="D61" s="434">
        <v>16310</v>
      </c>
      <c r="E61" s="359" t="s">
        <v>637</v>
      </c>
      <c r="F61" s="359" t="s">
        <v>638</v>
      </c>
      <c r="G61" s="359" t="s">
        <v>723</v>
      </c>
      <c r="H61" s="359" t="s">
        <v>724</v>
      </c>
      <c r="I61" s="359" t="s">
        <v>647</v>
      </c>
      <c r="J61" s="359" t="s">
        <v>648</v>
      </c>
      <c r="K61" s="359" t="s">
        <v>643</v>
      </c>
      <c r="L61" s="359" t="s">
        <v>94</v>
      </c>
      <c r="M61" s="435" t="s">
        <v>644</v>
      </c>
    </row>
    <row r="62" spans="4:13">
      <c r="D62" s="434">
        <v>16314</v>
      </c>
      <c r="E62" s="359" t="s">
        <v>637</v>
      </c>
      <c r="F62" s="359" t="s">
        <v>638</v>
      </c>
      <c r="G62" s="359" t="s">
        <v>727</v>
      </c>
      <c r="H62" s="359" t="s">
        <v>728</v>
      </c>
      <c r="I62" s="359" t="s">
        <v>655</v>
      </c>
      <c r="J62" s="359" t="s">
        <v>656</v>
      </c>
      <c r="K62" s="359" t="s">
        <v>643</v>
      </c>
      <c r="L62" s="359" t="s">
        <v>94</v>
      </c>
      <c r="M62" s="435" t="s">
        <v>644</v>
      </c>
    </row>
    <row r="63" spans="4:13">
      <c r="D63" s="434">
        <v>17438</v>
      </c>
      <c r="E63" s="359" t="s">
        <v>637</v>
      </c>
      <c r="F63" s="359" t="s">
        <v>638</v>
      </c>
      <c r="G63" s="359" t="s">
        <v>759</v>
      </c>
      <c r="H63" s="359" t="s">
        <v>759</v>
      </c>
      <c r="I63" s="359" t="s">
        <v>651</v>
      </c>
      <c r="J63" s="359" t="s">
        <v>652</v>
      </c>
      <c r="K63" s="359" t="s">
        <v>740</v>
      </c>
      <c r="L63" s="359" t="s">
        <v>96</v>
      </c>
      <c r="M63" s="435" t="s">
        <v>644</v>
      </c>
    </row>
    <row r="64" spans="4:13">
      <c r="D64" s="434">
        <v>17440</v>
      </c>
      <c r="E64" s="359" t="s">
        <v>637</v>
      </c>
      <c r="F64" s="359" t="s">
        <v>638</v>
      </c>
      <c r="G64" s="359" t="s">
        <v>760</v>
      </c>
      <c r="H64" s="359" t="s">
        <v>760</v>
      </c>
      <c r="I64" s="359" t="s">
        <v>651</v>
      </c>
      <c r="J64" s="359" t="s">
        <v>652</v>
      </c>
      <c r="K64" s="359" t="s">
        <v>740</v>
      </c>
      <c r="L64" s="359" t="s">
        <v>96</v>
      </c>
      <c r="M64" s="435" t="s">
        <v>644</v>
      </c>
    </row>
    <row r="65" spans="4:13">
      <c r="D65" s="434">
        <v>17442</v>
      </c>
      <c r="E65" s="359" t="s">
        <v>637</v>
      </c>
      <c r="F65" s="359" t="s">
        <v>638</v>
      </c>
      <c r="G65" s="359" t="s">
        <v>761</v>
      </c>
      <c r="H65" s="359" t="s">
        <v>761</v>
      </c>
      <c r="I65" s="359" t="s">
        <v>651</v>
      </c>
      <c r="J65" s="359" t="s">
        <v>652</v>
      </c>
      <c r="K65" s="359" t="s">
        <v>740</v>
      </c>
      <c r="L65" s="359" t="s">
        <v>96</v>
      </c>
      <c r="M65" s="435" t="s">
        <v>644</v>
      </c>
    </row>
    <row r="66" spans="4:13">
      <c r="D66" s="434">
        <v>17444</v>
      </c>
      <c r="E66" s="359" t="s">
        <v>637</v>
      </c>
      <c r="F66" s="359" t="s">
        <v>638</v>
      </c>
      <c r="G66" s="359" t="s">
        <v>762</v>
      </c>
      <c r="H66" s="359" t="s">
        <v>762</v>
      </c>
      <c r="I66" s="359" t="s">
        <v>651</v>
      </c>
      <c r="J66" s="359" t="s">
        <v>652</v>
      </c>
      <c r="K66" s="359" t="s">
        <v>740</v>
      </c>
      <c r="L66" s="359" t="s">
        <v>96</v>
      </c>
      <c r="M66" s="435" t="s">
        <v>644</v>
      </c>
    </row>
    <row r="67" spans="4:13">
      <c r="D67" s="434">
        <v>16080</v>
      </c>
      <c r="E67" s="359" t="s">
        <v>637</v>
      </c>
      <c r="F67" s="359" t="s">
        <v>638</v>
      </c>
      <c r="G67" s="359" t="s">
        <v>673</v>
      </c>
      <c r="H67" s="359" t="s">
        <v>674</v>
      </c>
      <c r="I67" s="359" t="s">
        <v>667</v>
      </c>
      <c r="J67" s="359" t="s">
        <v>668</v>
      </c>
      <c r="K67" s="359" t="s">
        <v>643</v>
      </c>
      <c r="L67" s="359" t="s">
        <v>94</v>
      </c>
      <c r="M67" s="435" t="s">
        <v>644</v>
      </c>
    </row>
    <row r="68" spans="4:13">
      <c r="D68" s="434">
        <v>16082</v>
      </c>
      <c r="E68" s="359" t="s">
        <v>637</v>
      </c>
      <c r="F68" s="359" t="s">
        <v>638</v>
      </c>
      <c r="G68" s="359" t="s">
        <v>675</v>
      </c>
      <c r="H68" s="359" t="s">
        <v>676</v>
      </c>
      <c r="I68" s="359" t="s">
        <v>647</v>
      </c>
      <c r="J68" s="359" t="s">
        <v>648</v>
      </c>
      <c r="K68" s="359" t="s">
        <v>643</v>
      </c>
      <c r="L68" s="359" t="s">
        <v>94</v>
      </c>
      <c r="M68" s="435" t="s">
        <v>644</v>
      </c>
    </row>
    <row r="69" spans="4:13">
      <c r="D69" s="434">
        <v>16084</v>
      </c>
      <c r="E69" s="359" t="s">
        <v>637</v>
      </c>
      <c r="F69" s="359" t="s">
        <v>638</v>
      </c>
      <c r="G69" s="359" t="s">
        <v>677</v>
      </c>
      <c r="H69" s="359" t="s">
        <v>678</v>
      </c>
      <c r="I69" s="359" t="s">
        <v>651</v>
      </c>
      <c r="J69" s="359" t="s">
        <v>652</v>
      </c>
      <c r="K69" s="359" t="s">
        <v>643</v>
      </c>
      <c r="L69" s="359" t="s">
        <v>94</v>
      </c>
      <c r="M69" s="435" t="s">
        <v>644</v>
      </c>
    </row>
    <row r="70" spans="4:13">
      <c r="D70" s="434">
        <v>16588</v>
      </c>
      <c r="E70" s="359" t="s">
        <v>637</v>
      </c>
      <c r="F70" s="359" t="s">
        <v>638</v>
      </c>
      <c r="G70" s="359" t="s">
        <v>729</v>
      </c>
      <c r="H70" s="359" t="s">
        <v>730</v>
      </c>
      <c r="I70" s="359" t="s">
        <v>641</v>
      </c>
      <c r="J70" s="359" t="s">
        <v>642</v>
      </c>
      <c r="K70" s="359" t="s">
        <v>643</v>
      </c>
      <c r="L70" s="359" t="s">
        <v>94</v>
      </c>
      <c r="M70" s="435" t="s">
        <v>644</v>
      </c>
    </row>
    <row r="71" spans="4:13">
      <c r="D71" s="434">
        <v>16590</v>
      </c>
      <c r="E71" s="359" t="s">
        <v>637</v>
      </c>
      <c r="F71" s="359" t="s">
        <v>638</v>
      </c>
      <c r="G71" s="359" t="s">
        <v>435</v>
      </c>
      <c r="H71" s="359" t="s">
        <v>731</v>
      </c>
      <c r="I71" s="359" t="s">
        <v>647</v>
      </c>
      <c r="J71" s="359" t="s">
        <v>648</v>
      </c>
      <c r="K71" s="359" t="s">
        <v>643</v>
      </c>
      <c r="L71" s="359" t="s">
        <v>94</v>
      </c>
      <c r="M71" s="435" t="s">
        <v>644</v>
      </c>
    </row>
    <row r="72" spans="4:13">
      <c r="D72" s="434">
        <v>16592</v>
      </c>
      <c r="E72" s="359" t="s">
        <v>637</v>
      </c>
      <c r="F72" s="359" t="s">
        <v>638</v>
      </c>
      <c r="G72" s="359" t="s">
        <v>732</v>
      </c>
      <c r="H72" s="359" t="s">
        <v>733</v>
      </c>
      <c r="I72" s="359" t="s">
        <v>647</v>
      </c>
      <c r="J72" s="359" t="s">
        <v>648</v>
      </c>
      <c r="K72" s="359" t="s">
        <v>643</v>
      </c>
      <c r="L72" s="359" t="s">
        <v>94</v>
      </c>
      <c r="M72" s="435" t="s">
        <v>644</v>
      </c>
    </row>
    <row r="73" spans="4:13">
      <c r="D73" s="434">
        <v>16594</v>
      </c>
      <c r="E73" s="359" t="s">
        <v>637</v>
      </c>
      <c r="F73" s="359" t="s">
        <v>638</v>
      </c>
      <c r="G73" s="359" t="s">
        <v>445</v>
      </c>
      <c r="H73" s="359" t="s">
        <v>734</v>
      </c>
      <c r="I73" s="359" t="s">
        <v>651</v>
      </c>
      <c r="J73" s="359" t="s">
        <v>652</v>
      </c>
      <c r="K73" s="359" t="s">
        <v>643</v>
      </c>
      <c r="L73" s="359" t="s">
        <v>94</v>
      </c>
      <c r="M73" s="435" t="s">
        <v>644</v>
      </c>
    </row>
    <row r="74" spans="4:13">
      <c r="D74" s="434">
        <v>16596</v>
      </c>
      <c r="E74" s="359" t="s">
        <v>637</v>
      </c>
      <c r="F74" s="359" t="s">
        <v>638</v>
      </c>
      <c r="G74" s="359" t="s">
        <v>735</v>
      </c>
      <c r="H74" s="359" t="s">
        <v>736</v>
      </c>
      <c r="I74" s="359" t="s">
        <v>655</v>
      </c>
      <c r="J74" s="359" t="s">
        <v>656</v>
      </c>
      <c r="K74" s="359" t="s">
        <v>643</v>
      </c>
      <c r="L74" s="359" t="s">
        <v>94</v>
      </c>
      <c r="M74" s="435" t="s">
        <v>644</v>
      </c>
    </row>
    <row r="75" spans="4:13">
      <c r="D75" s="434">
        <v>16598</v>
      </c>
      <c r="E75" s="359" t="s">
        <v>637</v>
      </c>
      <c r="F75" s="359" t="s">
        <v>638</v>
      </c>
      <c r="G75" s="359" t="s">
        <v>737</v>
      </c>
      <c r="H75" s="359" t="s">
        <v>738</v>
      </c>
      <c r="I75" s="359" t="s">
        <v>659</v>
      </c>
      <c r="J75" s="359" t="s">
        <v>660</v>
      </c>
      <c r="K75" s="359" t="s">
        <v>643</v>
      </c>
      <c r="L75" s="359" t="s">
        <v>94</v>
      </c>
      <c r="M75" s="435" t="s">
        <v>644</v>
      </c>
    </row>
    <row r="76" spans="4:13">
      <c r="D76" s="434">
        <v>19146</v>
      </c>
      <c r="E76" s="359" t="s">
        <v>637</v>
      </c>
      <c r="F76" s="359" t="s">
        <v>638</v>
      </c>
      <c r="G76" s="359" t="s">
        <v>831</v>
      </c>
      <c r="H76" s="359" t="s">
        <v>832</v>
      </c>
      <c r="I76" s="359" t="s">
        <v>641</v>
      </c>
      <c r="J76" s="359" t="s">
        <v>833</v>
      </c>
      <c r="K76" s="359" t="s">
        <v>643</v>
      </c>
      <c r="L76" s="359" t="s">
        <v>94</v>
      </c>
      <c r="M76" s="435" t="s">
        <v>834</v>
      </c>
    </row>
    <row r="77" spans="4:13">
      <c r="D77" s="434">
        <v>19216</v>
      </c>
      <c r="E77" s="359" t="s">
        <v>637</v>
      </c>
      <c r="F77" s="359" t="s">
        <v>638</v>
      </c>
      <c r="G77" s="359" t="s">
        <v>839</v>
      </c>
      <c r="H77" s="359" t="s">
        <v>840</v>
      </c>
      <c r="I77" s="359" t="s">
        <v>667</v>
      </c>
      <c r="J77" s="359" t="s">
        <v>668</v>
      </c>
      <c r="K77" s="359" t="s">
        <v>643</v>
      </c>
      <c r="L77" s="359" t="s">
        <v>94</v>
      </c>
      <c r="M77" s="435" t="s">
        <v>834</v>
      </c>
    </row>
    <row r="78" spans="4:13">
      <c r="D78" s="434">
        <v>19214</v>
      </c>
      <c r="E78" s="359" t="s">
        <v>637</v>
      </c>
      <c r="F78" s="359" t="s">
        <v>638</v>
      </c>
      <c r="G78" s="359" t="s">
        <v>835</v>
      </c>
      <c r="H78" s="359" t="s">
        <v>836</v>
      </c>
      <c r="I78" s="359" t="s">
        <v>837</v>
      </c>
      <c r="J78" s="359" t="s">
        <v>838</v>
      </c>
      <c r="K78" s="359" t="s">
        <v>643</v>
      </c>
      <c r="L78" s="359" t="s">
        <v>94</v>
      </c>
      <c r="M78" s="435" t="s">
        <v>834</v>
      </c>
    </row>
    <row r="79" spans="4:13">
      <c r="D79" s="434">
        <v>17678</v>
      </c>
      <c r="E79" s="359" t="s">
        <v>637</v>
      </c>
      <c r="F79" s="359" t="s">
        <v>638</v>
      </c>
      <c r="G79" s="359" t="s">
        <v>809</v>
      </c>
      <c r="H79" s="359" t="s">
        <v>809</v>
      </c>
      <c r="I79" s="359" t="s">
        <v>651</v>
      </c>
      <c r="J79" s="359" t="s">
        <v>652</v>
      </c>
      <c r="K79" s="359" t="s">
        <v>643</v>
      </c>
      <c r="L79" s="359" t="s">
        <v>94</v>
      </c>
      <c r="M79" s="435" t="s">
        <v>644</v>
      </c>
    </row>
    <row r="80" spans="4:13">
      <c r="D80" s="434">
        <v>17696</v>
      </c>
      <c r="E80" s="359" t="s">
        <v>637</v>
      </c>
      <c r="F80" s="359" t="s">
        <v>638</v>
      </c>
      <c r="G80" s="359" t="s">
        <v>818</v>
      </c>
      <c r="H80" s="359" t="s">
        <v>818</v>
      </c>
      <c r="I80" s="359" t="s">
        <v>655</v>
      </c>
      <c r="J80" s="359" t="s">
        <v>656</v>
      </c>
      <c r="K80" s="359" t="s">
        <v>643</v>
      </c>
      <c r="L80" s="359" t="s">
        <v>94</v>
      </c>
      <c r="M80" s="435" t="s">
        <v>644</v>
      </c>
    </row>
    <row r="81" spans="4:13">
      <c r="D81" s="434">
        <v>17698</v>
      </c>
      <c r="E81" s="359" t="s">
        <v>637</v>
      </c>
      <c r="F81" s="359" t="s">
        <v>638</v>
      </c>
      <c r="G81" s="359" t="s">
        <v>819</v>
      </c>
      <c r="H81" s="359" t="s">
        <v>819</v>
      </c>
      <c r="I81" s="359" t="s">
        <v>667</v>
      </c>
      <c r="J81" s="359" t="s">
        <v>668</v>
      </c>
      <c r="K81" s="359" t="s">
        <v>643</v>
      </c>
      <c r="L81" s="359" t="s">
        <v>94</v>
      </c>
      <c r="M81" s="435" t="s">
        <v>644</v>
      </c>
    </row>
    <row r="82" spans="4:13">
      <c r="D82" s="434">
        <v>17700</v>
      </c>
      <c r="E82" s="359" t="s">
        <v>637</v>
      </c>
      <c r="F82" s="359" t="s">
        <v>638</v>
      </c>
      <c r="G82" s="359" t="s">
        <v>820</v>
      </c>
      <c r="H82" s="359" t="s">
        <v>820</v>
      </c>
      <c r="I82" s="359" t="s">
        <v>667</v>
      </c>
      <c r="J82" s="359" t="s">
        <v>668</v>
      </c>
      <c r="K82" s="359" t="s">
        <v>643</v>
      </c>
      <c r="L82" s="359" t="s">
        <v>94</v>
      </c>
      <c r="M82" s="435" t="s">
        <v>644</v>
      </c>
    </row>
    <row r="83" spans="4:13">
      <c r="D83" s="434">
        <v>17680</v>
      </c>
      <c r="E83" s="359" t="s">
        <v>637</v>
      </c>
      <c r="F83" s="359" t="s">
        <v>638</v>
      </c>
      <c r="G83" s="359" t="s">
        <v>810</v>
      </c>
      <c r="H83" s="359" t="s">
        <v>810</v>
      </c>
      <c r="I83" s="359" t="s">
        <v>647</v>
      </c>
      <c r="J83" s="359" t="s">
        <v>648</v>
      </c>
      <c r="K83" s="359" t="s">
        <v>643</v>
      </c>
      <c r="L83" s="359" t="s">
        <v>94</v>
      </c>
      <c r="M83" s="435" t="s">
        <v>644</v>
      </c>
    </row>
    <row r="84" spans="4:13">
      <c r="D84" s="434">
        <v>17682</v>
      </c>
      <c r="E84" s="359" t="s">
        <v>637</v>
      </c>
      <c r="F84" s="359" t="s">
        <v>638</v>
      </c>
      <c r="G84" s="359" t="s">
        <v>811</v>
      </c>
      <c r="H84" s="359" t="s">
        <v>811</v>
      </c>
      <c r="I84" s="359" t="s">
        <v>651</v>
      </c>
      <c r="J84" s="359" t="s">
        <v>652</v>
      </c>
      <c r="K84" s="359" t="s">
        <v>643</v>
      </c>
      <c r="L84" s="359" t="s">
        <v>94</v>
      </c>
      <c r="M84" s="435" t="s">
        <v>644</v>
      </c>
    </row>
    <row r="85" spans="4:13">
      <c r="D85" s="434">
        <v>17684</v>
      </c>
      <c r="E85" s="359" t="s">
        <v>637</v>
      </c>
      <c r="F85" s="359" t="s">
        <v>638</v>
      </c>
      <c r="G85" s="359" t="s">
        <v>812</v>
      </c>
      <c r="H85" s="359" t="s">
        <v>812</v>
      </c>
      <c r="I85" s="359" t="s">
        <v>651</v>
      </c>
      <c r="J85" s="359" t="s">
        <v>652</v>
      </c>
      <c r="K85" s="359" t="s">
        <v>643</v>
      </c>
      <c r="L85" s="359" t="s">
        <v>94</v>
      </c>
      <c r="M85" s="435" t="s">
        <v>644</v>
      </c>
    </row>
    <row r="86" spans="4:13">
      <c r="D86" s="434">
        <v>17686</v>
      </c>
      <c r="E86" s="359" t="s">
        <v>637</v>
      </c>
      <c r="F86" s="359" t="s">
        <v>638</v>
      </c>
      <c r="G86" s="359" t="s">
        <v>813</v>
      </c>
      <c r="H86" s="359" t="s">
        <v>813</v>
      </c>
      <c r="I86" s="359" t="s">
        <v>651</v>
      </c>
      <c r="J86" s="359" t="s">
        <v>652</v>
      </c>
      <c r="K86" s="359" t="s">
        <v>643</v>
      </c>
      <c r="L86" s="359" t="s">
        <v>94</v>
      </c>
      <c r="M86" s="435" t="s">
        <v>644</v>
      </c>
    </row>
    <row r="87" spans="4:13">
      <c r="D87" s="434">
        <v>17688</v>
      </c>
      <c r="E87" s="359" t="s">
        <v>637</v>
      </c>
      <c r="F87" s="359" t="s">
        <v>638</v>
      </c>
      <c r="G87" s="359" t="s">
        <v>814</v>
      </c>
      <c r="H87" s="359" t="s">
        <v>814</v>
      </c>
      <c r="I87" s="359" t="s">
        <v>647</v>
      </c>
      <c r="J87" s="359" t="s">
        <v>648</v>
      </c>
      <c r="K87" s="359" t="s">
        <v>643</v>
      </c>
      <c r="L87" s="359" t="s">
        <v>94</v>
      </c>
      <c r="M87" s="435" t="s">
        <v>644</v>
      </c>
    </row>
    <row r="88" spans="4:13">
      <c r="D88" s="434">
        <v>17690</v>
      </c>
      <c r="E88" s="359" t="s">
        <v>637</v>
      </c>
      <c r="F88" s="359" t="s">
        <v>638</v>
      </c>
      <c r="G88" s="359" t="s">
        <v>815</v>
      </c>
      <c r="H88" s="359" t="s">
        <v>815</v>
      </c>
      <c r="I88" s="359" t="s">
        <v>801</v>
      </c>
      <c r="J88" s="359" t="s">
        <v>802</v>
      </c>
      <c r="K88" s="359" t="s">
        <v>643</v>
      </c>
      <c r="L88" s="359" t="s">
        <v>94</v>
      </c>
      <c r="M88" s="435" t="s">
        <v>644</v>
      </c>
    </row>
    <row r="89" spans="4:13">
      <c r="D89" s="434">
        <v>17692</v>
      </c>
      <c r="E89" s="359" t="s">
        <v>637</v>
      </c>
      <c r="F89" s="359" t="s">
        <v>638</v>
      </c>
      <c r="G89" s="359" t="s">
        <v>816</v>
      </c>
      <c r="H89" s="359" t="s">
        <v>816</v>
      </c>
      <c r="I89" s="359" t="s">
        <v>801</v>
      </c>
      <c r="J89" s="359" t="s">
        <v>802</v>
      </c>
      <c r="K89" s="359" t="s">
        <v>643</v>
      </c>
      <c r="L89" s="359" t="s">
        <v>94</v>
      </c>
      <c r="M89" s="435" t="s">
        <v>644</v>
      </c>
    </row>
    <row r="90" spans="4:13">
      <c r="D90" s="434">
        <v>17694</v>
      </c>
      <c r="E90" s="359" t="s">
        <v>637</v>
      </c>
      <c r="F90" s="359" t="s">
        <v>638</v>
      </c>
      <c r="G90" s="359" t="s">
        <v>817</v>
      </c>
      <c r="H90" s="359" t="s">
        <v>817</v>
      </c>
      <c r="I90" s="359" t="s">
        <v>651</v>
      </c>
      <c r="J90" s="359" t="s">
        <v>652</v>
      </c>
      <c r="K90" s="359" t="s">
        <v>643</v>
      </c>
      <c r="L90" s="359" t="s">
        <v>94</v>
      </c>
      <c r="M90" s="435" t="s">
        <v>644</v>
      </c>
    </row>
    <row r="91" spans="4:13">
      <c r="D91" s="434">
        <v>17654</v>
      </c>
      <c r="E91" s="359" t="s">
        <v>637</v>
      </c>
      <c r="F91" s="359" t="s">
        <v>638</v>
      </c>
      <c r="G91" s="359" t="s">
        <v>795</v>
      </c>
      <c r="H91" s="359" t="s">
        <v>795</v>
      </c>
      <c r="I91" s="359" t="s">
        <v>647</v>
      </c>
      <c r="J91" s="359" t="s">
        <v>648</v>
      </c>
      <c r="K91" s="359" t="s">
        <v>643</v>
      </c>
      <c r="L91" s="359" t="s">
        <v>94</v>
      </c>
      <c r="M91" s="435" t="s">
        <v>644</v>
      </c>
    </row>
    <row r="92" spans="4:13">
      <c r="D92" s="434">
        <v>17672</v>
      </c>
      <c r="E92" s="359" t="s">
        <v>637</v>
      </c>
      <c r="F92" s="359" t="s">
        <v>638</v>
      </c>
      <c r="G92" s="359" t="s">
        <v>806</v>
      </c>
      <c r="H92" s="359" t="s">
        <v>806</v>
      </c>
      <c r="I92" s="359" t="s">
        <v>801</v>
      </c>
      <c r="J92" s="359" t="s">
        <v>802</v>
      </c>
      <c r="K92" s="359" t="s">
        <v>643</v>
      </c>
      <c r="L92" s="359" t="s">
        <v>94</v>
      </c>
      <c r="M92" s="435" t="s">
        <v>644</v>
      </c>
    </row>
    <row r="93" spans="4:13">
      <c r="D93" s="434">
        <v>17674</v>
      </c>
      <c r="E93" s="359" t="s">
        <v>637</v>
      </c>
      <c r="F93" s="359" t="s">
        <v>638</v>
      </c>
      <c r="G93" s="359" t="s">
        <v>807</v>
      </c>
      <c r="H93" s="359" t="s">
        <v>807</v>
      </c>
      <c r="I93" s="359" t="s">
        <v>647</v>
      </c>
      <c r="J93" s="359" t="s">
        <v>648</v>
      </c>
      <c r="K93" s="359" t="s">
        <v>643</v>
      </c>
      <c r="L93" s="359" t="s">
        <v>94</v>
      </c>
      <c r="M93" s="435" t="s">
        <v>644</v>
      </c>
    </row>
    <row r="94" spans="4:13">
      <c r="D94" s="434">
        <v>17676</v>
      </c>
      <c r="E94" s="359" t="s">
        <v>637</v>
      </c>
      <c r="F94" s="359" t="s">
        <v>638</v>
      </c>
      <c r="G94" s="359" t="s">
        <v>808</v>
      </c>
      <c r="H94" s="359" t="s">
        <v>808</v>
      </c>
      <c r="I94" s="359" t="s">
        <v>651</v>
      </c>
      <c r="J94" s="359" t="s">
        <v>652</v>
      </c>
      <c r="K94" s="359" t="s">
        <v>643</v>
      </c>
      <c r="L94" s="359" t="s">
        <v>94</v>
      </c>
      <c r="M94" s="435" t="s">
        <v>644</v>
      </c>
    </row>
    <row r="95" spans="4:13">
      <c r="D95" s="434">
        <v>17656</v>
      </c>
      <c r="E95" s="359" t="s">
        <v>637</v>
      </c>
      <c r="F95" s="359" t="s">
        <v>638</v>
      </c>
      <c r="G95" s="359" t="s">
        <v>796</v>
      </c>
      <c r="H95" s="359" t="s">
        <v>796</v>
      </c>
      <c r="I95" s="359" t="s">
        <v>647</v>
      </c>
      <c r="J95" s="359" t="s">
        <v>648</v>
      </c>
      <c r="K95" s="359" t="s">
        <v>643</v>
      </c>
      <c r="L95" s="359" t="s">
        <v>94</v>
      </c>
      <c r="M95" s="435" t="s">
        <v>644</v>
      </c>
    </row>
    <row r="96" spans="4:13">
      <c r="D96" s="434">
        <v>17658</v>
      </c>
      <c r="E96" s="359" t="s">
        <v>637</v>
      </c>
      <c r="F96" s="359" t="s">
        <v>638</v>
      </c>
      <c r="G96" s="359" t="s">
        <v>797</v>
      </c>
      <c r="H96" s="359" t="s">
        <v>797</v>
      </c>
      <c r="I96" s="359" t="s">
        <v>651</v>
      </c>
      <c r="J96" s="359" t="s">
        <v>652</v>
      </c>
      <c r="K96" s="359" t="s">
        <v>643</v>
      </c>
      <c r="L96" s="359" t="s">
        <v>94</v>
      </c>
      <c r="M96" s="435" t="s">
        <v>644</v>
      </c>
    </row>
    <row r="97" spans="4:13">
      <c r="D97" s="434">
        <v>17660</v>
      </c>
      <c r="E97" s="359" t="s">
        <v>637</v>
      </c>
      <c r="F97" s="359" t="s">
        <v>638</v>
      </c>
      <c r="G97" s="359" t="s">
        <v>798</v>
      </c>
      <c r="H97" s="359" t="s">
        <v>798</v>
      </c>
      <c r="I97" s="359" t="s">
        <v>647</v>
      </c>
      <c r="J97" s="359" t="s">
        <v>648</v>
      </c>
      <c r="K97" s="359" t="s">
        <v>643</v>
      </c>
      <c r="L97" s="359" t="s">
        <v>94</v>
      </c>
      <c r="M97" s="435" t="s">
        <v>644</v>
      </c>
    </row>
    <row r="98" spans="4:13">
      <c r="D98" s="434">
        <v>17662</v>
      </c>
      <c r="E98" s="359" t="s">
        <v>637</v>
      </c>
      <c r="F98" s="359" t="s">
        <v>638</v>
      </c>
      <c r="G98" s="359" t="s">
        <v>799</v>
      </c>
      <c r="H98" s="359" t="s">
        <v>799</v>
      </c>
      <c r="I98" s="359" t="s">
        <v>667</v>
      </c>
      <c r="J98" s="359" t="s">
        <v>668</v>
      </c>
      <c r="K98" s="359" t="s">
        <v>643</v>
      </c>
      <c r="L98" s="359" t="s">
        <v>94</v>
      </c>
      <c r="M98" s="435" t="s">
        <v>644</v>
      </c>
    </row>
    <row r="99" spans="4:13">
      <c r="D99" s="434">
        <v>17664</v>
      </c>
      <c r="E99" s="359" t="s">
        <v>637</v>
      </c>
      <c r="F99" s="359" t="s">
        <v>638</v>
      </c>
      <c r="G99" s="359" t="s">
        <v>800</v>
      </c>
      <c r="H99" s="359" t="s">
        <v>800</v>
      </c>
      <c r="I99" s="359" t="s">
        <v>801</v>
      </c>
      <c r="J99" s="359" t="s">
        <v>802</v>
      </c>
      <c r="K99" s="359" t="s">
        <v>643</v>
      </c>
      <c r="L99" s="359" t="s">
        <v>94</v>
      </c>
      <c r="M99" s="435" t="s">
        <v>644</v>
      </c>
    </row>
    <row r="100" spans="4:13">
      <c r="D100" s="434">
        <v>17666</v>
      </c>
      <c r="E100" s="359" t="s">
        <v>637</v>
      </c>
      <c r="F100" s="359" t="s">
        <v>638</v>
      </c>
      <c r="G100" s="359" t="s">
        <v>803</v>
      </c>
      <c r="H100" s="359" t="s">
        <v>803</v>
      </c>
      <c r="I100" s="359" t="s">
        <v>667</v>
      </c>
      <c r="J100" s="359" t="s">
        <v>668</v>
      </c>
      <c r="K100" s="359" t="s">
        <v>643</v>
      </c>
      <c r="L100" s="359" t="s">
        <v>94</v>
      </c>
      <c r="M100" s="435" t="s">
        <v>644</v>
      </c>
    </row>
    <row r="101" spans="4:13">
      <c r="D101" s="434">
        <v>17668</v>
      </c>
      <c r="E101" s="359" t="s">
        <v>637</v>
      </c>
      <c r="F101" s="359" t="s">
        <v>638</v>
      </c>
      <c r="G101" s="359" t="s">
        <v>804</v>
      </c>
      <c r="H101" s="359" t="s">
        <v>804</v>
      </c>
      <c r="I101" s="359" t="s">
        <v>667</v>
      </c>
      <c r="J101" s="359" t="s">
        <v>668</v>
      </c>
      <c r="K101" s="359" t="s">
        <v>643</v>
      </c>
      <c r="L101" s="359" t="s">
        <v>94</v>
      </c>
      <c r="M101" s="435" t="s">
        <v>644</v>
      </c>
    </row>
    <row r="102" spans="4:13">
      <c r="D102" s="434">
        <v>17670</v>
      </c>
      <c r="E102" s="359" t="s">
        <v>637</v>
      </c>
      <c r="F102" s="359" t="s">
        <v>638</v>
      </c>
      <c r="G102" s="359" t="s">
        <v>805</v>
      </c>
      <c r="H102" s="359" t="s">
        <v>805</v>
      </c>
      <c r="I102" s="359" t="s">
        <v>667</v>
      </c>
      <c r="J102" s="359" t="s">
        <v>668</v>
      </c>
      <c r="K102" s="359" t="s">
        <v>643</v>
      </c>
      <c r="L102" s="359" t="s">
        <v>94</v>
      </c>
      <c r="M102" s="435" t="s">
        <v>644</v>
      </c>
    </row>
    <row r="103" spans="4:13">
      <c r="D103" s="434">
        <v>17630</v>
      </c>
      <c r="E103" s="359" t="s">
        <v>637</v>
      </c>
      <c r="F103" s="359" t="s">
        <v>638</v>
      </c>
      <c r="G103" s="359" t="s">
        <v>783</v>
      </c>
      <c r="H103" s="359" t="s">
        <v>783</v>
      </c>
      <c r="I103" s="359" t="s">
        <v>647</v>
      </c>
      <c r="J103" s="359" t="s">
        <v>648</v>
      </c>
      <c r="K103" s="359" t="s">
        <v>643</v>
      </c>
      <c r="L103" s="359" t="s">
        <v>94</v>
      </c>
      <c r="M103" s="435" t="s">
        <v>644</v>
      </c>
    </row>
    <row r="104" spans="4:13">
      <c r="D104" s="434">
        <v>17648</v>
      </c>
      <c r="E104" s="359" t="s">
        <v>637</v>
      </c>
      <c r="F104" s="359" t="s">
        <v>638</v>
      </c>
      <c r="G104" s="359" t="s">
        <v>792</v>
      </c>
      <c r="H104" s="359" t="s">
        <v>792</v>
      </c>
      <c r="I104" s="359" t="s">
        <v>667</v>
      </c>
      <c r="J104" s="359" t="s">
        <v>668</v>
      </c>
      <c r="K104" s="359" t="s">
        <v>643</v>
      </c>
      <c r="L104" s="359" t="s">
        <v>94</v>
      </c>
      <c r="M104" s="435" t="s">
        <v>644</v>
      </c>
    </row>
    <row r="105" spans="4:13">
      <c r="D105" s="434">
        <v>17650</v>
      </c>
      <c r="E105" s="359" t="s">
        <v>637</v>
      </c>
      <c r="F105" s="359" t="s">
        <v>638</v>
      </c>
      <c r="G105" s="359" t="s">
        <v>793</v>
      </c>
      <c r="H105" s="359" t="s">
        <v>793</v>
      </c>
      <c r="I105" s="359" t="s">
        <v>647</v>
      </c>
      <c r="J105" s="359" t="s">
        <v>648</v>
      </c>
      <c r="K105" s="359" t="s">
        <v>643</v>
      </c>
      <c r="L105" s="359" t="s">
        <v>94</v>
      </c>
      <c r="M105" s="435" t="s">
        <v>644</v>
      </c>
    </row>
    <row r="106" spans="4:13">
      <c r="D106" s="434">
        <v>17652</v>
      </c>
      <c r="E106" s="359" t="s">
        <v>637</v>
      </c>
      <c r="F106" s="359" t="s">
        <v>638</v>
      </c>
      <c r="G106" s="359" t="s">
        <v>794</v>
      </c>
      <c r="H106" s="359" t="s">
        <v>794</v>
      </c>
      <c r="I106" s="359" t="s">
        <v>651</v>
      </c>
      <c r="J106" s="359" t="s">
        <v>652</v>
      </c>
      <c r="K106" s="359" t="s">
        <v>643</v>
      </c>
      <c r="L106" s="359" t="s">
        <v>94</v>
      </c>
      <c r="M106" s="435" t="s">
        <v>644</v>
      </c>
    </row>
    <row r="107" spans="4:13">
      <c r="D107" s="434">
        <v>17632</v>
      </c>
      <c r="E107" s="359" t="s">
        <v>637</v>
      </c>
      <c r="F107" s="359" t="s">
        <v>638</v>
      </c>
      <c r="G107" s="359" t="s">
        <v>784</v>
      </c>
      <c r="H107" s="359" t="s">
        <v>784</v>
      </c>
      <c r="I107" s="359" t="s">
        <v>647</v>
      </c>
      <c r="J107" s="359" t="s">
        <v>648</v>
      </c>
      <c r="K107" s="359" t="s">
        <v>643</v>
      </c>
      <c r="L107" s="359" t="s">
        <v>94</v>
      </c>
      <c r="M107" s="435" t="s">
        <v>644</v>
      </c>
    </row>
    <row r="108" spans="4:13">
      <c r="D108" s="434">
        <v>17634</v>
      </c>
      <c r="E108" s="359" t="s">
        <v>637</v>
      </c>
      <c r="F108" s="359" t="s">
        <v>638</v>
      </c>
      <c r="G108" s="359" t="s">
        <v>785</v>
      </c>
      <c r="H108" s="359" t="s">
        <v>785</v>
      </c>
      <c r="I108" s="359" t="s">
        <v>651</v>
      </c>
      <c r="J108" s="359" t="s">
        <v>652</v>
      </c>
      <c r="K108" s="359" t="s">
        <v>643</v>
      </c>
      <c r="L108" s="359" t="s">
        <v>94</v>
      </c>
      <c r="M108" s="435" t="s">
        <v>644</v>
      </c>
    </row>
    <row r="109" spans="4:13">
      <c r="D109" s="434">
        <v>17636</v>
      </c>
      <c r="E109" s="359" t="s">
        <v>637</v>
      </c>
      <c r="F109" s="359" t="s">
        <v>638</v>
      </c>
      <c r="G109" s="359" t="s">
        <v>786</v>
      </c>
      <c r="H109" s="359" t="s">
        <v>786</v>
      </c>
      <c r="I109" s="359" t="s">
        <v>667</v>
      </c>
      <c r="J109" s="359" t="s">
        <v>668</v>
      </c>
      <c r="K109" s="359" t="s">
        <v>643</v>
      </c>
      <c r="L109" s="359" t="s">
        <v>94</v>
      </c>
      <c r="M109" s="435" t="s">
        <v>644</v>
      </c>
    </row>
    <row r="110" spans="4:13">
      <c r="D110" s="434">
        <v>17638</v>
      </c>
      <c r="E110" s="359" t="s">
        <v>637</v>
      </c>
      <c r="F110" s="359" t="s">
        <v>638</v>
      </c>
      <c r="G110" s="359" t="s">
        <v>787</v>
      </c>
      <c r="H110" s="359" t="s">
        <v>787</v>
      </c>
      <c r="I110" s="359" t="s">
        <v>667</v>
      </c>
      <c r="J110" s="359" t="s">
        <v>668</v>
      </c>
      <c r="K110" s="359" t="s">
        <v>643</v>
      </c>
      <c r="L110" s="359" t="s">
        <v>94</v>
      </c>
      <c r="M110" s="435" t="s">
        <v>644</v>
      </c>
    </row>
    <row r="111" spans="4:13">
      <c r="D111" s="434">
        <v>17640</v>
      </c>
      <c r="E111" s="359" t="s">
        <v>637</v>
      </c>
      <c r="F111" s="359" t="s">
        <v>638</v>
      </c>
      <c r="G111" s="359" t="s">
        <v>788</v>
      </c>
      <c r="H111" s="359" t="s">
        <v>788</v>
      </c>
      <c r="I111" s="359" t="s">
        <v>667</v>
      </c>
      <c r="J111" s="359" t="s">
        <v>668</v>
      </c>
      <c r="K111" s="359" t="s">
        <v>643</v>
      </c>
      <c r="L111" s="359" t="s">
        <v>94</v>
      </c>
      <c r="M111" s="435" t="s">
        <v>644</v>
      </c>
    </row>
    <row r="112" spans="4:13">
      <c r="D112" s="434">
        <v>17642</v>
      </c>
      <c r="E112" s="359" t="s">
        <v>637</v>
      </c>
      <c r="F112" s="359" t="s">
        <v>638</v>
      </c>
      <c r="G112" s="359" t="s">
        <v>789</v>
      </c>
      <c r="H112" s="359" t="s">
        <v>789</v>
      </c>
      <c r="I112" s="359" t="s">
        <v>667</v>
      </c>
      <c r="J112" s="359" t="s">
        <v>668</v>
      </c>
      <c r="K112" s="359" t="s">
        <v>643</v>
      </c>
      <c r="L112" s="359" t="s">
        <v>94</v>
      </c>
      <c r="M112" s="435" t="s">
        <v>644</v>
      </c>
    </row>
    <row r="113" spans="4:13">
      <c r="D113" s="434">
        <v>17644</v>
      </c>
      <c r="E113" s="359" t="s">
        <v>637</v>
      </c>
      <c r="F113" s="359" t="s">
        <v>638</v>
      </c>
      <c r="G113" s="359" t="s">
        <v>790</v>
      </c>
      <c r="H113" s="359" t="s">
        <v>790</v>
      </c>
      <c r="I113" s="359" t="s">
        <v>667</v>
      </c>
      <c r="J113" s="359" t="s">
        <v>668</v>
      </c>
      <c r="K113" s="359" t="s">
        <v>643</v>
      </c>
      <c r="L113" s="359" t="s">
        <v>94</v>
      </c>
      <c r="M113" s="435" t="s">
        <v>644</v>
      </c>
    </row>
    <row r="114" spans="4:13">
      <c r="D114" s="434">
        <v>17646</v>
      </c>
      <c r="E114" s="359" t="s">
        <v>637</v>
      </c>
      <c r="F114" s="359" t="s">
        <v>638</v>
      </c>
      <c r="G114" s="359" t="s">
        <v>791</v>
      </c>
      <c r="H114" s="359" t="s">
        <v>791</v>
      </c>
      <c r="I114" s="359" t="s">
        <v>667</v>
      </c>
      <c r="J114" s="359" t="s">
        <v>668</v>
      </c>
      <c r="K114" s="359" t="s">
        <v>643</v>
      </c>
      <c r="L114" s="359" t="s">
        <v>94</v>
      </c>
      <c r="M114" s="435" t="s">
        <v>644</v>
      </c>
    </row>
    <row r="115" spans="4:13">
      <c r="D115" s="434">
        <v>16086</v>
      </c>
      <c r="E115" s="359" t="s">
        <v>637</v>
      </c>
      <c r="F115" s="359" t="s">
        <v>638</v>
      </c>
      <c r="G115" s="359" t="s">
        <v>679</v>
      </c>
      <c r="H115" s="359" t="s">
        <v>680</v>
      </c>
      <c r="I115" s="359" t="s">
        <v>667</v>
      </c>
      <c r="J115" s="359" t="s">
        <v>668</v>
      </c>
      <c r="K115" s="359" t="s">
        <v>643</v>
      </c>
      <c r="L115" s="359" t="s">
        <v>94</v>
      </c>
      <c r="M115" s="435" t="s">
        <v>644</v>
      </c>
    </row>
    <row r="116" spans="4:13">
      <c r="D116" s="434">
        <v>16088</v>
      </c>
      <c r="E116" s="359" t="s">
        <v>637</v>
      </c>
      <c r="F116" s="359" t="s">
        <v>638</v>
      </c>
      <c r="G116" s="359" t="s">
        <v>681</v>
      </c>
      <c r="H116" s="359" t="s">
        <v>682</v>
      </c>
      <c r="I116" s="359" t="s">
        <v>647</v>
      </c>
      <c r="J116" s="359" t="s">
        <v>648</v>
      </c>
      <c r="K116" s="359" t="s">
        <v>643</v>
      </c>
      <c r="L116" s="359" t="s">
        <v>94</v>
      </c>
      <c r="M116" s="435" t="s">
        <v>644</v>
      </c>
    </row>
    <row r="117" spans="4:13">
      <c r="D117" s="434">
        <v>16090</v>
      </c>
      <c r="E117" s="359" t="s">
        <v>637</v>
      </c>
      <c r="F117" s="359" t="s">
        <v>638</v>
      </c>
      <c r="G117" s="359" t="s">
        <v>683</v>
      </c>
      <c r="H117" s="359" t="s">
        <v>684</v>
      </c>
      <c r="I117" s="359" t="s">
        <v>651</v>
      </c>
      <c r="J117" s="359" t="s">
        <v>652</v>
      </c>
      <c r="K117" s="359" t="s">
        <v>643</v>
      </c>
      <c r="L117" s="359" t="s">
        <v>94</v>
      </c>
      <c r="M117" s="435" t="s">
        <v>644</v>
      </c>
    </row>
    <row r="118" spans="4:13">
      <c r="D118" s="434">
        <v>14277</v>
      </c>
      <c r="E118" s="359" t="s">
        <v>637</v>
      </c>
      <c r="F118" s="359" t="s">
        <v>638</v>
      </c>
      <c r="G118" s="359" t="s">
        <v>639</v>
      </c>
      <c r="H118" s="359" t="s">
        <v>640</v>
      </c>
      <c r="I118" s="359" t="s">
        <v>641</v>
      </c>
      <c r="J118" s="359" t="s">
        <v>642</v>
      </c>
      <c r="K118" s="359" t="s">
        <v>643</v>
      </c>
      <c r="L118" s="359" t="s">
        <v>94</v>
      </c>
      <c r="M118" s="435" t="s">
        <v>644</v>
      </c>
    </row>
    <row r="119" spans="4:13">
      <c r="D119" s="434">
        <v>14279</v>
      </c>
      <c r="E119" s="359" t="s">
        <v>637</v>
      </c>
      <c r="F119" s="359" t="s">
        <v>638</v>
      </c>
      <c r="G119" s="359" t="s">
        <v>645</v>
      </c>
      <c r="H119" s="359" t="s">
        <v>646</v>
      </c>
      <c r="I119" s="359" t="s">
        <v>647</v>
      </c>
      <c r="J119" s="359" t="s">
        <v>648</v>
      </c>
      <c r="K119" s="359" t="s">
        <v>643</v>
      </c>
      <c r="L119" s="359" t="s">
        <v>94</v>
      </c>
      <c r="M119" s="435" t="s">
        <v>644</v>
      </c>
    </row>
    <row r="120" spans="4:13">
      <c r="D120" s="434">
        <v>14281</v>
      </c>
      <c r="E120" s="359" t="s">
        <v>637</v>
      </c>
      <c r="F120" s="359" t="s">
        <v>638</v>
      </c>
      <c r="G120" s="359" t="s">
        <v>649</v>
      </c>
      <c r="H120" s="359" t="s">
        <v>650</v>
      </c>
      <c r="I120" s="359" t="s">
        <v>651</v>
      </c>
      <c r="J120" s="359" t="s">
        <v>652</v>
      </c>
      <c r="K120" s="359" t="s">
        <v>643</v>
      </c>
      <c r="L120" s="359" t="s">
        <v>94</v>
      </c>
      <c r="M120" s="435" t="s">
        <v>644</v>
      </c>
    </row>
    <row r="121" spans="4:13">
      <c r="D121" s="434">
        <v>14283</v>
      </c>
      <c r="E121" s="359" t="s">
        <v>637</v>
      </c>
      <c r="F121" s="359" t="s">
        <v>638</v>
      </c>
      <c r="G121" s="359" t="s">
        <v>653</v>
      </c>
      <c r="H121" s="359" t="s">
        <v>654</v>
      </c>
      <c r="I121" s="359" t="s">
        <v>655</v>
      </c>
      <c r="J121" s="359" t="s">
        <v>656</v>
      </c>
      <c r="K121" s="359" t="s">
        <v>643</v>
      </c>
      <c r="L121" s="359" t="s">
        <v>94</v>
      </c>
      <c r="M121" s="435" t="s">
        <v>644</v>
      </c>
    </row>
    <row r="122" spans="4:13">
      <c r="D122" s="434">
        <v>14285</v>
      </c>
      <c r="E122" s="359" t="s">
        <v>637</v>
      </c>
      <c r="F122" s="359" t="s">
        <v>638</v>
      </c>
      <c r="G122" s="359" t="s">
        <v>657</v>
      </c>
      <c r="H122" s="359" t="s">
        <v>658</v>
      </c>
      <c r="I122" s="359" t="s">
        <v>659</v>
      </c>
      <c r="J122" s="359" t="s">
        <v>660</v>
      </c>
      <c r="K122" s="359" t="s">
        <v>643</v>
      </c>
      <c r="L122" s="359" t="s">
        <v>94</v>
      </c>
      <c r="M122" s="435" t="s">
        <v>644</v>
      </c>
    </row>
    <row r="123" spans="4:13">
      <c r="D123" s="434">
        <v>14287</v>
      </c>
      <c r="E123" s="359" t="s">
        <v>637</v>
      </c>
      <c r="F123" s="359" t="s">
        <v>638</v>
      </c>
      <c r="G123" s="359" t="s">
        <v>661</v>
      </c>
      <c r="H123" s="359" t="s">
        <v>662</v>
      </c>
      <c r="I123" s="359" t="s">
        <v>663</v>
      </c>
      <c r="J123" s="359" t="s">
        <v>664</v>
      </c>
      <c r="K123" s="359" t="s">
        <v>643</v>
      </c>
      <c r="L123" s="359" t="s">
        <v>94</v>
      </c>
      <c r="M123" s="435" t="s">
        <v>644</v>
      </c>
    </row>
    <row r="124" spans="4:13">
      <c r="D124" s="434">
        <v>18612</v>
      </c>
      <c r="E124" s="359" t="s">
        <v>637</v>
      </c>
      <c r="F124" s="359" t="s">
        <v>638</v>
      </c>
      <c r="G124" s="359" t="s">
        <v>829</v>
      </c>
      <c r="H124" s="359" t="s">
        <v>830</v>
      </c>
      <c r="I124" s="359" t="s">
        <v>801</v>
      </c>
      <c r="J124" s="359" t="s">
        <v>802</v>
      </c>
      <c r="K124" s="359" t="s">
        <v>643</v>
      </c>
      <c r="L124" s="359" t="s">
        <v>94</v>
      </c>
      <c r="M124" s="435" t="s">
        <v>644</v>
      </c>
    </row>
    <row r="125" spans="4:13">
      <c r="D125" s="434">
        <v>19224</v>
      </c>
      <c r="E125" s="359" t="s">
        <v>637</v>
      </c>
      <c r="F125" s="359" t="s">
        <v>638</v>
      </c>
      <c r="G125" s="359" t="s">
        <v>841</v>
      </c>
      <c r="H125" s="359" t="s">
        <v>842</v>
      </c>
      <c r="I125" s="359" t="s">
        <v>697</v>
      </c>
      <c r="J125" s="359" t="s">
        <v>698</v>
      </c>
      <c r="K125" s="359" t="s">
        <v>643</v>
      </c>
      <c r="L125" s="359" t="s">
        <v>94</v>
      </c>
      <c r="M125" s="435" t="s">
        <v>644</v>
      </c>
    </row>
    <row r="126" spans="4:13">
      <c r="D126" s="434">
        <v>16308</v>
      </c>
      <c r="E126" s="359" t="s">
        <v>637</v>
      </c>
      <c r="F126" s="359" t="s">
        <v>638</v>
      </c>
      <c r="G126" s="359" t="s">
        <v>721</v>
      </c>
      <c r="H126" s="359" t="s">
        <v>722</v>
      </c>
      <c r="I126" s="359" t="s">
        <v>647</v>
      </c>
      <c r="J126" s="359" t="s">
        <v>648</v>
      </c>
      <c r="K126" s="359" t="s">
        <v>643</v>
      </c>
      <c r="L126" s="359" t="s">
        <v>94</v>
      </c>
      <c r="M126" s="435" t="s">
        <v>644</v>
      </c>
    </row>
    <row r="127" spans="4:13">
      <c r="D127" s="434">
        <v>16300</v>
      </c>
      <c r="E127" s="359" t="s">
        <v>637</v>
      </c>
      <c r="F127" s="359" t="s">
        <v>638</v>
      </c>
      <c r="G127" s="359" t="s">
        <v>713</v>
      </c>
      <c r="H127" s="359" t="s">
        <v>714</v>
      </c>
      <c r="I127" s="359" t="s">
        <v>667</v>
      </c>
      <c r="J127" s="359" t="s">
        <v>668</v>
      </c>
      <c r="K127" s="359" t="s">
        <v>643</v>
      </c>
      <c r="L127" s="359" t="s">
        <v>94</v>
      </c>
      <c r="M127" s="435" t="s">
        <v>644</v>
      </c>
    </row>
    <row r="128" spans="4:13">
      <c r="D128" s="434">
        <v>16074</v>
      </c>
      <c r="E128" s="359" t="s">
        <v>637</v>
      </c>
      <c r="F128" s="359" t="s">
        <v>638</v>
      </c>
      <c r="G128" s="359" t="s">
        <v>665</v>
      </c>
      <c r="H128" s="359" t="s">
        <v>666</v>
      </c>
      <c r="I128" s="359" t="s">
        <v>667</v>
      </c>
      <c r="J128" s="359" t="s">
        <v>668</v>
      </c>
      <c r="K128" s="359" t="s">
        <v>643</v>
      </c>
      <c r="L128" s="359" t="s">
        <v>94</v>
      </c>
      <c r="M128" s="435" t="s">
        <v>644</v>
      </c>
    </row>
    <row r="129" spans="4:13">
      <c r="D129" s="434">
        <v>17410</v>
      </c>
      <c r="E129" s="359" t="s">
        <v>637</v>
      </c>
      <c r="F129" s="359" t="s">
        <v>638</v>
      </c>
      <c r="G129" s="359" t="s">
        <v>741</v>
      </c>
      <c r="H129" s="359" t="s">
        <v>741</v>
      </c>
      <c r="I129" s="359" t="s">
        <v>647</v>
      </c>
      <c r="J129" s="359" t="s">
        <v>648</v>
      </c>
      <c r="K129" s="359" t="s">
        <v>740</v>
      </c>
      <c r="L129" s="359" t="s">
        <v>96</v>
      </c>
      <c r="M129" s="435" t="s">
        <v>644</v>
      </c>
    </row>
    <row r="130" spans="4:13">
      <c r="D130" s="434">
        <v>17408</v>
      </c>
      <c r="E130" s="359" t="s">
        <v>637</v>
      </c>
      <c r="F130" s="359" t="s">
        <v>638</v>
      </c>
      <c r="G130" s="359" t="s">
        <v>739</v>
      </c>
      <c r="H130" s="359" t="s">
        <v>739</v>
      </c>
      <c r="I130" s="359" t="s">
        <v>647</v>
      </c>
      <c r="J130" s="359" t="s">
        <v>648</v>
      </c>
      <c r="K130" s="359" t="s">
        <v>740</v>
      </c>
      <c r="L130" s="359" t="s">
        <v>96</v>
      </c>
      <c r="M130" s="435" t="s">
        <v>644</v>
      </c>
    </row>
    <row r="131" spans="4:13">
      <c r="D131" s="434">
        <v>16298</v>
      </c>
      <c r="E131" s="359" t="s">
        <v>637</v>
      </c>
      <c r="F131" s="359" t="s">
        <v>638</v>
      </c>
      <c r="G131" s="359" t="s">
        <v>711</v>
      </c>
      <c r="H131" s="359" t="s">
        <v>712</v>
      </c>
      <c r="I131" s="359" t="s">
        <v>667</v>
      </c>
      <c r="J131" s="359" t="s">
        <v>668</v>
      </c>
      <c r="K131" s="359" t="s">
        <v>643</v>
      </c>
      <c r="L131" s="359" t="s">
        <v>94</v>
      </c>
      <c r="M131" s="435" t="s">
        <v>644</v>
      </c>
    </row>
    <row r="132" spans="4:13">
      <c r="D132" s="439">
        <v>16306</v>
      </c>
      <c r="E132" s="440" t="s">
        <v>637</v>
      </c>
      <c r="F132" s="440" t="s">
        <v>638</v>
      </c>
      <c r="G132" s="440" t="s">
        <v>719</v>
      </c>
      <c r="H132" s="440" t="s">
        <v>720</v>
      </c>
      <c r="I132" s="440" t="s">
        <v>647</v>
      </c>
      <c r="J132" s="440" t="s">
        <v>648</v>
      </c>
      <c r="K132" s="440" t="s">
        <v>643</v>
      </c>
      <c r="L132" s="440" t="s">
        <v>94</v>
      </c>
      <c r="M132" s="441" t="s">
        <v>644</v>
      </c>
    </row>
    <row r="133" spans="4:13">
      <c r="D133" s="442" t="s">
        <v>880</v>
      </c>
      <c r="E133" s="359" t="s">
        <v>637</v>
      </c>
      <c r="F133" s="359" t="s">
        <v>638</v>
      </c>
      <c r="G133" s="443" t="s">
        <v>878</v>
      </c>
      <c r="H133" s="359" t="s">
        <v>874</v>
      </c>
      <c r="I133" s="359" t="s">
        <v>667</v>
      </c>
      <c r="J133" s="443" t="s">
        <v>668</v>
      </c>
      <c r="K133" s="359" t="s">
        <v>643</v>
      </c>
      <c r="L133" s="359" t="s">
        <v>94</v>
      </c>
      <c r="M133" s="435" t="s">
        <v>644</v>
      </c>
    </row>
    <row r="134" spans="4:13">
      <c r="D134" s="442" t="s">
        <v>880</v>
      </c>
      <c r="E134" s="359" t="s">
        <v>637</v>
      </c>
      <c r="F134" s="359" t="s">
        <v>638</v>
      </c>
      <c r="G134" s="443" t="s">
        <v>878</v>
      </c>
      <c r="H134" s="359" t="s">
        <v>875</v>
      </c>
      <c r="I134" s="359" t="s">
        <v>647</v>
      </c>
      <c r="J134" s="443" t="s">
        <v>648</v>
      </c>
      <c r="K134" s="440" t="s">
        <v>643</v>
      </c>
      <c r="L134" s="440" t="s">
        <v>94</v>
      </c>
      <c r="M134" s="441" t="s">
        <v>644</v>
      </c>
    </row>
    <row r="135" spans="4:13">
      <c r="D135" s="442" t="s">
        <v>880</v>
      </c>
      <c r="E135" s="359" t="s">
        <v>637</v>
      </c>
      <c r="F135" s="359" t="s">
        <v>638</v>
      </c>
      <c r="G135" s="443" t="s">
        <v>878</v>
      </c>
      <c r="H135" s="359" t="s">
        <v>876</v>
      </c>
      <c r="I135" s="359" t="s">
        <v>651</v>
      </c>
      <c r="J135" s="443" t="s">
        <v>652</v>
      </c>
      <c r="K135" s="359" t="s">
        <v>643</v>
      </c>
      <c r="L135" s="359" t="s">
        <v>94</v>
      </c>
      <c r="M135" s="435" t="s">
        <v>644</v>
      </c>
    </row>
    <row r="136" spans="4:13">
      <c r="D136" s="444" t="s">
        <v>880</v>
      </c>
      <c r="E136" s="440" t="s">
        <v>637</v>
      </c>
      <c r="F136" s="440" t="s">
        <v>638</v>
      </c>
      <c r="G136" s="445" t="s">
        <v>879</v>
      </c>
      <c r="H136" s="440" t="s">
        <v>877</v>
      </c>
      <c r="I136" s="440" t="s">
        <v>801</v>
      </c>
      <c r="J136" s="445" t="s">
        <v>802</v>
      </c>
      <c r="K136" s="440" t="s">
        <v>643</v>
      </c>
      <c r="L136" s="440" t="s">
        <v>94</v>
      </c>
      <c r="M136" s="441"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4.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p:properties>
</file>

<file path=customXml/item2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5FF991-C66A-4AAF-AC09-3E8322DE2999}">
  <ds:schemaRefs/>
</ds:datastoreItem>
</file>

<file path=customXml/itemProps2.xml><?xml version="1.0" encoding="utf-8"?>
<ds:datastoreItem xmlns:ds="http://schemas.openxmlformats.org/officeDocument/2006/customXml" ds:itemID="{457F4C07-1709-4595-8EC4-6C0DABF04268}">
  <ds:schemaRefs/>
</ds:datastoreItem>
</file>

<file path=customXml/itemProps3.xml><?xml version="1.0" encoding="utf-8"?>
<ds:datastoreItem xmlns:ds="http://schemas.openxmlformats.org/officeDocument/2006/customXml" ds:itemID="{F92C5DF9-F10E-4F67-A74E-2A3531B26D44}">
  <ds:schemaRefs/>
</ds:datastoreItem>
</file>

<file path=customXml/itemProps4.xml><?xml version="1.0" encoding="utf-8"?>
<ds:datastoreItem xmlns:ds="http://schemas.openxmlformats.org/officeDocument/2006/customXml" ds:itemID="{A502F854-1DC8-4930-AC9B-4F60D9DD5EEF}">
  <ds:schemaRefs/>
</ds:datastoreItem>
</file>

<file path=customXml/itemProps5.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6.xml><?xml version="1.0" encoding="utf-8"?>
<ds:datastoreItem xmlns:ds="http://schemas.openxmlformats.org/officeDocument/2006/customXml" ds:itemID="{73EAB481-866B-4C0F-8627-26832E150B4D}">
  <ds:schemaRefs/>
</ds:datastoreItem>
</file>

<file path=customXml/itemProps7.xml><?xml version="1.0" encoding="utf-8"?>
<ds:datastoreItem xmlns:ds="http://schemas.openxmlformats.org/officeDocument/2006/customXml" ds:itemID="{27B0BC59-0E6A-4278-957E-2A6158A5EF58}">
  <ds:schemaRefs/>
</ds:datastoreItem>
</file>

<file path=customXml/itemProps8.xml><?xml version="1.0" encoding="utf-8"?>
<ds:datastoreItem xmlns:ds="http://schemas.openxmlformats.org/officeDocument/2006/customXml" ds:itemID="{3B5C8196-2348-4D06-B408-7ECE9A09663C}">
  <ds:schemaRefs/>
</ds:datastoreItem>
</file>

<file path=customXml/itemProps9.xml><?xml version="1.0" encoding="utf-8"?>
<ds:datastoreItem xmlns:ds="http://schemas.openxmlformats.org/officeDocument/2006/customXml" ds:itemID="{B0B7BE38-2889-44EA-9FB0-2D6FF9BB889A}">
  <ds:schemaRefs/>
</ds:datastoreItem>
</file>

<file path=customXml/itemProps10.xml><?xml version="1.0" encoding="utf-8"?>
<ds:datastoreItem xmlns:ds="http://schemas.openxmlformats.org/officeDocument/2006/customXml" ds:itemID="{C5CBC30E-2F3A-4931-BF4A-9F61DD9D84E2}">
  <ds:schemaRefs/>
</ds:datastoreItem>
</file>

<file path=customXml/itemProps11.xml><?xml version="1.0" encoding="utf-8"?>
<ds:datastoreItem xmlns:ds="http://schemas.openxmlformats.org/officeDocument/2006/customXml" ds:itemID="{498F0357-19EF-429B-ABBE-9EE0F18B7652}">
  <ds:schemaRefs/>
</ds:datastoreItem>
</file>

<file path=customXml/itemProps12.xml><?xml version="1.0" encoding="utf-8"?>
<ds:datastoreItem xmlns:ds="http://schemas.openxmlformats.org/officeDocument/2006/customXml" ds:itemID="{F8AB7AAD-CCBA-4D35-9A0D-E4DC6E01A4E1}">
  <ds:schemaRefs/>
</ds:datastoreItem>
</file>

<file path=customXml/itemProps13.xml><?xml version="1.0" encoding="utf-8"?>
<ds:datastoreItem xmlns:ds="http://schemas.openxmlformats.org/officeDocument/2006/customXml" ds:itemID="{14FA3DBF-3D10-4CEC-9C13-2B643DF1E106}">
  <ds:schemaRefs/>
</ds:datastoreItem>
</file>

<file path=customXml/itemProps14.xml><?xml version="1.0" encoding="utf-8"?>
<ds:datastoreItem xmlns:ds="http://schemas.openxmlformats.org/officeDocument/2006/customXml" ds:itemID="{E4A9B254-DDD8-464F-AF7A-4D112BB6FD8E}">
  <ds:schemaRefs/>
</ds:datastoreItem>
</file>

<file path=customXml/itemProps15.xml><?xml version="1.0" encoding="utf-8"?>
<ds:datastoreItem xmlns:ds="http://schemas.openxmlformats.org/officeDocument/2006/customXml" ds:itemID="{E68C531D-A362-4FEB-8EB6-C7E4117D7A69}">
  <ds:schemaRefs/>
</ds:datastoreItem>
</file>

<file path=customXml/itemProps16.xml><?xml version="1.0" encoding="utf-8"?>
<ds:datastoreItem xmlns:ds="http://schemas.openxmlformats.org/officeDocument/2006/customXml" ds:itemID="{F11733BD-FDAC-45AD-A0CD-7C4B6266E0CC}">
  <ds:schemaRefs/>
</ds:datastoreItem>
</file>

<file path=customXml/itemProps17.xml><?xml version="1.0" encoding="utf-8"?>
<ds:datastoreItem xmlns:ds="http://schemas.openxmlformats.org/officeDocument/2006/customXml" ds:itemID="{09DE11B8-3459-491D-8BA8-7D75F0234420}">
  <ds:schemaRefs/>
</ds:datastoreItem>
</file>

<file path=customXml/itemProps18.xml><?xml version="1.0" encoding="utf-8"?>
<ds:datastoreItem xmlns:ds="http://schemas.openxmlformats.org/officeDocument/2006/customXml" ds:itemID="{72671333-EA01-4E61-9495-0C521CFF4E42}">
  <ds:schemaRefs/>
</ds:datastoreItem>
</file>

<file path=customXml/itemProps19.xml><?xml version="1.0" encoding="utf-8"?>
<ds:datastoreItem xmlns:ds="http://schemas.openxmlformats.org/officeDocument/2006/customXml" ds:itemID="{5C670962-9690-435C-A5BE-6413D7595FD6}">
  <ds:schemaRefs/>
</ds:datastoreItem>
</file>

<file path=customXml/itemProps20.xml><?xml version="1.0" encoding="utf-8"?>
<ds:datastoreItem xmlns:ds="http://schemas.openxmlformats.org/officeDocument/2006/customXml" ds:itemID="{8428E760-B837-43D3-BFB6-FA3F00E4351C}">
  <ds:schemaRefs/>
</ds:datastoreItem>
</file>

<file path=customXml/itemProps21.xml><?xml version="1.0" encoding="utf-8"?>
<ds:datastoreItem xmlns:ds="http://schemas.openxmlformats.org/officeDocument/2006/customXml" ds:itemID="{4B5313D3-99C5-44BD-BE39-5926B1C15ED3}">
  <ds:schemaRefs/>
</ds:datastoreItem>
</file>

<file path=customXml/itemProps22.xml><?xml version="1.0" encoding="utf-8"?>
<ds:datastoreItem xmlns:ds="http://schemas.openxmlformats.org/officeDocument/2006/customXml" ds:itemID="{A4A5620A-4296-4C7A-BA8C-7054E1FB2B7E}">
  <ds:schemaRefs>
    <ds:schemaRef ds:uri="http://purl.org/dc/elements/1.1/"/>
    <ds:schemaRef ds:uri="http://schemas.microsoft.com/office/2006/metadata/properties"/>
    <ds:schemaRef ds:uri="http://schemas.microsoft.com/office/2006/documentManagement/types"/>
    <ds:schemaRef ds:uri="http://www.w3.org/XML/1998/namespace"/>
    <ds:schemaRef ds:uri="http://purl.org/dc/terms/"/>
    <ds:schemaRef ds:uri="http://schemas.microsoft.com/office/infopath/2007/PartnerControls"/>
    <ds:schemaRef ds:uri="http://schemas.openxmlformats.org/package/2006/metadata/core-properties"/>
    <ds:schemaRef ds:uri="http://purl.org/dc/dcmitype/"/>
  </ds:schemaRefs>
</ds:datastoreItem>
</file>

<file path=customXml/itemProps23.xml><?xml version="1.0" encoding="utf-8"?>
<ds:datastoreItem xmlns:ds="http://schemas.openxmlformats.org/officeDocument/2006/customXml" ds:itemID="{4D599914-1841-4557-992F-9FC790B7361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2020-11-17T19:05:46Z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