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I142" i="57"/>
  <c r="I141" i="57"/>
  <c r="I140" i="57"/>
  <c r="I139" i="57"/>
  <c r="H142" i="57"/>
  <c r="H141" i="57"/>
  <c r="H140" i="57"/>
  <c r="H139" i="57"/>
  <c r="D142" i="57"/>
  <c r="D141" i="57"/>
  <c r="D140" i="57"/>
  <c r="D139" i="57"/>
  <c r="C142" i="57"/>
  <c r="C141" i="57"/>
  <c r="C140" i="57"/>
  <c r="C139" i="57"/>
  <c r="S30" i="57"/>
  <c r="P30" i="57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L56" i="2"/>
  <c r="K55" i="2"/>
  <c r="J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M83" i="57" l="1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Q30" i="57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G42" i="2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<sst xmlns="http://schemas.openxmlformats.org/spreadsheetml/2006/main" count="1392" uniqueCount="558">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</sst>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  <row r="98" spans="2:2" x14ac:dyDescent="0.25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20" t="s">
        <v>221</v>
      </c>
      <c r="I9" s="420"/>
      <c r="J9" s="420"/>
      <c r="L9" s="420" t="s">
        <v>224</v>
      </c>
      <c r="M9" s="42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 x14ac:dyDescent="0.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 x14ac:dyDescent="0.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 x14ac:dyDescent="0.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 x14ac:dyDescent="0.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 x14ac:dyDescent="0.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 x14ac:dyDescent="0.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 x14ac:dyDescent="0.25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 x14ac:dyDescent="0.25">
      <c r="A27" s="384" t="s">
        <v>548</v>
      </c>
      <c r="B27" s="293">
        <v>8</v>
      </c>
      <c r="C27" s="293">
        <v>5</v>
      </c>
      <c r="E27" s="384" t="s">
        <v>549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97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2</v>
      </c>
      <c r="E39" s="340">
        <f>INDEX(Table1[QuantityModifier],MATCH(E37,Table1[Dragon],0))</f>
        <v>2.5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2.5499999999999998</v>
      </c>
      <c r="G42" s="340">
        <f>$E$39+G39</f>
        <v>2.6</v>
      </c>
      <c r="H42" s="340">
        <f>$E$39+H39</f>
        <v>2.7</v>
      </c>
      <c r="I42" t="s">
        <v>411</v>
      </c>
    </row>
    <row r="45" spans="1:17" x14ac:dyDescent="0.25">
      <c r="G45" s="421" t="s">
        <v>135</v>
      </c>
      <c r="H45" s="421"/>
      <c r="I45" s="422" t="s">
        <v>136</v>
      </c>
      <c r="J45" s="423"/>
      <c r="K45" s="424" t="s">
        <v>137</v>
      </c>
      <c r="L45" s="425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1530 to 1658</v>
      </c>
      <c r="I47" t="str">
        <f>CONCATENATE(INDEX(missionsDragonRelativeMetrics[Easy Mission Reward],MATCH($E$37,missionsDragonRelativeMetrics[Dragon],0)), " coins")</f>
        <v>7000 coins</v>
      </c>
      <c r="J47" t="str">
        <f t="shared" ref="J47:J75" si="1">CONCATENATE(ROUND((F47*$G$42)*(1-$I$39),0), " to ",ROUND((G47*$G$42)*(1-$I$39),0))</f>
        <v>1560 to 1690</v>
      </c>
      <c r="K47" t="str">
        <f>CONCATENATE(INDEX(missionsDragonRelativeMetrics[Medium Mission Reward],MATCH($E$37,missionsDragonRelativeMetrics[Dragon],0)), " coins")</f>
        <v>10500 coins</v>
      </c>
      <c r="L47" t="str">
        <f t="shared" ref="L47:L75" si="2">CONCATENATE(ROUND((F47*$H$42)*(1-$I$39),0), " to ",ROUND((G47*$H$42)*(1-$I$39),0))</f>
        <v>1620 to 1755</v>
      </c>
      <c r="M47" t="str">
        <f>CONCATENATE(INDEX(missionsDragonRelativeMetrics[Hard Mission Reward],MATCH($E$37,missionsDragonRelativeMetrics[Dragon],0)), " coins")</f>
        <v>21000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1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64 to 77</v>
      </c>
      <c r="I48" t="str">
        <f>CONCATENATE(INDEX(missionsDragonRelativeMetrics[Easy Mission Reward],MATCH($E$37,missionsDragonRelativeMetrics[Dragon],0)), " coins")</f>
        <v>7000 coins</v>
      </c>
      <c r="J48" t="str">
        <f t="shared" si="1"/>
        <v>65 to 78</v>
      </c>
      <c r="K48" t="str">
        <f>CONCATENATE(INDEX(missionsDragonRelativeMetrics[Medium Mission Reward],MATCH($E$37,missionsDragonRelativeMetrics[Dragon],0)), " coins")</f>
        <v>10500 coins</v>
      </c>
      <c r="L48" t="str">
        <f t="shared" si="2"/>
        <v>68 to 81</v>
      </c>
      <c r="M48" t="str">
        <f>CONCATENATE(INDEX(missionsDragonRelativeMetrics[Hard Mission Reward],MATCH($E$37,missionsDragonRelativeMetrics[Dragon],0)), " coins")</f>
        <v>21000 coins</v>
      </c>
      <c r="N48">
        <v>0</v>
      </c>
      <c r="O48" s="347">
        <v>4</v>
      </c>
      <c r="P48" s="264"/>
      <c r="Q48" t="b">
        <f t="shared" si="3"/>
        <v>1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2550 to 3060</v>
      </c>
      <c r="I49" t="str">
        <f>CONCATENATE(INDEX(missionsDragonRelativeMetrics[Easy Mission Reward],MATCH($E$37,missionsDragonRelativeMetrics[Dragon],0)), " coins")</f>
        <v>7000 coins</v>
      </c>
      <c r="J49" t="str">
        <f t="shared" si="1"/>
        <v>2600 to 3120</v>
      </c>
      <c r="K49" t="str">
        <f>CONCATENATE(INDEX(missionsDragonRelativeMetrics[Medium Mission Reward],MATCH($E$37,missionsDragonRelativeMetrics[Dragon],0)), " coins")</f>
        <v>10500 coins</v>
      </c>
      <c r="L49" t="str">
        <f t="shared" si="2"/>
        <v>2700 to 3240</v>
      </c>
      <c r="M49" t="str">
        <f>CONCATENATE(INDEX(missionsDragonRelativeMetrics[Hard Mission Reward],MATCH($E$37,missionsDragonRelativeMetrics[Dragon],0)), " coins")</f>
        <v>21000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26 to 28</v>
      </c>
      <c r="I50" t="str">
        <f>CONCATENATE(INDEX(missionsDragonRelativeMetrics[Easy Mission Reward],MATCH($E$37,missionsDragonRelativeMetrics[Dragon],0)), " coins")</f>
        <v>7000 coins</v>
      </c>
      <c r="J50" t="str">
        <f t="shared" si="1"/>
        <v>26 to 29</v>
      </c>
      <c r="K50" t="str">
        <f>CONCATENATE(INDEX(missionsDragonRelativeMetrics[Medium Mission Reward],MATCH($E$37,missionsDragonRelativeMetrics[Dragon],0)), " coins")</f>
        <v>10500 coins</v>
      </c>
      <c r="L50" t="str">
        <f t="shared" si="2"/>
        <v>27 to 30</v>
      </c>
      <c r="M50" t="str">
        <f>CONCATENATE(INDEX(missionsDragonRelativeMetrics[Hard Mission Reward],MATCH($E$37,missionsDragonRelativeMetrics[Dragon],0)), " coins")</f>
        <v>21000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13 to 15</v>
      </c>
      <c r="I51" t="str">
        <f>CONCATENATE(INDEX(missionsDragonRelativeMetrics[Easy Mission Reward],MATCH($E$37,missionsDragonRelativeMetrics[Dragon],0)), " coins")</f>
        <v>7000 coins</v>
      </c>
      <c r="J51" s="111" t="str">
        <f t="shared" si="1"/>
        <v>13 to 16</v>
      </c>
      <c r="K51" t="str">
        <f>CONCATENATE(INDEX(missionsDragonRelativeMetrics[Medium Mission Reward],MATCH($E$37,missionsDragonRelativeMetrics[Dragon],0)), " coins")</f>
        <v>10500 coins</v>
      </c>
      <c r="L51" s="111" t="str">
        <f t="shared" si="2"/>
        <v>14 to 16</v>
      </c>
      <c r="M51" t="str">
        <f>CONCATENATE(INDEX(missionsDragonRelativeMetrics[Hard Mission Reward],MATCH($E$37,missionsDragonRelativeMetrics[Dragon],0)), " coins")</f>
        <v>21000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893 to 1020</v>
      </c>
      <c r="I52" t="str">
        <f>CONCATENATE(INDEX(missionsDragonRelativeMetrics[Easy Mission Reward],MATCH($E$37,missionsDragonRelativeMetrics[Dragon],0)), " coins")</f>
        <v>7000 coins</v>
      </c>
      <c r="J52" s="111" t="str">
        <f t="shared" si="1"/>
        <v>910 to 1040</v>
      </c>
      <c r="K52" t="str">
        <f>CONCATENATE(INDEX(missionsDragonRelativeMetrics[Medium Mission Reward],MATCH($E$37,missionsDragonRelativeMetrics[Dragon],0)), " coins")</f>
        <v>10500 coins</v>
      </c>
      <c r="L52" s="111" t="str">
        <f t="shared" si="2"/>
        <v>945 to 1080</v>
      </c>
      <c r="M52" t="str">
        <f>CONCATENATE(INDEX(missionsDragonRelativeMetrics[Hard Mission Reward],MATCH($E$37,missionsDragonRelativeMetrics[Dragon],0)), " coins")</f>
        <v>21000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765 to 1020</v>
      </c>
      <c r="I53" t="str">
        <f>CONCATENATE(INDEX(missionsDragonRelativeMetrics[Easy Mission Reward],MATCH($E$37,missionsDragonRelativeMetrics[Dragon],0)), " coins")</f>
        <v>7000 coins</v>
      </c>
      <c r="J53" s="111" t="str">
        <f t="shared" si="1"/>
        <v>780 to 1040</v>
      </c>
      <c r="K53" t="str">
        <f>CONCATENATE(INDEX(missionsDragonRelativeMetrics[Medium Mission Reward],MATCH($E$37,missionsDragonRelativeMetrics[Dragon],0)), " coins")</f>
        <v>10500 coins</v>
      </c>
      <c r="L53" s="111" t="str">
        <f t="shared" si="2"/>
        <v>810 to 1080</v>
      </c>
      <c r="M53" t="str">
        <f>CONCATENATE(INDEX(missionsDragonRelativeMetrics[Hard Mission Reward],MATCH($E$37,missionsDragonRelativeMetrics[Dragon],0)),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1020000 to 1275000</v>
      </c>
      <c r="I54" t="str">
        <f>CONCATENATE(INDEX(missionsDragonRelativeMetrics[Easy Mission Reward],MATCH($E$37,missionsDragonRelativeMetrics[Dragon],0)), " coins")</f>
        <v>7000 coins</v>
      </c>
      <c r="J54" s="111" t="str">
        <f t="shared" si="1"/>
        <v>1040000 to 1300000</v>
      </c>
      <c r="K54" t="str">
        <f>CONCATENATE(INDEX(missionsDragonRelativeMetrics[Medium Mission Reward],MATCH($E$37,missionsDragonRelativeMetrics[Dragon],0)), " coins")</f>
        <v>10500 coins</v>
      </c>
      <c r="L54" s="111" t="str">
        <f t="shared" si="2"/>
        <v>1080000 to 1350000</v>
      </c>
      <c r="M54" t="str">
        <f>CONCATENATE(INDEX(missionsDragonRelativeMetrics[Hard Mission Reward],MATCH($E$37,missionsDragonRelativeMetrics[Dragon],0)), " coins")</f>
        <v>21000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115 to 140</v>
      </c>
      <c r="I55" t="str">
        <f>CONCATENATE(INDEX(missionsDragonRelativeMetrics[Easy Mission Reward],MATCH($E$37,missionsDragonRelativeMetrics[Dragon],0)), " coins")</f>
        <v>7000 coins</v>
      </c>
      <c r="J55" s="111" t="str">
        <f>CONCATENATE(ROUND((F55*$G$42)*(1-$I$39),0), " to ",ROUND((G55*$G$42)*(1-$I$39),0))</f>
        <v>117 to 143</v>
      </c>
      <c r="K55" t="str">
        <f>CONCATENATE(INDEX(missionsDragonRelativeMetrics[Medium Mission Reward],MATCH($E$37,missionsDragonRelativeMetrics[Dragon],0)), " coins")</f>
        <v>10500 coins</v>
      </c>
      <c r="L55" s="111" t="str">
        <f t="shared" si="2"/>
        <v>122 to 149</v>
      </c>
      <c r="M55" t="str">
        <f>CONCATENATE(INDEX(missionsDragonRelativeMetrics[Hard Mission Reward],MATCH($E$37,missionsDragonRelativeMetrics[Dragon],0)), " coins")</f>
        <v>21000 coins</v>
      </c>
      <c r="N55">
        <v>0</v>
      </c>
      <c r="O55" s="347">
        <v>3</v>
      </c>
      <c r="P55" s="264"/>
      <c r="Q55" t="b">
        <f t="shared" si="3"/>
        <v>1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102 to 115</v>
      </c>
      <c r="I56" t="str">
        <f>CONCATENATE(INDEX(missionsDragonRelativeMetrics[Easy Mission Reward],MATCH($E$37,missionsDragonRelativeMetrics[Dragon],0)), " coins")</f>
        <v>7000 coins</v>
      </c>
      <c r="J56" s="111" t="str">
        <f t="shared" si="1"/>
        <v>104 to 117</v>
      </c>
      <c r="K56" t="str">
        <f>CONCATENATE(INDEX(missionsDragonRelativeMetrics[Medium Mission Reward],MATCH($E$37,missionsDragonRelativeMetrics[Dragon],0)), " coins")</f>
        <v>10500 coins</v>
      </c>
      <c r="L56" s="111" t="str">
        <f>CONCATENATE(ROUND((F56*$H$42)*(1-$I$39),0), " to ",ROUND((G56*$H$42)*(1-$I$39),0))</f>
        <v>108 to 122</v>
      </c>
      <c r="M56" t="str">
        <f>CONCATENATE(INDEX(missionsDragonRelativeMetrics[Hard Mission Reward],MATCH($E$37,missionsDragonRelativeMetrics[Dragon],0)), " coins")</f>
        <v>21000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383 to 510</v>
      </c>
      <c r="I57" t="str">
        <f>CONCATENATE(INDEX(missionsDragonRelativeMetrics[Easy Mission Reward],MATCH($E$37,missionsDragonRelativeMetrics[Dragon],0)), " coins")</f>
        <v>7000 coins</v>
      </c>
      <c r="J57" s="111" t="str">
        <f t="shared" si="1"/>
        <v>390 to 520</v>
      </c>
      <c r="K57" t="str">
        <f>CONCATENATE(INDEX(missionsDragonRelativeMetrics[Medium Mission Reward],MATCH($E$37,missionsDragonRelativeMetrics[Dragon],0)), " coins")</f>
        <v>10500 coins</v>
      </c>
      <c r="L57" s="111" t="str">
        <f t="shared" si="2"/>
        <v>405 to 540</v>
      </c>
      <c r="M57" t="str">
        <f>CONCATENATE(INDEX(missionsDragonRelativeMetrics[Hard Mission Reward],MATCH($E$37,missionsDragonRelativeMetrics[Dragon],0)), " coins")</f>
        <v>21000 coins</v>
      </c>
      <c r="N57">
        <v>0</v>
      </c>
      <c r="O57" s="347">
        <v>3</v>
      </c>
      <c r="P57" s="264"/>
      <c r="Q57" t="b">
        <f t="shared" si="3"/>
        <v>1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Reward],MATCH($E$37,missionsDragonRelativeMetrics[Dragon],0)),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Reward],MATCH($E$37,missionsDragonRelativeMetrics[Dragon],0)),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Reward],MATCH($E$37,missionsDragonRelativeMetrics[Dragon],0)), " coins")</f>
        <v>21000 coins</v>
      </c>
      <c r="N58">
        <v>2</v>
      </c>
      <c r="O58" s="347">
        <v>4</v>
      </c>
      <c r="P58" s="264"/>
      <c r="Q58" t="b">
        <f t="shared" si="3"/>
        <v>1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13 to 18</v>
      </c>
      <c r="I59" t="str">
        <f>CONCATENATE(INDEX(missionsDragonRelativeMetrics[Easy Mission Reward],MATCH($E$37,missionsDragonRelativeMetrics[Dragon],0)), " coins")</f>
        <v>7000 coins</v>
      </c>
      <c r="J59" s="111" t="str">
        <f t="shared" si="1"/>
        <v>13 to 18</v>
      </c>
      <c r="K59" t="str">
        <f>CONCATENATE(INDEX(missionsDragonRelativeMetrics[Medium Mission Reward],MATCH($E$37,missionsDragonRelativeMetrics[Dragon],0)), " coins")</f>
        <v>10500 coins</v>
      </c>
      <c r="L59" s="111" t="str">
        <f t="shared" si="2"/>
        <v>14 to 19</v>
      </c>
      <c r="M59" t="str">
        <f>CONCATENATE(INDEX(missionsDragonRelativeMetrics[Hard Mission Reward],MATCH($E$37,missionsDragonRelativeMetrics[Dragon],0)),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8 to 10</v>
      </c>
      <c r="I60" t="str">
        <f>CONCATENATE(INDEX(missionsDragonRelativeMetrics[Easy Mission Reward],MATCH($E$37,missionsDragonRelativeMetrics[Dragon],0)), " coins")</f>
        <v>7000 coins</v>
      </c>
      <c r="J60" s="111" t="str">
        <f t="shared" si="1"/>
        <v>8 to 10</v>
      </c>
      <c r="K60" t="str">
        <f>CONCATENATE(INDEX(missionsDragonRelativeMetrics[Medium Mission Reward],MATCH($E$37,missionsDragonRelativeMetrics[Dragon],0)), " coins")</f>
        <v>10500 coins</v>
      </c>
      <c r="L60" s="111" t="str">
        <f t="shared" si="2"/>
        <v>8 to 11</v>
      </c>
      <c r="M60" t="str">
        <f>CONCATENATE(INDEX(missionsDragonRelativeMetrics[Hard Mission Reward],MATCH($E$37,missionsDragonRelativeMetrics[Dragon],0)), " coins")</f>
        <v>21000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8 to 8</v>
      </c>
      <c r="I61" t="str">
        <f>CONCATENATE(INDEX(missionsDragonRelativeMetrics[Easy Mission Reward],MATCH($E$37,missionsDragonRelativeMetrics[Dragon],0)), " coins")</f>
        <v>7000 coins</v>
      </c>
      <c r="J61" s="111" t="str">
        <f t="shared" si="1"/>
        <v>8 to 8</v>
      </c>
      <c r="K61" t="str">
        <f>CONCATENATE(INDEX(missionsDragonRelativeMetrics[Medium Mission Reward],MATCH($E$37,missionsDragonRelativeMetrics[Dragon],0)), " coins")</f>
        <v>10500 coins</v>
      </c>
      <c r="L61" s="111" t="str">
        <f t="shared" si="2"/>
        <v>8 to 8</v>
      </c>
      <c r="M61" t="str">
        <f>CONCATENATE(INDEX(missionsDragonRelativeMetrics[Hard Mission Reward],MATCH($E$37,missionsDragonRelativeMetrics[Dragon],0)), " coins")</f>
        <v>21000 coins</v>
      </c>
      <c r="N61">
        <v>3</v>
      </c>
      <c r="O61" s="347">
        <v>7</v>
      </c>
      <c r="P61" s="264"/>
      <c r="Q61" t="b">
        <f t="shared" si="3"/>
        <v>0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20 to 23</v>
      </c>
      <c r="I62" t="str">
        <f>CONCATENATE(INDEX(missionsDragonRelativeMetrics[Easy Mission Reward],MATCH($E$37,missionsDragonRelativeMetrics[Dragon],0)), " coins")</f>
        <v>7000 coins</v>
      </c>
      <c r="J62" s="111" t="str">
        <f t="shared" si="1"/>
        <v>21 to 23</v>
      </c>
      <c r="K62" t="str">
        <f>CONCATENATE(INDEX(missionsDragonRelativeMetrics[Medium Mission Reward],MATCH($E$37,missionsDragonRelativeMetrics[Dragon],0)), " coins")</f>
        <v>10500 coins</v>
      </c>
      <c r="L62" s="111" t="str">
        <f t="shared" si="2"/>
        <v>22 to 24</v>
      </c>
      <c r="M62" t="str">
        <f>CONCATENATE(INDEX(missionsDragonRelativeMetrics[Hard Mission Reward],MATCH($E$37,missionsDragonRelativeMetrics[Dragon],0)), " coins")</f>
        <v>21000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28 to 31</v>
      </c>
      <c r="I63" t="str">
        <f>CONCATENATE(INDEX(missionsDragonRelativeMetrics[Easy Mission Reward],MATCH($E$37,missionsDragonRelativeMetrics[Dragon],0)), " coins")</f>
        <v>7000 coins</v>
      </c>
      <c r="J63" s="111" t="str">
        <f t="shared" si="1"/>
        <v>29 to 31</v>
      </c>
      <c r="K63" t="str">
        <f>CONCATENATE(INDEX(missionsDragonRelativeMetrics[Medium Mission Reward],MATCH($E$37,missionsDragonRelativeMetrics[Dragon],0)), " coins")</f>
        <v>10500 coins</v>
      </c>
      <c r="L63" s="111" t="str">
        <f t="shared" si="2"/>
        <v>30 to 32</v>
      </c>
      <c r="M63" t="str">
        <f>CONCATENATE(INDEX(missionsDragonRelativeMetrics[Hard Mission Reward],MATCH($E$37,missionsDragonRelativeMetrics[Dragon],0)), " coins")</f>
        <v>21000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15300 to 17850</v>
      </c>
      <c r="I64" t="str">
        <f>CONCATENATE(INDEX(missionsDragonRelativeMetrics[Easy Mission Reward],MATCH($E$37,missionsDragonRelativeMetrics[Dragon],0)), " coins")</f>
        <v>7000 coins</v>
      </c>
      <c r="J64" s="111" t="str">
        <f t="shared" si="1"/>
        <v>15600 to 18200</v>
      </c>
      <c r="K64" t="str">
        <f>CONCATENATE(INDEX(missionsDragonRelativeMetrics[Medium Mission Reward],MATCH($E$37,missionsDragonRelativeMetrics[Dragon],0)), " coins")</f>
        <v>10500 coins</v>
      </c>
      <c r="L64" s="111" t="str">
        <f t="shared" si="2"/>
        <v>16200 to 18900</v>
      </c>
      <c r="M64" t="str">
        <f>CONCATENATE(INDEX(missionsDragonRelativeMetrics[Hard Mission Reward],MATCH($E$37,missionsDragonRelativeMetrics[Dragon],0)),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128 to 140</v>
      </c>
      <c r="I65" t="str">
        <f>CONCATENATE(INDEX(missionsDragonRelativeMetrics[Easy Mission Reward],MATCH($E$37,missionsDragonRelativeMetrics[Dragon],0)), " coins")</f>
        <v>7000 coins</v>
      </c>
      <c r="J65" s="111" t="str">
        <f t="shared" si="1"/>
        <v>130 to 143</v>
      </c>
      <c r="K65" t="str">
        <f>CONCATENATE(INDEX(missionsDragonRelativeMetrics[Medium Mission Reward],MATCH($E$37,missionsDragonRelativeMetrics[Dragon],0)), " coins")</f>
        <v>10500 coins</v>
      </c>
      <c r="L65" s="111" t="str">
        <f t="shared" si="2"/>
        <v>135 to 149</v>
      </c>
      <c r="M65" t="str">
        <f>CONCATENATE(INDEX(missionsDragonRelativeMetrics[Hard Mission Reward],MATCH($E$37,missionsDragonRelativeMetrics[Dragon],0)), " coins")</f>
        <v>21000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10 to 10</v>
      </c>
      <c r="I66" t="str">
        <f>CONCATENATE(INDEX(missionsDragonRelativeMetrics[Easy Mission Reward],MATCH($E$37,missionsDragonRelativeMetrics[Dragon],0)), " coins")</f>
        <v>7000 coins</v>
      </c>
      <c r="J66" s="111" t="str">
        <f t="shared" si="1"/>
        <v>10 to 10</v>
      </c>
      <c r="K66" t="str">
        <f>CONCATENATE(INDEX(missionsDragonRelativeMetrics[Medium Mission Reward],MATCH($E$37,missionsDragonRelativeMetrics[Dragon],0)), " coins")</f>
        <v>10500 coins</v>
      </c>
      <c r="L66" s="111" t="str">
        <f t="shared" si="2"/>
        <v>11 to 11</v>
      </c>
      <c r="M66" t="str">
        <f>CONCATENATE(INDEX(missionsDragonRelativeMetrics[Hard Mission Reward],MATCH($E$37,missionsDragonRelativeMetrics[Dragon],0)),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13 to 13</v>
      </c>
      <c r="I67" t="str">
        <f>CONCATENATE(INDEX(missionsDragonRelativeMetrics[Easy Mission Reward],MATCH($E$37,missionsDragonRelativeMetrics[Dragon],0)), " coins")</f>
        <v>7000 coins</v>
      </c>
      <c r="J67" s="111" t="str">
        <f t="shared" si="1"/>
        <v>13 to 13</v>
      </c>
      <c r="K67" t="str">
        <f>CONCATENATE(INDEX(missionsDragonRelativeMetrics[Medium Mission Reward],MATCH($E$37,missionsDragonRelativeMetrics[Dragon],0)), " coins")</f>
        <v>10500 coins</v>
      </c>
      <c r="L67" s="111" t="str">
        <f t="shared" si="2"/>
        <v>14 to 14</v>
      </c>
      <c r="M67" t="str">
        <f>CONCATENATE(INDEX(missionsDragonRelativeMetrics[Hard Mission Reward],MATCH($E$37,missionsDragonRelativeMetrics[Dragon],0)), " coins")</f>
        <v>21000 coins</v>
      </c>
      <c r="N67">
        <v>3</v>
      </c>
      <c r="O67" s="347">
        <v>7</v>
      </c>
      <c r="P67" s="264"/>
      <c r="Q67" t="b">
        <f t="shared" si="3"/>
        <v>0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43 to 46</v>
      </c>
      <c r="I68" t="str">
        <f>CONCATENATE(INDEX(missionsDragonRelativeMetrics[Easy Mission Reward],MATCH($E$37,missionsDragonRelativeMetrics[Dragon],0)), " coins")</f>
        <v>7000 coins</v>
      </c>
      <c r="J68" s="111" t="str">
        <f t="shared" si="1"/>
        <v>44 to 47</v>
      </c>
      <c r="K68" t="str">
        <f>CONCATENATE(INDEX(missionsDragonRelativeMetrics[Medium Mission Reward],MATCH($E$37,missionsDragonRelativeMetrics[Dragon],0)), " coins")</f>
        <v>10500 coins</v>
      </c>
      <c r="L68" s="111" t="str">
        <f t="shared" si="2"/>
        <v>46 to 49</v>
      </c>
      <c r="M68" t="str">
        <f>CONCATENATE(INDEX(missionsDragonRelativeMetrics[Hard Mission Reward],MATCH($E$37,missionsDragonRelativeMetrics[Dragon],0)), " coins")</f>
        <v>21000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26 to 31</v>
      </c>
      <c r="I69" t="str">
        <f>CONCATENATE(INDEX(missionsDragonRelativeMetrics[Easy Mission Reward],MATCH($E$37,missionsDragonRelativeMetrics[Dragon],0)), " coins")</f>
        <v>7000 coins</v>
      </c>
      <c r="J69" s="111" t="str">
        <f t="shared" si="1"/>
        <v>26 to 31</v>
      </c>
      <c r="K69" t="str">
        <f>CONCATENATE(INDEX(missionsDragonRelativeMetrics[Medium Mission Reward],MATCH($E$37,missionsDragonRelativeMetrics[Dragon],0)), " coins")</f>
        <v>10500 coins</v>
      </c>
      <c r="L69" s="111" t="str">
        <f t="shared" si="2"/>
        <v>27 to 32</v>
      </c>
      <c r="M69" t="str">
        <f>CONCATENATE(INDEX(missionsDragonRelativeMetrics[Hard Mission Reward],MATCH($E$37,missionsDragonRelativeMetrics[Dragon],0)), " coins")</f>
        <v>21000 coins</v>
      </c>
      <c r="N69">
        <v>1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8 to 10</v>
      </c>
      <c r="I70" t="str">
        <f>CONCATENATE(INDEX(missionsDragonRelativeMetrics[Easy Mission Reward],MATCH($E$37,missionsDragonRelativeMetrics[Dragon],0)), " coins")</f>
        <v>7000 coins</v>
      </c>
      <c r="J70" s="111" t="str">
        <f t="shared" si="1"/>
        <v>8 to 10</v>
      </c>
      <c r="K70" t="str">
        <f>CONCATENATE(INDEX(missionsDragonRelativeMetrics[Medium Mission Reward],MATCH($E$37,missionsDragonRelativeMetrics[Dragon],0)), " coins")</f>
        <v>10500 coins</v>
      </c>
      <c r="L70" s="111" t="str">
        <f t="shared" si="2"/>
        <v>8 to 11</v>
      </c>
      <c r="M70" t="str">
        <f>CONCATENATE(INDEX(missionsDragonRelativeMetrics[Hard Mission Reward],MATCH($E$37,missionsDragonRelativeMetrics[Dragon],0)), " coins")</f>
        <v>21000 coins</v>
      </c>
      <c r="N70">
        <v>2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64 to 69</v>
      </c>
      <c r="I71" t="str">
        <f>CONCATENATE(INDEX(missionsDragonRelativeMetrics[Easy Mission Reward],MATCH($E$37,missionsDragonRelativeMetrics[Dragon],0)), " coins")</f>
        <v>7000 coins</v>
      </c>
      <c r="J71" s="111" t="str">
        <f t="shared" si="1"/>
        <v>65 to 70</v>
      </c>
      <c r="K71" t="str">
        <f>CONCATENATE(INDEX(missionsDragonRelativeMetrics[Medium Mission Reward],MATCH($E$37,missionsDragonRelativeMetrics[Dragon],0)), " coins")</f>
        <v>10500 coins</v>
      </c>
      <c r="L71" s="111" t="str">
        <f t="shared" si="2"/>
        <v>68 to 73</v>
      </c>
      <c r="M71" t="str">
        <f>CONCATENATE(INDEX(missionsDragonRelativeMetrics[Hard Mission Reward],MATCH($E$37,missionsDragonRelativeMetrics[Dragon],0)), " coins")</f>
        <v>21000 coins</v>
      </c>
      <c r="N71">
        <v>1</v>
      </c>
      <c r="O71" s="347">
        <v>3</v>
      </c>
      <c r="P71" s="264"/>
      <c r="Q71" t="b">
        <f t="shared" si="3"/>
        <v>1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26 to 31</v>
      </c>
      <c r="I72" t="str">
        <f>CONCATENATE(INDEX(missionsDragonRelativeMetrics[Easy Mission Reward],MATCH($E$37,missionsDragonRelativeMetrics[Dragon],0)), " coins")</f>
        <v>7000 coins</v>
      </c>
      <c r="J72" s="111" t="str">
        <f t="shared" si="1"/>
        <v>26 to 31</v>
      </c>
      <c r="K72" t="str">
        <f>CONCATENATE(INDEX(missionsDragonRelativeMetrics[Medium Mission Reward],MATCH($E$37,missionsDragonRelativeMetrics[Dragon],0)), " coins")</f>
        <v>10500 coins</v>
      </c>
      <c r="L72" s="111" t="str">
        <f t="shared" si="2"/>
        <v>27 to 32</v>
      </c>
      <c r="M72" t="str">
        <f>CONCATENATE(INDEX(missionsDragonRelativeMetrics[Hard Mission Reward],MATCH($E$37,missionsDragonRelativeMetrics[Dragon],0)), " coins")</f>
        <v>21000 coins</v>
      </c>
      <c r="N72">
        <v>1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8 to 8</v>
      </c>
      <c r="I73" t="str">
        <f>CONCATENATE(INDEX(missionsDragonRelativeMetrics[Easy Mission Reward],MATCH($E$37,missionsDragonRelativeMetrics[Dragon],0)), " coins")</f>
        <v>7000 coins</v>
      </c>
      <c r="J73" s="111" t="str">
        <f t="shared" si="1"/>
        <v>8 to 8</v>
      </c>
      <c r="K73" t="str">
        <f>CONCATENATE(INDEX(missionsDragonRelativeMetrics[Medium Mission Reward],MATCH($E$37,missionsDragonRelativeMetrics[Dragon],0)), " coins")</f>
        <v>10500 coins</v>
      </c>
      <c r="L73" s="111" t="str">
        <f t="shared" si="2"/>
        <v>8 to 8</v>
      </c>
      <c r="M73" t="str">
        <f>CONCATENATE(INDEX(missionsDragonRelativeMetrics[Hard Mission Reward],MATCH($E$37,missionsDragonRelativeMetrics[Dragon],0)), " coins")</f>
        <v>21000 coins</v>
      </c>
      <c r="N73">
        <v>2</v>
      </c>
      <c r="O73" s="347">
        <v>2</v>
      </c>
      <c r="P73" s="264"/>
      <c r="Q73" t="b">
        <f t="shared" si="3"/>
        <v>1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3 to 5</v>
      </c>
      <c r="I74" t="str">
        <f>CONCATENATE(INDEX(missionsDragonRelativeMetrics[Easy Mission Reward],MATCH($E$37,missionsDragonRelativeMetrics[Dragon],0)), " coins")</f>
        <v>7000 coins</v>
      </c>
      <c r="J74" s="111" t="str">
        <f t="shared" si="1"/>
        <v>3 to 5</v>
      </c>
      <c r="K74" t="str">
        <f>CONCATENATE(INDEX(missionsDragonRelativeMetrics[Medium Mission Reward],MATCH($E$37,missionsDragonRelativeMetrics[Dragon],0)), " coins")</f>
        <v>10500 coins</v>
      </c>
      <c r="L74" s="111" t="str">
        <f t="shared" si="2"/>
        <v>3 to 5</v>
      </c>
      <c r="M74" t="str">
        <f>CONCATENATE(INDEX(missionsDragonRelativeMetrics[Hard Mission Reward],MATCH($E$37,missionsDragonRelativeMetrics[Dragon],0)),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13 to 15</v>
      </c>
      <c r="I75" t="str">
        <f>CONCATENATE(INDEX(missionsDragonRelativeMetrics[Easy Mission Reward],MATCH($E$37,missionsDragonRelativeMetrics[Dragon],0)), " coins")</f>
        <v>7000 coins</v>
      </c>
      <c r="J75" s="111" t="str">
        <f t="shared" si="1"/>
        <v>13 to 16</v>
      </c>
      <c r="K75" t="str">
        <f>CONCATENATE(INDEX(missionsDragonRelativeMetrics[Medium Mission Reward],MATCH($E$37,missionsDragonRelativeMetrics[Dragon],0)), " coins")</f>
        <v>10500 coins</v>
      </c>
      <c r="L75" s="111" t="str">
        <f t="shared" si="2"/>
        <v>14 to 16</v>
      </c>
      <c r="M75" t="str">
        <f>CONCATENATE(INDEX(missionsDragonRelativeMetrics[Hard Mission Reward],MATCH($E$37,missionsDragonRelativeMetrics[Dragon],0)), " coins")</f>
        <v>21000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115 to 153</v>
      </c>
      <c r="I76" t="str">
        <f>CONCATENATE(INDEX(missionsDragonRelativeMetrics[Easy Mission Reward],MATCH($E$37,missionsDragonRelativeMetrics[Dragon],0)), " coins")</f>
        <v>7000 coins</v>
      </c>
      <c r="J76" s="344" t="str">
        <f t="shared" ref="J76:J94" si="5">CONCATENATE(ROUND((F76*$G$42)*(1-$I$39),0), " to ",ROUND((G76*$G$42)*(1-$I$39),0))</f>
        <v>117 to 156</v>
      </c>
      <c r="K76" t="str">
        <f>CONCATENATE(INDEX(missionsDragonRelativeMetrics[Medium Mission Reward],MATCH($E$37,missionsDragonRelativeMetrics[Dragon],0)), " coins")</f>
        <v>10500 coins</v>
      </c>
      <c r="L76" s="344" t="str">
        <f t="shared" ref="L76:L94" si="6">CONCATENATE(ROUND((F76*$H$42)*(1-$I$39),0), " to ",ROUND((G76*$H$42)*(1-$I$39),0))</f>
        <v>122 to 162</v>
      </c>
      <c r="M76" t="str">
        <f>CONCATENATE(INDEX(missionsDragonRelativeMetrics[Hard Mission Reward],MATCH($E$37,missionsDragonRelativeMetrics[Dragon],0)), " coins")</f>
        <v>21000 coins</v>
      </c>
      <c r="N76" s="120">
        <v>2</v>
      </c>
      <c r="O76" s="348">
        <v>4</v>
      </c>
      <c r="P76" s="120"/>
      <c r="Q76" t="b">
        <f t="shared" si="3"/>
        <v>1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5 to 10</v>
      </c>
      <c r="I77" t="str">
        <f>CONCATENATE(INDEX(missionsDragonRelativeMetrics[Easy Mission Reward],MATCH($E$37,missionsDragonRelativeMetrics[Dragon],0)), " coins")</f>
        <v>7000 coins</v>
      </c>
      <c r="J77" s="344" t="str">
        <f t="shared" si="5"/>
        <v>5 to 10</v>
      </c>
      <c r="K77" t="str">
        <f>CONCATENATE(INDEX(missionsDragonRelativeMetrics[Medium Mission Reward],MATCH($E$37,missionsDragonRelativeMetrics[Dragon],0)), " coins")</f>
        <v>10500 coins</v>
      </c>
      <c r="L77" s="344" t="str">
        <f t="shared" si="6"/>
        <v>5 to 11</v>
      </c>
      <c r="M77" t="str">
        <f>CONCATENATE(INDEX(missionsDragonRelativeMetrics[Hard Mission Reward],MATCH($E$37,missionsDragonRelativeMetrics[Dragon],0)), " coins")</f>
        <v>21000 coins</v>
      </c>
      <c r="N77" s="120">
        <v>3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64 to 77</v>
      </c>
      <c r="I78" t="str">
        <f>CONCATENATE(INDEX(missionsDragonRelativeMetrics[Easy Mission Reward],MATCH($E$37,missionsDragonRelativeMetrics[Dragon],0)), " coins")</f>
        <v>7000 coins</v>
      </c>
      <c r="J78" s="344" t="str">
        <f t="shared" si="5"/>
        <v>65 to 78</v>
      </c>
      <c r="K78" t="str">
        <f>CONCATENATE(INDEX(missionsDragonRelativeMetrics[Medium Mission Reward],MATCH($E$37,missionsDragonRelativeMetrics[Dragon],0)), " coins")</f>
        <v>10500 coins</v>
      </c>
      <c r="L78" s="344" t="str">
        <f t="shared" si="6"/>
        <v>68 to 81</v>
      </c>
      <c r="M78" t="str">
        <f>CONCATENATE(INDEX(missionsDragonRelativeMetrics[Hard Mission Reward],MATCH($E$37,missionsDragonRelativeMetrics[Dragon],0)), " coins")</f>
        <v>21000 coins</v>
      </c>
      <c r="N78" s="120">
        <v>4</v>
      </c>
      <c r="O78" s="348">
        <v>7</v>
      </c>
      <c r="P78" s="120"/>
      <c r="Q78" t="b">
        <f t="shared" si="3"/>
        <v>0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8 to 13</v>
      </c>
      <c r="I79" t="str">
        <f>CONCATENATE(INDEX(missionsDragonRelativeMetrics[Easy Mission Reward],MATCH($E$37,missionsDragonRelativeMetrics[Dragon],0)), " coins")</f>
        <v>7000 coins</v>
      </c>
      <c r="J79" s="344" t="str">
        <f t="shared" si="5"/>
        <v>8 to 13</v>
      </c>
      <c r="K79" t="str">
        <f>CONCATENATE(INDEX(missionsDragonRelativeMetrics[Medium Mission Reward],MATCH($E$37,missionsDragonRelativeMetrics[Dragon],0)), " coins")</f>
        <v>10500 coins</v>
      </c>
      <c r="L79" s="344" t="str">
        <f t="shared" si="6"/>
        <v>8 to 14</v>
      </c>
      <c r="M79" t="str">
        <f>CONCATENATE(INDEX(missionsDragonRelativeMetrics[Hard Mission Reward],MATCH($E$37,missionsDragonRelativeMetrics[Dragon],0)), " coins")</f>
        <v>21000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0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13 to 26</v>
      </c>
      <c r="I80" t="str">
        <f>CONCATENATE(INDEX(missionsDragonRelativeMetrics[Easy Mission Reward],MATCH($E$37,missionsDragonRelativeMetrics[Dragon],0)), " coins")</f>
        <v>7000 coins</v>
      </c>
      <c r="J80" s="344" t="str">
        <f t="shared" si="5"/>
        <v>13 to 26</v>
      </c>
      <c r="K80" t="str">
        <f>CONCATENATE(INDEX(missionsDragonRelativeMetrics[Medium Mission Reward],MATCH($E$37,missionsDragonRelativeMetrics[Dragon],0)), " coins")</f>
        <v>10500 coins</v>
      </c>
      <c r="L80" s="344" t="str">
        <f t="shared" si="6"/>
        <v>14 to 27</v>
      </c>
      <c r="M80" t="str">
        <f>CONCATENATE(INDEX(missionsDragonRelativeMetrics[Hard Mission Reward],MATCH($E$37,missionsDragonRelativeMetrics[Dragon],0)), " coins")</f>
        <v>21000 coins</v>
      </c>
      <c r="N80" s="120">
        <v>5</v>
      </c>
      <c r="O80" s="348">
        <v>7</v>
      </c>
      <c r="P80" s="120"/>
      <c r="Q80" t="b">
        <f t="shared" si="7"/>
        <v>0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893 to 1275</v>
      </c>
      <c r="I81" t="str">
        <f>CONCATENATE(INDEX(missionsDragonRelativeMetrics[Easy Mission Reward],MATCH($E$37,missionsDragonRelativeMetrics[Dragon],0)), " coins")</f>
        <v>7000 coins</v>
      </c>
      <c r="J81" s="344" t="str">
        <f t="shared" si="5"/>
        <v>910 to 1300</v>
      </c>
      <c r="K81" t="str">
        <f>CONCATENATE(INDEX(missionsDragonRelativeMetrics[Medium Mission Reward],MATCH($E$37,missionsDragonRelativeMetrics[Dragon],0)), " coins")</f>
        <v>10500 coins</v>
      </c>
      <c r="L81" s="344" t="str">
        <f t="shared" si="6"/>
        <v>945 to 1350</v>
      </c>
      <c r="M81" t="str">
        <f>CONCATENATE(INDEX(missionsDragonRelativeMetrics[Hard Mission Reward],MATCH($E$37,missionsDragonRelativeMetrics[Dragon],0)),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765 to 1020</v>
      </c>
      <c r="I82" t="str">
        <f>CONCATENATE(INDEX(missionsDragonRelativeMetrics[Easy Mission Reward],MATCH($E$37,missionsDragonRelativeMetrics[Dragon],0)), " coins")</f>
        <v>7000 coins</v>
      </c>
      <c r="J82" s="344" t="str">
        <f t="shared" si="5"/>
        <v>780 to 1040</v>
      </c>
      <c r="K82" t="str">
        <f>CONCATENATE(INDEX(missionsDragonRelativeMetrics[Medium Mission Reward],MATCH($E$37,missionsDragonRelativeMetrics[Dragon],0)), " coins")</f>
        <v>10500 coins</v>
      </c>
      <c r="L82" s="344" t="str">
        <f t="shared" si="6"/>
        <v>810 to 1080</v>
      </c>
      <c r="M82" t="str">
        <f>CONCATENATE(INDEX(missionsDragonRelativeMetrics[Hard Mission Reward],MATCH($E$37,missionsDragonRelativeMetrics[Dragon],0)), " coins")</f>
        <v>21000 coins</v>
      </c>
      <c r="N82" s="120">
        <v>1</v>
      </c>
      <c r="O82" s="348">
        <v>3</v>
      </c>
      <c r="P82" s="120"/>
      <c r="Q82" t="b">
        <f t="shared" si="7"/>
        <v>1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33 to 38</v>
      </c>
      <c r="I83" t="str">
        <f>CONCATENATE(INDEX(missionsDragonRelativeMetrics[Easy Mission Reward],MATCH($E$37,missionsDragonRelativeMetrics[Dragon],0)), " coins")</f>
        <v>7000 coins</v>
      </c>
      <c r="J83" s="344" t="str">
        <f t="shared" si="5"/>
        <v>34 to 39</v>
      </c>
      <c r="K83" t="str">
        <f>CONCATENATE(INDEX(missionsDragonRelativeMetrics[Medium Mission Reward],MATCH($E$37,missionsDragonRelativeMetrics[Dragon],0)), " coins")</f>
        <v>10500 coins</v>
      </c>
      <c r="L83" s="344" t="str">
        <f t="shared" si="6"/>
        <v>35 to 41</v>
      </c>
      <c r="M83" t="str">
        <f>CONCATENATE(INDEX(missionsDragonRelativeMetrics[Hard Mission Reward],MATCH($E$37,missionsDragonRelativeMetrics[Dragon],0)), " coins")</f>
        <v>21000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13 to 26</v>
      </c>
      <c r="I84" t="str">
        <f>CONCATENATE(INDEX(missionsDragonRelativeMetrics[Easy Mission Reward],MATCH($E$37,missionsDragonRelativeMetrics[Dragon],0)), " coins")</f>
        <v>7000 coins</v>
      </c>
      <c r="J84" s="344" t="str">
        <f t="shared" si="5"/>
        <v>13 to 26</v>
      </c>
      <c r="K84" t="str">
        <f>CONCATENATE(INDEX(missionsDragonRelativeMetrics[Medium Mission Reward],MATCH($E$37,missionsDragonRelativeMetrics[Dragon],0)), " coins")</f>
        <v>10500 coins</v>
      </c>
      <c r="L84" s="344" t="str">
        <f t="shared" si="6"/>
        <v>14 to 27</v>
      </c>
      <c r="M84" t="str">
        <f>CONCATENATE(INDEX(missionsDragonRelativeMetrics[Hard Mission Reward],MATCH($E$37,missionsDragonRelativeMetrics[Dragon],0)),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Reward],MATCH($E$37,missionsDragonRelativeMetrics[Dragon],0)),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Reward],MATCH($E$37,missionsDragonRelativeMetrics[Dragon],0)),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Reward],MATCH($E$37,missionsDragonRelativeMetrics[Dragon],0)),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26 to 38</v>
      </c>
      <c r="I86" t="str">
        <f>CONCATENATE(INDEX(missionsDragonRelativeMetrics[Easy Mission Reward],MATCH($E$37,missionsDragonRelativeMetrics[Dragon],0)), " coins")</f>
        <v>7000 coins</v>
      </c>
      <c r="J86" s="344" t="str">
        <f t="shared" si="5"/>
        <v>26 to 39</v>
      </c>
      <c r="K86" t="str">
        <f>CONCATENATE(INDEX(missionsDragonRelativeMetrics[Medium Mission Reward],MATCH($E$37,missionsDragonRelativeMetrics[Dragon],0)), " coins")</f>
        <v>10500 coins</v>
      </c>
      <c r="L86" s="344" t="str">
        <f t="shared" si="6"/>
        <v>27 to 41</v>
      </c>
      <c r="M86" t="str">
        <f>CONCATENATE(INDEX(missionsDragonRelativeMetrics[Hard Mission Reward],MATCH($E$37,missionsDragonRelativeMetrics[Dragon],0)), " coins")</f>
        <v>21000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77 to 102</v>
      </c>
      <c r="I87" t="str">
        <f>CONCATENATE(INDEX(missionsDragonRelativeMetrics[Easy Mission Reward],MATCH($E$37,missionsDragonRelativeMetrics[Dragon],0)), " coins")</f>
        <v>7000 coins</v>
      </c>
      <c r="J87" s="344" t="str">
        <f t="shared" si="5"/>
        <v>78 to 104</v>
      </c>
      <c r="K87" t="str">
        <f>CONCATENATE(INDEX(missionsDragonRelativeMetrics[Medium Mission Reward],MATCH($E$37,missionsDragonRelativeMetrics[Dragon],0)), " coins")</f>
        <v>10500 coins</v>
      </c>
      <c r="L87" s="344" t="str">
        <f t="shared" si="6"/>
        <v>81 to 108</v>
      </c>
      <c r="M87" t="str">
        <f>CONCATENATE(INDEX(missionsDragonRelativeMetrics[Hard Mission Reward],MATCH($E$37,missionsDragonRelativeMetrics[Dragon],0)), " coins")</f>
        <v>21000 coins</v>
      </c>
      <c r="N87" s="120">
        <v>3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38 to 51</v>
      </c>
      <c r="I88" t="str">
        <f>CONCATENATE(INDEX(missionsDragonRelativeMetrics[Easy Mission Reward],MATCH($E$37,missionsDragonRelativeMetrics[Dragon],0)), " coins")</f>
        <v>7000 coins</v>
      </c>
      <c r="J88" s="344" t="str">
        <f t="shared" si="5"/>
        <v>39 to 52</v>
      </c>
      <c r="K88" t="str">
        <f>CONCATENATE(INDEX(missionsDragonRelativeMetrics[Medium Mission Reward],MATCH($E$37,missionsDragonRelativeMetrics[Dragon],0)), " coins")</f>
        <v>10500 coins</v>
      </c>
      <c r="L88" s="344" t="str">
        <f t="shared" si="6"/>
        <v>41 to 54</v>
      </c>
      <c r="M88" t="str">
        <f>CONCATENATE(INDEX(missionsDragonRelativeMetrics[Hard Mission Reward],MATCH($E$37,missionsDragonRelativeMetrics[Dragon],0)), " coins")</f>
        <v>21000 coins</v>
      </c>
      <c r="N88" s="120">
        <v>4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77 to 102</v>
      </c>
      <c r="I89" t="str">
        <f>CONCATENATE(INDEX(missionsDragonRelativeMetrics[Easy Mission Reward],MATCH($E$37,missionsDragonRelativeMetrics[Dragon],0)), " coins")</f>
        <v>7000 coins</v>
      </c>
      <c r="J89" s="344" t="str">
        <f t="shared" si="5"/>
        <v>78 to 104</v>
      </c>
      <c r="K89" t="str">
        <f>CONCATENATE(INDEX(missionsDragonRelativeMetrics[Medium Mission Reward],MATCH($E$37,missionsDragonRelativeMetrics[Dragon],0)), " coins")</f>
        <v>10500 coins</v>
      </c>
      <c r="L89" s="344" t="str">
        <f t="shared" si="6"/>
        <v>81 to 108</v>
      </c>
      <c r="M89" t="str">
        <f>CONCATENATE(INDEX(missionsDragonRelativeMetrics[Hard Mission Reward],MATCH($E$37,missionsDragonRelativeMetrics[Dragon],0)), " coins")</f>
        <v>21000 coins</v>
      </c>
      <c r="N89" s="120">
        <v>5</v>
      </c>
      <c r="O89" s="348">
        <v>7</v>
      </c>
      <c r="P89" s="120"/>
      <c r="Q89" t="b">
        <f t="shared" si="7"/>
        <v>0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64 to 82</v>
      </c>
      <c r="I90" t="str">
        <f>CONCATENATE(INDEX(missionsDragonRelativeMetrics[Easy Mission Reward],MATCH($E$37,missionsDragonRelativeMetrics[Dragon],0)), " coins")</f>
        <v>7000 coins</v>
      </c>
      <c r="J90" s="344" t="str">
        <f t="shared" si="5"/>
        <v>65 to 83</v>
      </c>
      <c r="K90" t="str">
        <f>CONCATENATE(INDEX(missionsDragonRelativeMetrics[Medium Mission Reward],MATCH($E$37,missionsDragonRelativeMetrics[Dragon],0)), " coins")</f>
        <v>10500 coins</v>
      </c>
      <c r="L90" s="344" t="str">
        <f t="shared" si="6"/>
        <v>68 to 86</v>
      </c>
      <c r="M90" t="str">
        <f>CONCATENATE(INDEX(missionsDragonRelativeMetrics[Hard Mission Reward],MATCH($E$37,missionsDragonRelativeMetrics[Dragon],0)), " coins")</f>
        <v>21000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51 to 77</v>
      </c>
      <c r="I91" t="str">
        <f>CONCATENATE(INDEX(missionsDragonRelativeMetrics[Easy Mission Reward],MATCH($E$37,missionsDragonRelativeMetrics[Dragon],0)), " coins")</f>
        <v>7000 coins</v>
      </c>
      <c r="J91" s="344" t="str">
        <f t="shared" si="5"/>
        <v>52 to 78</v>
      </c>
      <c r="K91" t="str">
        <f>CONCATENATE(INDEX(missionsDragonRelativeMetrics[Medium Mission Reward],MATCH($E$37,missionsDragonRelativeMetrics[Dragon],0)), " coins")</f>
        <v>10500 coins</v>
      </c>
      <c r="L91" s="344" t="str">
        <f t="shared" si="6"/>
        <v>54 to 81</v>
      </c>
      <c r="M91" t="str">
        <f>CONCATENATE(INDEX(missionsDragonRelativeMetrics[Hard Mission Reward],MATCH($E$37,missionsDragonRelativeMetrics[Dragon],0)), " coins")</f>
        <v>21000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5 to 8</v>
      </c>
      <c r="I92" t="str">
        <f>CONCATENATE(INDEX(missionsDragonRelativeMetrics[Easy Mission Reward],MATCH($E$37,missionsDragonRelativeMetrics[Dragon],0)), " coins")</f>
        <v>7000 coins</v>
      </c>
      <c r="J92" s="344" t="str">
        <f t="shared" si="5"/>
        <v>5 to 8</v>
      </c>
      <c r="K92" t="str">
        <f>CONCATENATE(INDEX(missionsDragonRelativeMetrics[Medium Mission Reward],MATCH($E$37,missionsDragonRelativeMetrics[Dragon],0)), " coins")</f>
        <v>10500 coins</v>
      </c>
      <c r="L92" s="344" t="str">
        <f t="shared" si="6"/>
        <v>5 to 8</v>
      </c>
      <c r="M92" t="str">
        <f>CONCATENATE(INDEX(missionsDragonRelativeMetrics[Hard Mission Reward],MATCH($E$37,missionsDragonRelativeMetrics[Dragon],0)), " coins")</f>
        <v>21000 coins</v>
      </c>
      <c r="N92" s="120">
        <v>3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77 to 102</v>
      </c>
      <c r="I93" t="str">
        <f>CONCATENATE(INDEX(missionsDragonRelativeMetrics[Easy Mission Reward],MATCH($E$37,missionsDragonRelativeMetrics[Dragon],0)), " coins")</f>
        <v>7000 coins</v>
      </c>
      <c r="J93" s="344" t="str">
        <f t="shared" si="5"/>
        <v>78 to 104</v>
      </c>
      <c r="K93" t="str">
        <f>CONCATENATE(INDEX(missionsDragonRelativeMetrics[Medium Mission Reward],MATCH($E$37,missionsDragonRelativeMetrics[Dragon],0)), " coins")</f>
        <v>10500 coins</v>
      </c>
      <c r="L93" s="344" t="str">
        <f t="shared" si="6"/>
        <v>81 to 108</v>
      </c>
      <c r="M93" t="str">
        <f>CONCATENATE(INDEX(missionsDragonRelativeMetrics[Hard Mission Reward],MATCH($E$37,missionsDragonRelativeMetrics[Dragon],0)), " coins")</f>
        <v>21000 coins</v>
      </c>
      <c r="N93" s="120">
        <v>4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3 to 3</v>
      </c>
      <c r="I94" t="str">
        <f>CONCATENATE(INDEX(missionsDragonRelativeMetrics[Easy Mission Reward],MATCH($E$37,missionsDragonRelativeMetrics[Dragon],0)), " coins")</f>
        <v>7000 coins</v>
      </c>
      <c r="J94" s="344" t="str">
        <f t="shared" si="5"/>
        <v>3 to 3</v>
      </c>
      <c r="K94" t="str">
        <f>CONCATENATE(INDEX(missionsDragonRelativeMetrics[Medium Mission Reward],MATCH($E$37,missionsDragonRelativeMetrics[Dragon],0)), " coins")</f>
        <v>10500 coins</v>
      </c>
      <c r="L94" s="344" t="str">
        <f t="shared" si="6"/>
        <v>3 to 3</v>
      </c>
      <c r="M94" t="str">
        <f>CONCATENATE(INDEX(missionsDragonRelativeMetrics[Hard Mission Reward],MATCH($E$37,missionsDragonRelativeMetrics[Dragon],0)), " coins")</f>
        <v>21000 coins</v>
      </c>
      <c r="N94" s="120">
        <v>5</v>
      </c>
      <c r="O94" s="348">
        <v>7</v>
      </c>
      <c r="P94" s="120"/>
      <c r="Q94" t="b">
        <f t="shared" si="7"/>
        <v>0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26 to 38</v>
      </c>
      <c r="I95" s="264" t="str">
        <f>CONCATENATE(INDEX(missionsDragonRelativeMetrics[Easy Mission Reward],MATCH($E$37,missionsDragonRelativeMetrics[Dragon],0)), " coins")</f>
        <v>7000 coins</v>
      </c>
      <c r="J95" s="111" t="str">
        <f t="shared" ref="J95:J127" si="9">CONCATENATE(ROUND((F95*$G$42)*(1-$I$39),0), " to ",ROUND((G95*$G$42)*(1-$I$39),0))</f>
        <v>26 to 39</v>
      </c>
      <c r="K95" s="264" t="str">
        <f>CONCATENATE(INDEX(missionsDragonRelativeMetrics[Medium Mission Reward],MATCH($E$37,missionsDragonRelativeMetrics[Dragon],0)), " coins")</f>
        <v>10500 coins</v>
      </c>
      <c r="L95" s="111" t="str">
        <f t="shared" ref="L95:L127" si="10">CONCATENATE(ROUND((F95*$H$42)*(1-$I$39),0), " to ",ROUND((G95*$H$42)*(1-$I$39),0))</f>
        <v>27 to 41</v>
      </c>
      <c r="M95" s="264" t="str">
        <f>CONCATENATE(INDEX(missionsDragonRelativeMetrics[Hard Mission Reward],MATCH($E$37,missionsDragonRelativeMetrics[Dragon],0)), " coins")</f>
        <v>21000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8 to 10</v>
      </c>
      <c r="I96" s="264" t="str">
        <f>CONCATENATE(INDEX(missionsDragonRelativeMetrics[Easy Mission Reward],MATCH($E$37,missionsDragonRelativeMetrics[Dragon],0)), " coins")</f>
        <v>7000 coins</v>
      </c>
      <c r="J96" s="111" t="str">
        <f t="shared" si="9"/>
        <v>8 to 10</v>
      </c>
      <c r="K96" s="264" t="str">
        <f>CONCATENATE(INDEX(missionsDragonRelativeMetrics[Medium Mission Reward],MATCH($E$37,missionsDragonRelativeMetrics[Dragon],0)), " coins")</f>
        <v>10500 coins</v>
      </c>
      <c r="L96" s="111" t="str">
        <f t="shared" si="10"/>
        <v>8 to 11</v>
      </c>
      <c r="M96" s="264" t="str">
        <f>CONCATENATE(INDEX(missionsDragonRelativeMetrics[Hard Mission Reward],MATCH($E$37,missionsDragonRelativeMetrics[Dragon],0)), " coins")</f>
        <v>21000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Reward],MATCH($E$37,missionsDragonRelativeMetrics[Dragon],0)),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Reward],MATCH($E$37,missionsDragonRelativeMetrics[Dragon],0)),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Reward],MATCH($E$37,missionsDragonRelativeMetrics[Dragon],0)), " coins")</f>
        <v>21000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Reward],MATCH($E$37,missionsDragonRelativeMetrics[Dragon],0)),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Reward],MATCH($E$37,missionsDragonRelativeMetrics[Dragon],0)),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Reward],MATCH($E$37,missionsDragonRelativeMetrics[Dragon],0)), " coins")</f>
        <v>21000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26 to 51</v>
      </c>
      <c r="I99" s="264" t="str">
        <f>CONCATENATE(INDEX(missionsDragonRelativeMetrics[Easy Mission Reward],MATCH($E$37,missionsDragonRelativeMetrics[Dragon],0)), " coins")</f>
        <v>7000 coins</v>
      </c>
      <c r="J99" s="111" t="str">
        <f t="shared" si="9"/>
        <v>26 to 52</v>
      </c>
      <c r="K99" s="264" t="str">
        <f>CONCATENATE(INDEX(missionsDragonRelativeMetrics[Medium Mission Reward],MATCH($E$37,missionsDragonRelativeMetrics[Dragon],0)), " coins")</f>
        <v>10500 coins</v>
      </c>
      <c r="L99" s="111" t="str">
        <f t="shared" si="10"/>
        <v>27 to 54</v>
      </c>
      <c r="M99" s="264" t="str">
        <f>CONCATENATE(INDEX(missionsDragonRelativeMetrics[Hard Mission Reward],MATCH($E$37,missionsDragonRelativeMetrics[Dragon],0)), " coins")</f>
        <v>21000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8 to 10</v>
      </c>
      <c r="I100" s="264" t="str">
        <f>CONCATENATE(INDEX(missionsDragonRelativeMetrics[Easy Mission Reward],MATCH($E$37,missionsDragonRelativeMetrics[Dragon],0)), " coins")</f>
        <v>7000 coins</v>
      </c>
      <c r="J100" s="111" t="str">
        <f t="shared" si="9"/>
        <v>8 to 10</v>
      </c>
      <c r="K100" s="264" t="str">
        <f>CONCATENATE(INDEX(missionsDragonRelativeMetrics[Medium Mission Reward],MATCH($E$37,missionsDragonRelativeMetrics[Dragon],0)), " coins")</f>
        <v>10500 coins</v>
      </c>
      <c r="L100" s="111" t="str">
        <f t="shared" si="10"/>
        <v>8 to 11</v>
      </c>
      <c r="M100" s="264" t="str">
        <f>CONCATENATE(INDEX(missionsDragonRelativeMetrics[Hard Mission Reward],MATCH($E$37,missionsDragonRelativeMetrics[Dragon],0)), " coins")</f>
        <v>21000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26 to 31</v>
      </c>
      <c r="I101" s="264" t="str">
        <f>CONCATENATE(INDEX(missionsDragonRelativeMetrics[Easy Mission Reward],MATCH($E$37,missionsDragonRelativeMetrics[Dragon],0)), " coins")</f>
        <v>7000 coins</v>
      </c>
      <c r="J101" s="111" t="str">
        <f t="shared" si="9"/>
        <v>26 to 31</v>
      </c>
      <c r="K101" s="264" t="str">
        <f>CONCATENATE(INDEX(missionsDragonRelativeMetrics[Medium Mission Reward],MATCH($E$37,missionsDragonRelativeMetrics[Dragon],0)), " coins")</f>
        <v>10500 coins</v>
      </c>
      <c r="L101" s="111" t="str">
        <f t="shared" si="10"/>
        <v>27 to 32</v>
      </c>
      <c r="M101" s="264" t="str">
        <f>CONCATENATE(INDEX(missionsDragonRelativeMetrics[Hard Mission Reward],MATCH($E$37,missionsDragonRelativeMetrics[Dragon],0)), " coins")</f>
        <v>21000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Reward],MATCH($E$37,missionsDragonRelativeMetrics[Dragon],0)),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Reward],MATCH($E$37,missionsDragonRelativeMetrics[Dragon],0)),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Reward],MATCH($E$37,missionsDragonRelativeMetrics[Dragon],0)), " coins")</f>
        <v>21000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26 to 28</v>
      </c>
      <c r="I103" s="264" t="str">
        <f>CONCATENATE(INDEX(missionsDragonRelativeMetrics[Easy Mission Reward],MATCH($E$37,missionsDragonRelativeMetrics[Dragon],0)), " coins")</f>
        <v>7000 coins</v>
      </c>
      <c r="J103" s="111" t="str">
        <f t="shared" si="9"/>
        <v>26 to 29</v>
      </c>
      <c r="K103" s="264" t="str">
        <f>CONCATENATE(INDEX(missionsDragonRelativeMetrics[Medium Mission Reward],MATCH($E$37,missionsDragonRelativeMetrics[Dragon],0)), " coins")</f>
        <v>10500 coins</v>
      </c>
      <c r="L103" s="111" t="str">
        <f t="shared" si="10"/>
        <v>27 to 30</v>
      </c>
      <c r="M103" s="264" t="str">
        <f>CONCATENATE(INDEX(missionsDragonRelativeMetrics[Hard Mission Reward],MATCH($E$37,missionsDragonRelativeMetrics[Dragon],0)), " coins")</f>
        <v>21000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10 to 15</v>
      </c>
      <c r="I104" s="264" t="str">
        <f>CONCATENATE(INDEX(missionsDragonRelativeMetrics[Easy Mission Reward],MATCH($E$37,missionsDragonRelativeMetrics[Dragon],0)), " coins")</f>
        <v>7000 coins</v>
      </c>
      <c r="J104" s="111" t="str">
        <f t="shared" si="9"/>
        <v>10 to 16</v>
      </c>
      <c r="K104" s="264" t="str">
        <f>CONCATENATE(INDEX(missionsDragonRelativeMetrics[Medium Mission Reward],MATCH($E$37,missionsDragonRelativeMetrics[Dragon],0)), " coins")</f>
        <v>10500 coins</v>
      </c>
      <c r="L104" s="111" t="str">
        <f t="shared" si="10"/>
        <v>11 to 16</v>
      </c>
      <c r="M104" s="264" t="str">
        <f>CONCATENATE(INDEX(missionsDragonRelativeMetrics[Hard Mission Reward],MATCH($E$37,missionsDragonRelativeMetrics[Dragon],0)), " coins")</f>
        <v>21000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51 to 77</v>
      </c>
      <c r="I105" s="264" t="str">
        <f>CONCATENATE(INDEX(missionsDragonRelativeMetrics[Easy Mission Reward],MATCH($E$37,missionsDragonRelativeMetrics[Dragon],0)), " coins")</f>
        <v>7000 coins</v>
      </c>
      <c r="J105" s="111" t="str">
        <f t="shared" si="9"/>
        <v>52 to 78</v>
      </c>
      <c r="K105" s="264" t="str">
        <f>CONCATENATE(INDEX(missionsDragonRelativeMetrics[Medium Mission Reward],MATCH($E$37,missionsDragonRelativeMetrics[Dragon],0)), " coins")</f>
        <v>10500 coins</v>
      </c>
      <c r="L105" s="111" t="str">
        <f t="shared" si="10"/>
        <v>54 to 81</v>
      </c>
      <c r="M105" s="264" t="str">
        <f>CONCATENATE(INDEX(missionsDragonRelativeMetrics[Hard Mission Reward],MATCH($E$37,missionsDragonRelativeMetrics[Dragon],0)), " coins")</f>
        <v>21000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Reward],MATCH($E$37,missionsDragonRelativeMetrics[Dragon],0)),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Reward],MATCH($E$37,missionsDragonRelativeMetrics[Dragon],0)),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Reward],MATCH($E$37,missionsDragonRelativeMetrics[Dragon],0)), " coins")</f>
        <v>21000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115 to 140</v>
      </c>
      <c r="I107" s="264" t="str">
        <f>CONCATENATE(INDEX(missionsDragonRelativeMetrics[Easy Mission Reward],MATCH($E$37,missionsDragonRelativeMetrics[Dragon],0)), " coins")</f>
        <v>7000 coins</v>
      </c>
      <c r="J107" s="111" t="str">
        <f t="shared" si="9"/>
        <v>117 to 143</v>
      </c>
      <c r="K107" s="264" t="str">
        <f>CONCATENATE(INDEX(missionsDragonRelativeMetrics[Medium Mission Reward],MATCH($E$37,missionsDragonRelativeMetrics[Dragon],0)), " coins")</f>
        <v>10500 coins</v>
      </c>
      <c r="L107" s="111" t="str">
        <f t="shared" si="10"/>
        <v>122 to 149</v>
      </c>
      <c r="M107" s="264" t="str">
        <f>CONCATENATE(INDEX(missionsDragonRelativeMetrics[Hard Mission Reward],MATCH($E$37,missionsDragonRelativeMetrics[Dragon],0)), " coins")</f>
        <v>21000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10 to 15</v>
      </c>
      <c r="I108" s="264" t="str">
        <f>CONCATENATE(INDEX(missionsDragonRelativeMetrics[Easy Mission Reward],MATCH($E$37,missionsDragonRelativeMetrics[Dragon],0)), " coins")</f>
        <v>7000 coins</v>
      </c>
      <c r="J108" s="111" t="str">
        <f t="shared" si="9"/>
        <v>10 to 16</v>
      </c>
      <c r="K108" s="264" t="str">
        <f>CONCATENATE(INDEX(missionsDragonRelativeMetrics[Medium Mission Reward],MATCH($E$37,missionsDragonRelativeMetrics[Dragon],0)), " coins")</f>
        <v>10500 coins</v>
      </c>
      <c r="L108" s="111" t="str">
        <f t="shared" si="10"/>
        <v>11 to 16</v>
      </c>
      <c r="M108" s="264" t="str">
        <f>CONCATENATE(INDEX(missionsDragonRelativeMetrics[Hard Mission Reward],MATCH($E$37,missionsDragonRelativeMetrics[Dragon],0)), " coins")</f>
        <v>21000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64 to 89</v>
      </c>
      <c r="I109" s="264" t="str">
        <f>CONCATENATE(INDEX(missionsDragonRelativeMetrics[Easy Mission Reward],MATCH($E$37,missionsDragonRelativeMetrics[Dragon],0)), " coins")</f>
        <v>7000 coins</v>
      </c>
      <c r="J109" s="111" t="str">
        <f t="shared" si="9"/>
        <v>65 to 91</v>
      </c>
      <c r="K109" s="264" t="str">
        <f>CONCATENATE(INDEX(missionsDragonRelativeMetrics[Medium Mission Reward],MATCH($E$37,missionsDragonRelativeMetrics[Dragon],0)), " coins")</f>
        <v>10500 coins</v>
      </c>
      <c r="L109" s="111" t="str">
        <f t="shared" si="10"/>
        <v>68 to 95</v>
      </c>
      <c r="M109" s="264" t="str">
        <f>CONCATENATE(INDEX(missionsDragonRelativeMetrics[Hard Mission Reward],MATCH($E$37,missionsDragonRelativeMetrics[Dragon],0)), " coins")</f>
        <v>21000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Reward],MATCH($E$37,missionsDragonRelativeMetrics[Dragon],0)),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Reward],MATCH($E$37,missionsDragonRelativeMetrics[Dragon],0)),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Reward],MATCH($E$37,missionsDragonRelativeMetrics[Dragon],0)), " coins")</f>
        <v>21000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102 to 115</v>
      </c>
      <c r="I111" s="264" t="str">
        <f>CONCATENATE(INDEX(missionsDragonRelativeMetrics[Easy Mission Reward],MATCH($E$37,missionsDragonRelativeMetrics[Dragon],0)), " coins")</f>
        <v>7000 coins</v>
      </c>
      <c r="J111" s="111" t="str">
        <f t="shared" si="9"/>
        <v>104 to 117</v>
      </c>
      <c r="K111" s="264" t="str">
        <f>CONCATENATE(INDEX(missionsDragonRelativeMetrics[Medium Mission Reward],MATCH($E$37,missionsDragonRelativeMetrics[Dragon],0)), " coins")</f>
        <v>10500 coins</v>
      </c>
      <c r="L111" s="111" t="str">
        <f t="shared" si="10"/>
        <v>108 to 122</v>
      </c>
      <c r="M111" s="264" t="str">
        <f>CONCATENATE(INDEX(missionsDragonRelativeMetrics[Hard Mission Reward],MATCH($E$37,missionsDragonRelativeMetrics[Dragon],0)), " coins")</f>
        <v>21000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10 to 15</v>
      </c>
      <c r="I112" s="264" t="str">
        <f>CONCATENATE(INDEX(missionsDragonRelativeMetrics[Easy Mission Reward],MATCH($E$37,missionsDragonRelativeMetrics[Dragon],0)), " coins")</f>
        <v>7000 coins</v>
      </c>
      <c r="J112" s="111" t="str">
        <f t="shared" si="9"/>
        <v>10 to 16</v>
      </c>
      <c r="K112" s="264" t="str">
        <f>CONCATENATE(INDEX(missionsDragonRelativeMetrics[Medium Mission Reward],MATCH($E$37,missionsDragonRelativeMetrics[Dragon],0)), " coins")</f>
        <v>10500 coins</v>
      </c>
      <c r="L112" s="111" t="str">
        <f t="shared" si="10"/>
        <v>11 to 16</v>
      </c>
      <c r="M112" s="264" t="str">
        <f>CONCATENATE(INDEX(missionsDragonRelativeMetrics[Hard Mission Reward],MATCH($E$37,missionsDragonRelativeMetrics[Dragon],0)), " coins")</f>
        <v>21000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89 to 115</v>
      </c>
      <c r="I113" s="264" t="str">
        <f>CONCATENATE(INDEX(missionsDragonRelativeMetrics[Easy Mission Reward],MATCH($E$37,missionsDragonRelativeMetrics[Dragon],0)), " coins")</f>
        <v>7000 coins</v>
      </c>
      <c r="J113" s="111" t="str">
        <f t="shared" si="9"/>
        <v>91 to 117</v>
      </c>
      <c r="K113" s="264" t="str">
        <f>CONCATENATE(INDEX(missionsDragonRelativeMetrics[Medium Mission Reward],MATCH($E$37,missionsDragonRelativeMetrics[Dragon],0)), " coins")</f>
        <v>10500 coins</v>
      </c>
      <c r="L113" s="111" t="str">
        <f t="shared" si="10"/>
        <v>95 to 122</v>
      </c>
      <c r="M113" s="264" t="str">
        <f>CONCATENATE(INDEX(missionsDragonRelativeMetrics[Hard Mission Reward],MATCH($E$37,missionsDragonRelativeMetrics[Dragon],0)), " coins")</f>
        <v>21000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Reward],MATCH($E$37,missionsDragonRelativeMetrics[Dragon],0)),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Reward],MATCH($E$37,missionsDragonRelativeMetrics[Dragon],0)),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Reward],MATCH($E$37,missionsDragonRelativeMetrics[Dragon],0)), " coins")</f>
        <v>21000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383 to 510</v>
      </c>
      <c r="I115" s="264" t="str">
        <f>CONCATENATE(INDEX(missionsDragonRelativeMetrics[Easy Mission Reward],MATCH($E$37,missionsDragonRelativeMetrics[Dragon],0)), " coins")</f>
        <v>7000 coins</v>
      </c>
      <c r="J115" s="111" t="str">
        <f t="shared" si="9"/>
        <v>390 to 520</v>
      </c>
      <c r="K115" s="264" t="str">
        <f>CONCATENATE(INDEX(missionsDragonRelativeMetrics[Medium Mission Reward],MATCH($E$37,missionsDragonRelativeMetrics[Dragon],0)), " coins")</f>
        <v>10500 coins</v>
      </c>
      <c r="L115" s="111" t="str">
        <f t="shared" si="10"/>
        <v>405 to 540</v>
      </c>
      <c r="M115" s="264" t="str">
        <f>CONCATENATE(INDEX(missionsDragonRelativeMetrics[Hard Mission Reward],MATCH($E$37,missionsDragonRelativeMetrics[Dragon],0)), " coins")</f>
        <v>21000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8 to 10</v>
      </c>
      <c r="I116" s="264" t="str">
        <f>CONCATENATE(INDEX(missionsDragonRelativeMetrics[Easy Mission Reward],MATCH($E$37,missionsDragonRelativeMetrics[Dragon],0)), " coins")</f>
        <v>7000 coins</v>
      </c>
      <c r="J116" s="111" t="str">
        <f t="shared" si="9"/>
        <v>8 to 10</v>
      </c>
      <c r="K116" s="264" t="str">
        <f>CONCATENATE(INDEX(missionsDragonRelativeMetrics[Medium Mission Reward],MATCH($E$37,missionsDragonRelativeMetrics[Dragon],0)), " coins")</f>
        <v>10500 coins</v>
      </c>
      <c r="L116" s="111" t="str">
        <f t="shared" si="10"/>
        <v>8 to 11</v>
      </c>
      <c r="M116" s="264" t="str">
        <f>CONCATENATE(INDEX(missionsDragonRelativeMetrics[Hard Mission Reward],MATCH($E$37,missionsDragonRelativeMetrics[Dragon],0)), " coins")</f>
        <v>21000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Reward],MATCH($E$37,missionsDragonRelativeMetrics[Dragon],0)),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Reward],MATCH($E$37,missionsDragonRelativeMetrics[Dragon],0)),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Reward],MATCH($E$37,missionsDragonRelativeMetrics[Dragon],0)), " coins")</f>
        <v>21000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Reward],MATCH($E$37,missionsDragonRelativeMetrics[Dragon],0)),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Reward],MATCH($E$37,missionsDragonRelativeMetrics[Dragon],0)),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Reward],MATCH($E$37,missionsDragonRelativeMetrics[Dragon],0)), " coins")</f>
        <v>21000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31 to 38</v>
      </c>
      <c r="I119" s="264" t="str">
        <f>CONCATENATE(INDEX(missionsDragonRelativeMetrics[Easy Mission Reward],MATCH($E$37,missionsDragonRelativeMetrics[Dragon],0)), " coins")</f>
        <v>7000 coins</v>
      </c>
      <c r="J119" s="111" t="str">
        <f t="shared" si="9"/>
        <v>31 to 39</v>
      </c>
      <c r="K119" s="264" t="str">
        <f>CONCATENATE(INDEX(missionsDragonRelativeMetrics[Medium Mission Reward],MATCH($E$37,missionsDragonRelativeMetrics[Dragon],0)), " coins")</f>
        <v>10500 coins</v>
      </c>
      <c r="L119" s="111" t="str">
        <f t="shared" si="10"/>
        <v>32 to 41</v>
      </c>
      <c r="M119" s="264" t="str">
        <f>CONCATENATE(INDEX(missionsDragonRelativeMetrics[Hard Mission Reward],MATCH($E$37,missionsDragonRelativeMetrics[Dragon],0)), " coins")</f>
        <v>21000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10 to 15</v>
      </c>
      <c r="I120" s="264" t="str">
        <f>CONCATENATE(INDEX(missionsDragonRelativeMetrics[Easy Mission Reward],MATCH($E$37,missionsDragonRelativeMetrics[Dragon],0)), " coins")</f>
        <v>7000 coins</v>
      </c>
      <c r="J120" s="111" t="str">
        <f t="shared" si="9"/>
        <v>10 to 16</v>
      </c>
      <c r="K120" s="264" t="str">
        <f>CONCATENATE(INDEX(missionsDragonRelativeMetrics[Medium Mission Reward],MATCH($E$37,missionsDragonRelativeMetrics[Dragon],0)), " coins")</f>
        <v>10500 coins</v>
      </c>
      <c r="L120" s="111" t="str">
        <f t="shared" si="10"/>
        <v>11 to 16</v>
      </c>
      <c r="M120" s="264" t="str">
        <f>CONCATENATE(INDEX(missionsDragonRelativeMetrics[Hard Mission Reward],MATCH($E$37,missionsDragonRelativeMetrics[Dragon],0)), " coins")</f>
        <v>21000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Reward],MATCH($E$37,missionsDragonRelativeMetrics[Dragon],0)),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Reward],MATCH($E$37,missionsDragonRelativeMetrics[Dragon],0)),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Reward],MATCH($E$37,missionsDragonRelativeMetrics[Dragon],0)), " coins")</f>
        <v>21000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Reward],MATCH($E$37,missionsDragonRelativeMetrics[Dragon],0)),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Reward],MATCH($E$37,missionsDragonRelativeMetrics[Dragon],0)),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Reward],MATCH($E$37,missionsDragonRelativeMetrics[Dragon],0)), " coins")</f>
        <v>21000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64 to 77</v>
      </c>
      <c r="I123" s="264" t="str">
        <f>CONCATENATE(INDEX(missionsDragonRelativeMetrics[Easy Mission Reward],MATCH($E$37,missionsDragonRelativeMetrics[Dragon],0)), " coins")</f>
        <v>7000 coins</v>
      </c>
      <c r="J123" s="111" t="str">
        <f t="shared" si="9"/>
        <v>65 to 78</v>
      </c>
      <c r="K123" s="264" t="str">
        <f>CONCATENATE(INDEX(missionsDragonRelativeMetrics[Medium Mission Reward],MATCH($E$37,missionsDragonRelativeMetrics[Dragon],0)), " coins")</f>
        <v>10500 coins</v>
      </c>
      <c r="L123" s="111" t="str">
        <f t="shared" si="10"/>
        <v>68 to 81</v>
      </c>
      <c r="M123" s="264" t="str">
        <f>CONCATENATE(INDEX(missionsDragonRelativeMetrics[Hard Mission Reward],MATCH($E$37,missionsDragonRelativeMetrics[Dragon],0)), " coins")</f>
        <v>21000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8 to 10</v>
      </c>
      <c r="I124" s="264" t="str">
        <f>CONCATENATE(INDEX(missionsDragonRelativeMetrics[Easy Mission Reward],MATCH($E$37,missionsDragonRelativeMetrics[Dragon],0)), " coins")</f>
        <v>7000 coins</v>
      </c>
      <c r="J124" s="111" t="str">
        <f t="shared" si="9"/>
        <v>8 to 10</v>
      </c>
      <c r="K124" s="264" t="str">
        <f>CONCATENATE(INDEX(missionsDragonRelativeMetrics[Medium Mission Reward],MATCH($E$37,missionsDragonRelativeMetrics[Dragon],0)), " coins")</f>
        <v>10500 coins</v>
      </c>
      <c r="L124" s="111" t="str">
        <f t="shared" si="10"/>
        <v>8 to 11</v>
      </c>
      <c r="M124" s="264" t="str">
        <f>CONCATENATE(INDEX(missionsDragonRelativeMetrics[Hard Mission Reward],MATCH($E$37,missionsDragonRelativeMetrics[Dragon],0)), " coins")</f>
        <v>21000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Reward],MATCH($E$37,missionsDragonRelativeMetrics[Dragon],0)),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Reward],MATCH($E$37,missionsDragonRelativeMetrics[Dragon],0)),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Reward],MATCH($E$37,missionsDragonRelativeMetrics[Dragon],0)), " coins")</f>
        <v>21000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Reward],MATCH($E$37,missionsDragonRelativeMetrics[Dragon],0)),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Reward],MATCH($E$37,missionsDragonRelativeMetrics[Dragon],0)),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Reward],MATCH($E$37,missionsDragonRelativeMetrics[Dragon],0)), " coins")</f>
        <v>21000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38 to 51</v>
      </c>
      <c r="I127" s="264" t="str">
        <f>CONCATENATE(INDEX(missionsDragonRelativeMetrics[Easy Mission Reward],MATCH($E$37,missionsDragonRelativeMetrics[Dragon],0)), " coins")</f>
        <v>7000 coins</v>
      </c>
      <c r="J127" s="111" t="str">
        <f t="shared" si="9"/>
        <v>39 to 52</v>
      </c>
      <c r="K127" s="264" t="str">
        <f>CONCATENATE(INDEX(missionsDragonRelativeMetrics[Medium Mission Reward],MATCH($E$37,missionsDragonRelativeMetrics[Dragon],0)), " coins")</f>
        <v>10500 coins</v>
      </c>
      <c r="L127" s="111" t="str">
        <f t="shared" si="10"/>
        <v>41 to 54</v>
      </c>
      <c r="M127" s="264" t="str">
        <f>CONCATENATE(INDEX(missionsDragonRelativeMetrics[Hard Mission Reward],MATCH($E$37,missionsDragonRelativeMetrics[Dragon],0)), " coins")</f>
        <v>21000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30" t="s">
        <v>428</v>
      </c>
      <c r="C12" s="431"/>
      <c r="D12" s="432"/>
      <c r="J12" s="427" t="s">
        <v>483</v>
      </c>
      <c r="K12" s="428"/>
      <c r="L12" s="427" t="s">
        <v>484</v>
      </c>
      <c r="M12" s="428"/>
      <c r="N12" s="264"/>
      <c r="O12" s="264" t="s">
        <v>491</v>
      </c>
      <c r="P12" s="264"/>
      <c r="Q12" s="269"/>
      <c r="T12" s="433" t="s">
        <v>442</v>
      </c>
      <c r="U12" s="434"/>
      <c r="V12" s="435"/>
      <c r="W12" s="427" t="s">
        <v>448</v>
      </c>
      <c r="X12" s="428"/>
      <c r="Y12" s="427" t="s">
        <v>450</v>
      </c>
      <c r="Z12" s="428"/>
      <c r="AA12" s="427" t="s">
        <v>453</v>
      </c>
      <c r="AB12" s="428"/>
      <c r="AD12" s="427" t="s">
        <v>448</v>
      </c>
      <c r="AE12" s="428"/>
      <c r="AF12" s="427" t="s">
        <v>450</v>
      </c>
      <c r="AG12" s="428"/>
      <c r="AH12" s="427" t="s">
        <v>453</v>
      </c>
      <c r="AI12" s="428"/>
      <c r="AK12" s="427" t="s">
        <v>490</v>
      </c>
      <c r="AL12" s="428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29" t="s">
        <v>429</v>
      </c>
      <c r="C22" s="429"/>
      <c r="D22" s="429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26" t="s">
        <v>443</v>
      </c>
      <c r="C60" s="426"/>
      <c r="D60" s="426"/>
      <c r="E60" s="426"/>
      <c r="F60" s="426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workbookViewId="0">
      <selection activeCell="H37" sqref="H37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36" t="s">
        <v>202</v>
      </c>
      <c r="G15" s="437"/>
      <c r="H15" s="438"/>
      <c r="I15" s="436" t="s">
        <v>269</v>
      </c>
      <c r="J15" s="437"/>
      <c r="K15" s="438"/>
      <c r="L15" s="436" t="s">
        <v>280</v>
      </c>
      <c r="M15" s="437"/>
      <c r="N15" s="438"/>
      <c r="O15" s="436" t="s">
        <v>281</v>
      </c>
      <c r="P15" s="437"/>
      <c r="Q15" s="438"/>
      <c r="R15" s="436" t="s">
        <v>282</v>
      </c>
      <c r="S15" s="437"/>
      <c r="T15" s="438"/>
      <c r="U15" s="436" t="s">
        <v>496</v>
      </c>
      <c r="V15" s="437"/>
      <c r="W15" s="438"/>
      <c r="X15" s="436" t="s">
        <v>542</v>
      </c>
      <c r="Y15" s="437"/>
      <c r="Z15" s="438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 x14ac:dyDescent="0.25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 x14ac:dyDescent="0.3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 x14ac:dyDescent="0.25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500000</v>
      </c>
      <c r="P30" s="171">
        <f>Table9[[#This Row],[Dis. 3 price (SC or HC)]]/$B$17</f>
        <v>83.333333333333329</v>
      </c>
      <c r="Q30" s="171">
        <f>Table9[[#This Row],[Dis. 3 price (SC or HC)]]/$B$18</f>
        <v>32.679738562091508</v>
      </c>
      <c r="R30" s="199">
        <v>65</v>
      </c>
      <c r="S30" s="171">
        <f>Table9[[#This Row],[Dis. 4 price (SC or HC)]]/$B$3</f>
        <v>6.5</v>
      </c>
      <c r="T30" s="171">
        <f>Table9[[#This Row],[Dis. 4 price (SC or HC)]]/$B$4</f>
        <v>4.333333333333333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 x14ac:dyDescent="0.25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 x14ac:dyDescent="0.25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 x14ac:dyDescent="0.25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39" t="s">
        <v>266</v>
      </c>
      <c r="B55" s="439"/>
      <c r="C55" s="439"/>
      <c r="D55" s="439"/>
      <c r="E55" s="439"/>
      <c r="F55" s="439"/>
      <c r="G55" s="439"/>
      <c r="H55" s="439"/>
      <c r="I55" s="439"/>
      <c r="J55" s="439"/>
      <c r="K55" s="439"/>
      <c r="L55" s="439"/>
      <c r="M55" s="439"/>
      <c r="N55" s="439"/>
      <c r="O55" s="439"/>
    </row>
    <row r="56" spans="1:15" ht="15" customHeight="1" x14ac:dyDescent="0.25">
      <c r="A56" s="439"/>
      <c r="B56" s="439"/>
      <c r="C56" s="439"/>
      <c r="D56" s="439"/>
      <c r="E56" s="439"/>
      <c r="F56" s="439"/>
      <c r="G56" s="439"/>
      <c r="H56" s="439"/>
      <c r="I56" s="439"/>
      <c r="J56" s="439"/>
      <c r="K56" s="439"/>
      <c r="L56" s="439"/>
      <c r="M56" s="439"/>
      <c r="N56" s="439"/>
      <c r="O56" s="439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 x14ac:dyDescent="0.25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 x14ac:dyDescent="0.25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 x14ac:dyDescent="0.25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 x14ac:dyDescent="0.25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 x14ac:dyDescent="0.25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 x14ac:dyDescent="0.25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 x14ac:dyDescent="0.25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 x14ac:dyDescent="0.25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 x14ac:dyDescent="0.25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 x14ac:dyDescent="0.25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 x14ac:dyDescent="0.25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 x14ac:dyDescent="0.25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 x14ac:dyDescent="0.25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 x14ac:dyDescent="0.25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 x14ac:dyDescent="0.25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 x14ac:dyDescent="0.25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 x14ac:dyDescent="0.25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 x14ac:dyDescent="0.3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 x14ac:dyDescent="0.25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 x14ac:dyDescent="0.25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 x14ac:dyDescent="0.25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 x14ac:dyDescent="0.25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 x14ac:dyDescent="0.25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 x14ac:dyDescent="0.25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 x14ac:dyDescent="0.25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 x14ac:dyDescent="0.25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 x14ac:dyDescent="0.25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 x14ac:dyDescent="0.25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 x14ac:dyDescent="0.25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 x14ac:dyDescent="0.25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 x14ac:dyDescent="0.25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 x14ac:dyDescent="0.25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 x14ac:dyDescent="0.25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 x14ac:dyDescent="0.25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 x14ac:dyDescent="0.25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 x14ac:dyDescent="0.25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 x14ac:dyDescent="0.25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0.15379999999999999</v>
      </c>
      <c r="I142" s="406">
        <f>ROUND(F142/T30,4)</f>
        <v>0.23080000000000001</v>
      </c>
      <c r="K142" s="236">
        <v>1</v>
      </c>
      <c r="L142" s="372" t="s">
        <v>555</v>
      </c>
      <c r="M142" s="375">
        <f>K142*S30</f>
        <v>6.5</v>
      </c>
      <c r="N142" s="376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9DE11B8-3459-491D-8BA8-7D75F0234420}">
  <ds:schemaRefs/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498F0357-19EF-429B-ABBE-9EE0F18B7652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27B0BC59-0E6A-4278-957E-2A6158A5EF58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A502F854-1DC8-4930-AC9B-4F60D9DD5EEF}">
  <ds:schemaRefs/>
</ds:datastoreItem>
</file>

<file path=customXml/itemProps11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12.xml><?xml version="1.0" encoding="utf-8"?>
<ds:datastoreItem xmlns:ds="http://schemas.openxmlformats.org/officeDocument/2006/customXml" ds:itemID="{B0B7BE38-2889-44EA-9FB0-2D6FF9BB889A}">
  <ds:schemaRefs/>
</ds:datastoreItem>
</file>

<file path=customXml/itemProps13.xml><?xml version="1.0" encoding="utf-8"?>
<ds:datastoreItem xmlns:ds="http://schemas.openxmlformats.org/officeDocument/2006/customXml" ds:itemID="{E68C531D-A362-4FEB-8EB6-C7E4117D7A69}">
  <ds:schemaRefs/>
</ds:datastoreItem>
</file>

<file path=customXml/itemProps14.xml><?xml version="1.0" encoding="utf-8"?>
<ds:datastoreItem xmlns:ds="http://schemas.openxmlformats.org/officeDocument/2006/customXml" ds:itemID="{457F4C07-1709-4595-8EC4-6C0DABF04268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C5CBC30E-2F3A-4931-BF4A-9F61DD9D84E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8428E760-B837-43D3-BFB6-FA3F00E4351C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2020-02-03T09:18:59Z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