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65" windowWidth="28920" windowHeight="16320" tabRatio="755" firstSheet="1" activeTab="12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entities!$B$71:$M$100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63" i="42" l="1"/>
  <c r="I26" i="44" l="1"/>
  <c r="K26" i="44"/>
  <c r="L26" i="44"/>
  <c r="M26" i="44" s="1"/>
  <c r="L5" i="45" l="1"/>
  <c r="L6" i="45"/>
  <c r="L7" i="45"/>
  <c r="L8" i="45"/>
  <c r="L9" i="45"/>
  <c r="L10" i="45"/>
  <c r="L11" i="45"/>
  <c r="L12" i="45"/>
  <c r="L13" i="45"/>
  <c r="L14" i="45"/>
  <c r="L15" i="45"/>
  <c r="L16" i="45"/>
  <c r="L17" i="45"/>
  <c r="L18" i="45"/>
  <c r="L19" i="45"/>
  <c r="L20" i="45"/>
  <c r="L21" i="45"/>
  <c r="L22" i="45"/>
  <c r="L23" i="45"/>
  <c r="L24" i="45"/>
  <c r="L25" i="45"/>
  <c r="L26" i="45"/>
  <c r="L27" i="45"/>
  <c r="L28" i="45"/>
  <c r="L29" i="45"/>
  <c r="L30" i="45"/>
  <c r="L31" i="45"/>
  <c r="L32" i="45"/>
  <c r="L33" i="45"/>
  <c r="L34" i="45"/>
  <c r="L35" i="45"/>
  <c r="L36" i="45"/>
  <c r="L37" i="45"/>
  <c r="L38" i="45"/>
  <c r="L39" i="45"/>
  <c r="L40" i="45"/>
  <c r="L41" i="45"/>
  <c r="L42" i="45"/>
  <c r="L43" i="45"/>
  <c r="L44" i="45"/>
  <c r="I25" i="44" l="1"/>
  <c r="K25" i="44"/>
  <c r="L25" i="44"/>
  <c r="M25" i="44" s="1"/>
  <c r="I4" i="44"/>
  <c r="I5" i="44"/>
  <c r="I6" i="44"/>
  <c r="I7" i="44"/>
  <c r="I8" i="44"/>
  <c r="I9" i="44"/>
  <c r="I10" i="44"/>
  <c r="I11" i="44"/>
  <c r="I12" i="44"/>
  <c r="I13" i="44"/>
  <c r="I14" i="44"/>
  <c r="I15" i="44"/>
  <c r="I16" i="44"/>
  <c r="I17" i="44"/>
  <c r="I18" i="44"/>
  <c r="I19" i="44"/>
  <c r="I20" i="44"/>
  <c r="I21" i="44"/>
  <c r="I22" i="44"/>
  <c r="I23" i="44"/>
  <c r="I24" i="44"/>
  <c r="K22" i="44"/>
  <c r="L22" i="44"/>
  <c r="M22" i="44" s="1"/>
  <c r="K23" i="44"/>
  <c r="L23" i="44"/>
  <c r="M23" i="44" s="1"/>
  <c r="K24" i="44"/>
  <c r="L24" i="44"/>
  <c r="M24" i="44" s="1"/>
  <c r="L5" i="44"/>
  <c r="M5" i="44" s="1"/>
  <c r="L6" i="44"/>
  <c r="M6" i="44" s="1"/>
  <c r="L7" i="44"/>
  <c r="M7" i="44" s="1"/>
  <c r="L8" i="44"/>
  <c r="M8" i="44" s="1"/>
  <c r="L9" i="44"/>
  <c r="M9" i="44" s="1"/>
  <c r="L10" i="44"/>
  <c r="M10" i="44" s="1"/>
  <c r="L11" i="44"/>
  <c r="M11" i="44" s="1"/>
  <c r="L12" i="44"/>
  <c r="M12" i="44" s="1"/>
  <c r="L13" i="44"/>
  <c r="M13" i="44" s="1"/>
  <c r="L14" i="44"/>
  <c r="M14" i="44" s="1"/>
  <c r="L15" i="44"/>
  <c r="M15" i="44" s="1"/>
  <c r="L16" i="44"/>
  <c r="M16" i="44" s="1"/>
  <c r="L17" i="44"/>
  <c r="M17" i="44" s="1"/>
  <c r="L18" i="44"/>
  <c r="M18" i="44" s="1"/>
  <c r="L19" i="44"/>
  <c r="M19" i="44" s="1"/>
  <c r="L20" i="44"/>
  <c r="M20" i="44" s="1"/>
  <c r="L21" i="44"/>
  <c r="M21" i="44" s="1"/>
  <c r="L4" i="44"/>
  <c r="M4" i="44" s="1"/>
  <c r="K5" i="44"/>
  <c r="K6" i="44"/>
  <c r="K7" i="44"/>
  <c r="K8" i="44"/>
  <c r="K9" i="44"/>
  <c r="K10" i="44"/>
  <c r="K11" i="44"/>
  <c r="K12" i="44"/>
  <c r="K13" i="44"/>
  <c r="K14" i="44"/>
  <c r="K15" i="44"/>
  <c r="K16" i="44"/>
  <c r="K17" i="44"/>
  <c r="K18" i="44"/>
  <c r="K19" i="44"/>
  <c r="K20" i="44"/>
  <c r="K21" i="44"/>
  <c r="K4" i="44"/>
  <c r="G114" i="42" l="1"/>
  <c r="G115" i="42"/>
  <c r="G116" i="42"/>
  <c r="G117" i="42"/>
  <c r="G118" i="42"/>
  <c r="S64" i="42"/>
  <c r="S47" i="42"/>
  <c r="Q47" i="42"/>
  <c r="Q62" i="42"/>
  <c r="N5" i="43"/>
  <c r="N6" i="43"/>
  <c r="N7" i="43"/>
  <c r="N8" i="43"/>
  <c r="N9" i="43"/>
  <c r="N10" i="43"/>
  <c r="N11" i="43"/>
  <c r="N12" i="43"/>
  <c r="N13" i="43"/>
  <c r="N14" i="43"/>
  <c r="N15" i="43"/>
  <c r="N16" i="43"/>
  <c r="N17" i="43"/>
  <c r="N18" i="43"/>
  <c r="N19" i="43"/>
  <c r="N20" i="43"/>
  <c r="N21" i="43"/>
  <c r="N22" i="43"/>
  <c r="N23" i="43"/>
  <c r="N24" i="43"/>
  <c r="N25" i="43"/>
  <c r="N26" i="43"/>
  <c r="N27" i="43"/>
  <c r="N28" i="43"/>
  <c r="N29" i="43"/>
  <c r="N30" i="43"/>
  <c r="N31" i="43"/>
  <c r="N32" i="43"/>
  <c r="N33" i="43"/>
  <c r="N34" i="43"/>
  <c r="N35" i="43"/>
  <c r="N36" i="43"/>
  <c r="N37" i="43"/>
  <c r="N38" i="43"/>
  <c r="N39" i="43"/>
  <c r="N40" i="43"/>
  <c r="N41" i="43"/>
  <c r="N42" i="43"/>
  <c r="N43" i="43"/>
  <c r="N44" i="43"/>
  <c r="U24" i="42"/>
  <c r="S41" i="42"/>
  <c r="S39" i="42"/>
  <c r="S55" i="42"/>
  <c r="S52" i="42"/>
  <c r="S50" i="42"/>
  <c r="S46" i="42"/>
  <c r="S42" i="42"/>
  <c r="S36" i="42"/>
  <c r="S33" i="42"/>
  <c r="S31" i="42"/>
  <c r="S30" i="42"/>
  <c r="S29" i="42"/>
  <c r="S28" i="42"/>
  <c r="S24" i="42"/>
  <c r="Q45" i="42"/>
  <c r="Q44" i="42"/>
  <c r="Q41" i="42"/>
  <c r="Q39" i="42"/>
  <c r="Q55" i="42"/>
  <c r="Q54" i="42"/>
  <c r="Q53" i="42"/>
  <c r="Q52" i="42"/>
  <c r="Q50" i="42"/>
  <c r="Q42" i="42"/>
  <c r="Q40" i="42"/>
  <c r="Q37" i="42"/>
  <c r="Q36" i="42"/>
  <c r="Q33" i="42"/>
  <c r="Q31" i="42"/>
  <c r="Q30" i="42"/>
  <c r="Q29" i="42"/>
  <c r="Q28" i="42"/>
  <c r="Q24" i="42"/>
  <c r="O44" i="43"/>
  <c r="O43" i="43"/>
  <c r="O42" i="43"/>
  <c r="O41" i="43"/>
  <c r="O40" i="43"/>
  <c r="O39" i="43"/>
  <c r="O38" i="43"/>
  <c r="O37" i="43"/>
  <c r="O36" i="43"/>
  <c r="O35" i="43"/>
  <c r="O34" i="43"/>
  <c r="O33" i="43"/>
  <c r="O32" i="43"/>
  <c r="O31" i="43"/>
  <c r="O30" i="43"/>
  <c r="O29" i="43"/>
  <c r="O28" i="43"/>
  <c r="O27" i="43"/>
  <c r="O26" i="43"/>
  <c r="O25" i="43"/>
  <c r="O24" i="43"/>
  <c r="O23" i="43"/>
  <c r="O22" i="43"/>
  <c r="O21" i="43"/>
  <c r="O20" i="43"/>
  <c r="O19" i="43"/>
  <c r="O18" i="43"/>
  <c r="O17" i="43"/>
  <c r="O16" i="43"/>
  <c r="O15" i="43"/>
  <c r="O14" i="43"/>
  <c r="O13" i="43"/>
  <c r="O12" i="43"/>
  <c r="O11" i="43"/>
  <c r="O10" i="43"/>
  <c r="O9" i="43"/>
  <c r="O8" i="43"/>
  <c r="O7" i="43"/>
  <c r="O6" i="43"/>
  <c r="O5" i="43"/>
  <c r="J6" i="34"/>
  <c r="I6" i="34"/>
  <c r="C4" i="4"/>
  <c r="C3" i="4"/>
  <c r="I5" i="34"/>
  <c r="G5" i="35"/>
  <c r="G6" i="35"/>
  <c r="G7" i="35"/>
  <c r="G8" i="35"/>
  <c r="G9" i="35"/>
  <c r="AJ18" i="35"/>
  <c r="J5" i="34"/>
  <c r="AJ25" i="35"/>
  <c r="AK25" i="35"/>
  <c r="AJ19" i="35"/>
  <c r="AJ20" i="35"/>
  <c r="AJ21" i="35"/>
  <c r="AJ22" i="35"/>
  <c r="AJ23" i="35"/>
  <c r="AJ24" i="35"/>
  <c r="AK19" i="35"/>
  <c r="AK20" i="35"/>
  <c r="AK21" i="35"/>
  <c r="AK22" i="35"/>
  <c r="AK23" i="35"/>
  <c r="AK24" i="35"/>
  <c r="AK18" i="35"/>
  <c r="AK17" i="35"/>
  <c r="AJ17" i="35"/>
  <c r="AK16" i="35"/>
  <c r="AJ16" i="35"/>
  <c r="E2" i="33"/>
  <c r="F2" i="33" s="1"/>
  <c r="B9" i="33"/>
  <c r="I13" i="33"/>
  <c r="J13" i="33"/>
  <c r="K13" i="33"/>
  <c r="K12" i="33"/>
  <c r="L13" i="33"/>
  <c r="L12" i="33"/>
  <c r="L14" i="33" s="1"/>
  <c r="M13" i="33"/>
  <c r="N13" i="33"/>
  <c r="O13" i="33"/>
  <c r="O12" i="33"/>
  <c r="P13" i="33"/>
  <c r="P12" i="33"/>
  <c r="P14" i="33" s="1"/>
  <c r="Q13" i="33"/>
  <c r="R13" i="33"/>
  <c r="S13" i="33"/>
  <c r="T13" i="33"/>
  <c r="U13" i="33"/>
  <c r="U12" i="33"/>
  <c r="U14" i="33" s="1"/>
  <c r="V13" i="33"/>
  <c r="V12" i="33"/>
  <c r="W13" i="33"/>
  <c r="W12" i="33"/>
  <c r="X13" i="33"/>
  <c r="Y13" i="33"/>
  <c r="Y12" i="33"/>
  <c r="Z13" i="33"/>
  <c r="AA13" i="33"/>
  <c r="AA12" i="33"/>
  <c r="AA14" i="33" s="1"/>
  <c r="AB13" i="33"/>
  <c r="AC13" i="33"/>
  <c r="AC12" i="33"/>
  <c r="AC14" i="33" s="1"/>
  <c r="AD13" i="33"/>
  <c r="AD12" i="33"/>
  <c r="AE13" i="33"/>
  <c r="AF13" i="33"/>
  <c r="AF14" i="33" s="1"/>
  <c r="AF12" i="33"/>
  <c r="AG13" i="33"/>
  <c r="AH13" i="33"/>
  <c r="AH12" i="33"/>
  <c r="AI13" i="33"/>
  <c r="AJ13" i="33"/>
  <c r="AJ14" i="33" s="1"/>
  <c r="AK13" i="33"/>
  <c r="AK12" i="33"/>
  <c r="AK14" i="33" s="1"/>
  <c r="AL13" i="33"/>
  <c r="AL12" i="33"/>
  <c r="AM13" i="33"/>
  <c r="AM14" i="33" s="1"/>
  <c r="AN13" i="33"/>
  <c r="AO13" i="33"/>
  <c r="AP13" i="33"/>
  <c r="AQ13" i="33"/>
  <c r="AR13" i="33"/>
  <c r="AR12" i="33"/>
  <c r="AR14" i="33" s="1"/>
  <c r="AS13" i="33"/>
  <c r="AT13" i="33"/>
  <c r="AU13" i="33"/>
  <c r="AV13" i="33"/>
  <c r="AV12" i="33"/>
  <c r="AW13" i="33"/>
  <c r="AW14" i="33" s="1"/>
  <c r="AX13" i="33"/>
  <c r="AY13" i="33"/>
  <c r="AZ13" i="33"/>
  <c r="BA13" i="33"/>
  <c r="BB13" i="33"/>
  <c r="BB12" i="33"/>
  <c r="BB14" i="33" s="1"/>
  <c r="BC13" i="33"/>
  <c r="BC12" i="33"/>
  <c r="BC14" i="33" s="1"/>
  <c r="BD13" i="33"/>
  <c r="BE13" i="33"/>
  <c r="BF13" i="33"/>
  <c r="BF14" i="33" s="1"/>
  <c r="BF12" i="33"/>
  <c r="BG13" i="33"/>
  <c r="BH13" i="33"/>
  <c r="BH12" i="33"/>
  <c r="BH14" i="33" s="1"/>
  <c r="BI13" i="33"/>
  <c r="BJ13" i="33"/>
  <c r="BJ12" i="33"/>
  <c r="BK13" i="33"/>
  <c r="BK12" i="33"/>
  <c r="BK14" i="33" s="1"/>
  <c r="BL13" i="33"/>
  <c r="BM13" i="33"/>
  <c r="BM12" i="33"/>
  <c r="BN13" i="33"/>
  <c r="BN12" i="33"/>
  <c r="BN14" i="33" s="1"/>
  <c r="BO13" i="33"/>
  <c r="BP13" i="33"/>
  <c r="BQ13" i="33"/>
  <c r="BR13" i="33"/>
  <c r="BR12" i="33"/>
  <c r="BS13" i="33"/>
  <c r="BS12" i="33"/>
  <c r="BT13" i="33"/>
  <c r="BU13" i="33"/>
  <c r="BU14" i="33" s="1"/>
  <c r="BU12" i="33"/>
  <c r="BV13" i="33"/>
  <c r="BV12" i="33"/>
  <c r="BV14" i="33" s="1"/>
  <c r="BW13" i="33"/>
  <c r="BX13" i="33"/>
  <c r="BY13" i="33"/>
  <c r="BZ13" i="33"/>
  <c r="CA13" i="33"/>
  <c r="CB13" i="33"/>
  <c r="CB12" i="33"/>
  <c r="CB14" i="33" s="1"/>
  <c r="CC13" i="33"/>
  <c r="CC14" i="33" s="1"/>
  <c r="CD13" i="33"/>
  <c r="CE13" i="33"/>
  <c r="CF13" i="33"/>
  <c r="CF12" i="33"/>
  <c r="CG13" i="33"/>
  <c r="CG12" i="33"/>
  <c r="CH13" i="33"/>
  <c r="CH12" i="33"/>
  <c r="CI13" i="33"/>
  <c r="CJ13" i="33"/>
  <c r="CK13" i="33"/>
  <c r="CL13" i="33"/>
  <c r="CM13" i="33"/>
  <c r="CM12" i="33"/>
  <c r="CN13" i="33"/>
  <c r="CO13" i="33"/>
  <c r="CO12" i="33"/>
  <c r="CP13" i="33"/>
  <c r="CQ13" i="33"/>
  <c r="CR13" i="33"/>
  <c r="CR12" i="33"/>
  <c r="CR14" i="33" s="1"/>
  <c r="CS13" i="33"/>
  <c r="CS12" i="33"/>
  <c r="CT13" i="33"/>
  <c r="CT14" i="33" s="1"/>
  <c r="CU13" i="33"/>
  <c r="CU12" i="33"/>
  <c r="CU14" i="33" s="1"/>
  <c r="CV13" i="33"/>
  <c r="H13" i="33"/>
  <c r="H12" i="33"/>
  <c r="H14" i="33"/>
  <c r="D9" i="33"/>
  <c r="C9" i="33"/>
  <c r="B14" i="33"/>
  <c r="C23" i="33"/>
  <c r="C19" i="33"/>
  <c r="C16" i="33"/>
  <c r="D16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 s="1"/>
  <c r="E12" i="33"/>
  <c r="E14" i="33" s="1"/>
  <c r="F12" i="33"/>
  <c r="F14" i="33" s="1"/>
  <c r="G12" i="33"/>
  <c r="G14" i="33" s="1"/>
  <c r="I12" i="33"/>
  <c r="I14" i="33" s="1"/>
  <c r="J12" i="33"/>
  <c r="J14" i="33" s="1"/>
  <c r="M12" i="33"/>
  <c r="N12" i="33"/>
  <c r="Q12" i="33"/>
  <c r="Q14" i="33" s="1"/>
  <c r="R12" i="33"/>
  <c r="S12" i="33"/>
  <c r="T12" i="33"/>
  <c r="T14" i="33"/>
  <c r="X12" i="33"/>
  <c r="Z12" i="33"/>
  <c r="Z14" i="33" s="1"/>
  <c r="AB12" i="33"/>
  <c r="AB14" i="33"/>
  <c r="AE12" i="33"/>
  <c r="AE14" i="33"/>
  <c r="AG12" i="33"/>
  <c r="AI12" i="33"/>
  <c r="AI14" i="33" s="1"/>
  <c r="AJ12" i="33"/>
  <c r="AM12" i="33"/>
  <c r="AN12" i="33"/>
  <c r="AN14" i="33" s="1"/>
  <c r="AO12" i="33"/>
  <c r="AO14" i="33"/>
  <c r="AP12" i="33"/>
  <c r="AP14" i="33"/>
  <c r="AQ12" i="33"/>
  <c r="AS12" i="33"/>
  <c r="AS14" i="33" s="1"/>
  <c r="AT12" i="33"/>
  <c r="AT14" i="33"/>
  <c r="AU12" i="33"/>
  <c r="AW12" i="33"/>
  <c r="AX12" i="33"/>
  <c r="AX14" i="33" s="1"/>
  <c r="AY12" i="33"/>
  <c r="AY14" i="33" s="1"/>
  <c r="AZ12" i="33"/>
  <c r="BA12" i="33"/>
  <c r="BA14" i="33" s="1"/>
  <c r="BD12" i="33"/>
  <c r="BE12" i="33"/>
  <c r="BE14" i="33"/>
  <c r="BG12" i="33"/>
  <c r="BI12" i="33"/>
  <c r="BI14" i="33" s="1"/>
  <c r="BL12" i="33"/>
  <c r="BO12" i="33"/>
  <c r="BP12" i="33"/>
  <c r="BP14" i="33"/>
  <c r="BQ12" i="33"/>
  <c r="BT12" i="33"/>
  <c r="BT14" i="33" s="1"/>
  <c r="BW12" i="33"/>
  <c r="BW14" i="33"/>
  <c r="BX12" i="33"/>
  <c r="BX14" i="33"/>
  <c r="BY12" i="33"/>
  <c r="BZ12" i="33"/>
  <c r="CA12" i="33"/>
  <c r="CA14" i="33"/>
  <c r="CC12" i="33"/>
  <c r="CD12" i="33"/>
  <c r="CD14" i="33" s="1"/>
  <c r="CE12" i="33"/>
  <c r="CI12" i="33"/>
  <c r="CI14" i="33" s="1"/>
  <c r="CJ12" i="33"/>
  <c r="CJ14" i="33" s="1"/>
  <c r="CK12" i="33"/>
  <c r="CL12" i="33"/>
  <c r="CL14" i="33" s="1"/>
  <c r="CN12" i="33"/>
  <c r="CN14" i="33" s="1"/>
  <c r="CP12" i="33"/>
  <c r="CQ12" i="33"/>
  <c r="CT12" i="33"/>
  <c r="D19" i="33"/>
  <c r="C21" i="33"/>
  <c r="D21" i="33" s="1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E9" i="33"/>
  <c r="BG14" i="33"/>
  <c r="W14" i="33"/>
  <c r="N14" i="33"/>
  <c r="S14" i="33"/>
  <c r="CM14" i="33"/>
  <c r="AQ14" i="33"/>
  <c r="X14" i="33"/>
  <c r="R14" i="33"/>
  <c r="CQ14" i="33"/>
  <c r="AH14" i="33"/>
  <c r="AG14" i="33"/>
  <c r="CH14" i="33"/>
  <c r="CE14" i="33"/>
  <c r="BY14" i="33"/>
  <c r="BO14" i="33"/>
  <c r="BZ14" i="33"/>
  <c r="O14" i="33"/>
  <c r="AU14" i="33"/>
  <c r="M14" i="33"/>
  <c r="AZ14" i="33"/>
  <c r="BD14" i="33"/>
  <c r="BL14" i="33"/>
  <c r="K14" i="33"/>
  <c r="E21" i="33" l="1"/>
  <c r="D22" i="33"/>
  <c r="D17" i="33"/>
  <c r="E16" i="33"/>
  <c r="C17" i="33"/>
  <c r="BQ14" i="33"/>
  <c r="CO14" i="33"/>
  <c r="CK14" i="33"/>
  <c r="CF14" i="33"/>
  <c r="AD14" i="33"/>
  <c r="BR14" i="33"/>
  <c r="BJ14" i="33"/>
  <c r="V14" i="33"/>
  <c r="CP14" i="33"/>
  <c r="BM14" i="33"/>
  <c r="Y14" i="33"/>
  <c r="E22" i="33"/>
  <c r="F21" i="33"/>
  <c r="G2" i="33"/>
  <c r="F9" i="33"/>
  <c r="CS14" i="33"/>
  <c r="CG14" i="33"/>
  <c r="BS14" i="33"/>
  <c r="C22" i="33"/>
  <c r="AV14" i="33"/>
  <c r="AL14" i="33"/>
  <c r="E17" i="33" l="1"/>
  <c r="F16" i="33"/>
  <c r="H2" i="33"/>
  <c r="G9" i="33"/>
  <c r="F22" i="33"/>
  <c r="G21" i="33"/>
  <c r="F17" i="33" l="1"/>
  <c r="G16" i="33"/>
  <c r="H21" i="33"/>
  <c r="G22" i="33"/>
  <c r="I2" i="33"/>
  <c r="H9" i="33"/>
  <c r="H16" i="33" l="1"/>
  <c r="G17" i="33"/>
  <c r="I9" i="33"/>
  <c r="J2" i="33"/>
  <c r="I21" i="33"/>
  <c r="H22" i="33"/>
  <c r="I16" i="33" l="1"/>
  <c r="H17" i="33"/>
  <c r="I22" i="33"/>
  <c r="J21" i="33"/>
  <c r="J9" i="33"/>
  <c r="K2" i="33"/>
  <c r="I17" i="33" l="1"/>
  <c r="J16" i="33"/>
  <c r="K9" i="33"/>
  <c r="L2" i="33"/>
  <c r="J22" i="33"/>
  <c r="K21" i="33"/>
  <c r="K16" i="33" l="1"/>
  <c r="J17" i="33"/>
  <c r="K22" i="33"/>
  <c r="L21" i="33"/>
  <c r="M2" i="33"/>
  <c r="L9" i="33"/>
  <c r="L16" i="33" l="1"/>
  <c r="K17" i="33"/>
  <c r="L22" i="33"/>
  <c r="M21" i="33"/>
  <c r="N2" i="33"/>
  <c r="M9" i="33"/>
  <c r="M16" i="33" l="1"/>
  <c r="L17" i="33"/>
  <c r="M22" i="33"/>
  <c r="N21" i="33"/>
  <c r="O2" i="33"/>
  <c r="N9" i="33"/>
  <c r="N16" i="33" l="1"/>
  <c r="M17" i="33"/>
  <c r="O21" i="33"/>
  <c r="N22" i="33"/>
  <c r="O9" i="33"/>
  <c r="P2" i="33"/>
  <c r="O16" i="33" l="1"/>
  <c r="N17" i="33"/>
  <c r="Q2" i="33"/>
  <c r="P9" i="33"/>
  <c r="O22" i="33"/>
  <c r="P21" i="33"/>
  <c r="P16" i="33" l="1"/>
  <c r="O17" i="33"/>
  <c r="P22" i="33"/>
  <c r="Q21" i="33"/>
  <c r="R2" i="33"/>
  <c r="Q9" i="33"/>
  <c r="Q16" i="33" l="1"/>
  <c r="P17" i="33"/>
  <c r="S2" i="33"/>
  <c r="R9" i="33"/>
  <c r="Q22" i="33"/>
  <c r="R21" i="33"/>
  <c r="R16" i="33" l="1"/>
  <c r="Q17" i="33"/>
  <c r="S21" i="33"/>
  <c r="R22" i="33"/>
  <c r="S9" i="33"/>
  <c r="T2" i="33"/>
  <c r="S16" i="33" l="1"/>
  <c r="R17" i="33"/>
  <c r="T9" i="33"/>
  <c r="U2" i="33"/>
  <c r="T21" i="33"/>
  <c r="S22" i="33"/>
  <c r="S17" i="33" l="1"/>
  <c r="T16" i="33"/>
  <c r="U21" i="33"/>
  <c r="T22" i="33"/>
  <c r="U9" i="33"/>
  <c r="V2" i="33"/>
  <c r="T17" i="33" l="1"/>
  <c r="U16" i="33"/>
  <c r="V9" i="33"/>
  <c r="W2" i="33"/>
  <c r="V21" i="33"/>
  <c r="U22" i="33"/>
  <c r="U17" i="33" l="1"/>
  <c r="V16" i="33"/>
  <c r="W21" i="33"/>
  <c r="V22" i="33"/>
  <c r="W9" i="33"/>
  <c r="X2" i="33"/>
  <c r="V17" i="33" l="1"/>
  <c r="W16" i="33"/>
  <c r="Y2" i="33"/>
  <c r="X9" i="33"/>
  <c r="W22" i="33"/>
  <c r="X21" i="33"/>
  <c r="W17" i="33" l="1"/>
  <c r="X16" i="33"/>
  <c r="Y21" i="33"/>
  <c r="X22" i="33"/>
  <c r="Y9" i="33"/>
  <c r="Z2" i="33"/>
  <c r="Y16" i="33" l="1"/>
  <c r="X17" i="33"/>
  <c r="Z9" i="33"/>
  <c r="AA2" i="33"/>
  <c r="Y22" i="33"/>
  <c r="Z21" i="33"/>
  <c r="Z16" i="33" l="1"/>
  <c r="Y17" i="33"/>
  <c r="AA21" i="33"/>
  <c r="Z22" i="33"/>
  <c r="AB2" i="33"/>
  <c r="AA9" i="33"/>
  <c r="AA16" i="33" l="1"/>
  <c r="Z17" i="33"/>
  <c r="AB21" i="33"/>
  <c r="AA22" i="33"/>
  <c r="AC2" i="33"/>
  <c r="AB9" i="33"/>
  <c r="AB16" i="33" l="1"/>
  <c r="AA17" i="33"/>
  <c r="AD2" i="33"/>
  <c r="AC9" i="33"/>
  <c r="AC21" i="33"/>
  <c r="AB22" i="33"/>
  <c r="AB17" i="33" l="1"/>
  <c r="AC16" i="33"/>
  <c r="AE2" i="33"/>
  <c r="AD9" i="33"/>
  <c r="AC22" i="33"/>
  <c r="AD21" i="33"/>
  <c r="AC17" i="33" l="1"/>
  <c r="AD16" i="33"/>
  <c r="AE21" i="33"/>
  <c r="AD22" i="33"/>
  <c r="AE9" i="33"/>
  <c r="AF2" i="33"/>
  <c r="AE16" i="33" l="1"/>
  <c r="AD17" i="33"/>
  <c r="AF9" i="33"/>
  <c r="AG2" i="33"/>
  <c r="AF21" i="33"/>
  <c r="AE22" i="33"/>
  <c r="AF16" i="33" l="1"/>
  <c r="AE17" i="33"/>
  <c r="AG21" i="33"/>
  <c r="AF22" i="33"/>
  <c r="AG9" i="33"/>
  <c r="AH2" i="33"/>
  <c r="AG16" i="33" l="1"/>
  <c r="AF17" i="33"/>
  <c r="AH9" i="33"/>
  <c r="AI2" i="33"/>
  <c r="AH21" i="33"/>
  <c r="AG22" i="33"/>
  <c r="AG17" i="33" l="1"/>
  <c r="AH16" i="33"/>
  <c r="AI21" i="33"/>
  <c r="AH22" i="33"/>
  <c r="AJ2" i="33"/>
  <c r="AI9" i="33"/>
  <c r="AI16" i="33" l="1"/>
  <c r="AH17" i="33"/>
  <c r="AJ9" i="33"/>
  <c r="AK2" i="33"/>
  <c r="AI22" i="33"/>
  <c r="AJ21" i="33"/>
  <c r="AJ16" i="33" l="1"/>
  <c r="AI17" i="33"/>
  <c r="AJ22" i="33"/>
  <c r="AK21" i="33"/>
  <c r="AK9" i="33"/>
  <c r="AL2" i="33"/>
  <c r="AJ17" i="33" l="1"/>
  <c r="AK16" i="33"/>
  <c r="AM2" i="33"/>
  <c r="AL9" i="33"/>
  <c r="AL21" i="33"/>
  <c r="AK22" i="33"/>
  <c r="AL16" i="33" l="1"/>
  <c r="AK17" i="33"/>
  <c r="AM21" i="33"/>
  <c r="AL22" i="33"/>
  <c r="AN2" i="33"/>
  <c r="AM9" i="33"/>
  <c r="AM16" i="33" l="1"/>
  <c r="AL17" i="33"/>
  <c r="AN21" i="33"/>
  <c r="AM22" i="33"/>
  <c r="AO2" i="33"/>
  <c r="AN9" i="33"/>
  <c r="AN16" i="33" l="1"/>
  <c r="AM17" i="33"/>
  <c r="AP2" i="33"/>
  <c r="AO9" i="33"/>
  <c r="AO21" i="33"/>
  <c r="AN22" i="33"/>
  <c r="AO16" i="33" l="1"/>
  <c r="AN17" i="33"/>
  <c r="AQ2" i="33"/>
  <c r="AP9" i="33"/>
  <c r="AO22" i="33"/>
  <c r="AP21" i="33"/>
  <c r="AO17" i="33" l="1"/>
  <c r="AP16" i="33"/>
  <c r="AP22" i="33"/>
  <c r="AQ21" i="33"/>
  <c r="AR2" i="33"/>
  <c r="AQ9" i="33"/>
  <c r="AP17" i="33" l="1"/>
  <c r="AQ16" i="33"/>
  <c r="AS2" i="33"/>
  <c r="AR9" i="33"/>
  <c r="AQ22" i="33"/>
  <c r="AR21" i="33"/>
  <c r="AQ17" i="33" l="1"/>
  <c r="AR16" i="33"/>
  <c r="AS21" i="33"/>
  <c r="AR22" i="33"/>
  <c r="AT2" i="33"/>
  <c r="AS9" i="33"/>
  <c r="AS16" i="33" l="1"/>
  <c r="AR17" i="33"/>
  <c r="AU2" i="33"/>
  <c r="AT9" i="33"/>
  <c r="AT21" i="33"/>
  <c r="AS22" i="33"/>
  <c r="AT16" i="33" l="1"/>
  <c r="AS17" i="33"/>
  <c r="AU21" i="33"/>
  <c r="AT22" i="33"/>
  <c r="AU9" i="33"/>
  <c r="AV2" i="33"/>
  <c r="AT17" i="33" l="1"/>
  <c r="AU16" i="33"/>
  <c r="AV9" i="33"/>
  <c r="AW2" i="33"/>
  <c r="AU22" i="33"/>
  <c r="AV21" i="33"/>
  <c r="AU17" i="33" l="1"/>
  <c r="AV16" i="33"/>
  <c r="AW21" i="33"/>
  <c r="AV22" i="33"/>
  <c r="AX2" i="33"/>
  <c r="AW9" i="33"/>
  <c r="AW16" i="33" l="1"/>
  <c r="AV17" i="33"/>
  <c r="AX21" i="33"/>
  <c r="AW22" i="33"/>
  <c r="AX9" i="33"/>
  <c r="AY2" i="33"/>
  <c r="AX16" i="33" l="1"/>
  <c r="AW17" i="33"/>
  <c r="AZ2" i="33"/>
  <c r="AY9" i="33"/>
  <c r="AX22" i="33"/>
  <c r="AY21" i="33"/>
  <c r="AY16" i="33" l="1"/>
  <c r="AX17" i="33"/>
  <c r="AY22" i="33"/>
  <c r="AZ21" i="33"/>
  <c r="BA2" i="33"/>
  <c r="AZ9" i="33"/>
  <c r="AY17" i="33" l="1"/>
  <c r="AZ16" i="33"/>
  <c r="AZ22" i="33"/>
  <c r="BA21" i="33"/>
  <c r="BA9" i="33"/>
  <c r="BB2" i="33"/>
  <c r="AZ17" i="33" l="1"/>
  <c r="BA16" i="33"/>
  <c r="BC2" i="33"/>
  <c r="BB9" i="33"/>
  <c r="BB21" i="33"/>
  <c r="BA22" i="33"/>
  <c r="BA17" i="33" l="1"/>
  <c r="BB16" i="33"/>
  <c r="BB22" i="33"/>
  <c r="BC21" i="33"/>
  <c r="BD2" i="33"/>
  <c r="BC9" i="33"/>
  <c r="BC16" i="33" l="1"/>
  <c r="BB17" i="33"/>
  <c r="BE2" i="33"/>
  <c r="BD9" i="33"/>
  <c r="BD21" i="33"/>
  <c r="BC22" i="33"/>
  <c r="BD16" i="33" l="1"/>
  <c r="BC17" i="33"/>
  <c r="BD22" i="33"/>
  <c r="BE21" i="33"/>
  <c r="BE9" i="33"/>
  <c r="BF2" i="33"/>
  <c r="BE16" i="33" l="1"/>
  <c r="BD17" i="33"/>
  <c r="BG2" i="33"/>
  <c r="BF9" i="33"/>
  <c r="BF21" i="33"/>
  <c r="BE22" i="33"/>
  <c r="BF16" i="33" l="1"/>
  <c r="BE17" i="33"/>
  <c r="BF22" i="33"/>
  <c r="BG21" i="33"/>
  <c r="BG9" i="33"/>
  <c r="BH2" i="33"/>
  <c r="BG16" i="33" l="1"/>
  <c r="BF17" i="33"/>
  <c r="BH9" i="33"/>
  <c r="BI2" i="33"/>
  <c r="BG22" i="33"/>
  <c r="BH21" i="33"/>
  <c r="BH16" i="33" l="1"/>
  <c r="BG17" i="33"/>
  <c r="BH22" i="33"/>
  <c r="BI21" i="33"/>
  <c r="BJ2" i="33"/>
  <c r="BI9" i="33"/>
  <c r="BI16" i="33" l="1"/>
  <c r="BH17" i="33"/>
  <c r="BI22" i="33"/>
  <c r="BJ21" i="33"/>
  <c r="BK2" i="33"/>
  <c r="BJ9" i="33"/>
  <c r="BI17" i="33" l="1"/>
  <c r="BJ16" i="33"/>
  <c r="BJ22" i="33"/>
  <c r="BK21" i="33"/>
  <c r="BK9" i="33"/>
  <c r="BL2" i="33"/>
  <c r="BK16" i="33" l="1"/>
  <c r="BJ17" i="33"/>
  <c r="BK22" i="33"/>
  <c r="BL21" i="33"/>
  <c r="BM2" i="33"/>
  <c r="BL9" i="33"/>
  <c r="BL16" i="33" l="1"/>
  <c r="BK17" i="33"/>
  <c r="BL22" i="33"/>
  <c r="BM21" i="33"/>
  <c r="BM9" i="33"/>
  <c r="BN2" i="33"/>
  <c r="BM16" i="33" l="1"/>
  <c r="BL17" i="33"/>
  <c r="BN9" i="33"/>
  <c r="BO2" i="33"/>
  <c r="BM22" i="33"/>
  <c r="BN21" i="33"/>
  <c r="BN16" i="33" l="1"/>
  <c r="BM17" i="33"/>
  <c r="BN22" i="33"/>
  <c r="BO21" i="33"/>
  <c r="BO9" i="33"/>
  <c r="BP2" i="33"/>
  <c r="BN17" i="33" l="1"/>
  <c r="BO16" i="33"/>
  <c r="BP9" i="33"/>
  <c r="BQ2" i="33"/>
  <c r="BO22" i="33"/>
  <c r="BP21" i="33"/>
  <c r="BO17" i="33" l="1"/>
  <c r="BP16" i="33"/>
  <c r="BP22" i="33"/>
  <c r="BQ21" i="33"/>
  <c r="BQ9" i="33"/>
  <c r="BR2" i="33"/>
  <c r="BQ16" i="33" l="1"/>
  <c r="BP17" i="33"/>
  <c r="BR21" i="33"/>
  <c r="BQ22" i="33"/>
  <c r="BS2" i="33"/>
  <c r="BR9" i="33"/>
  <c r="BQ17" i="33" l="1"/>
  <c r="BR16" i="33"/>
  <c r="BT2" i="33"/>
  <c r="BS9" i="33"/>
  <c r="BR22" i="33"/>
  <c r="BS21" i="33"/>
  <c r="BS16" i="33" l="1"/>
  <c r="BR17" i="33"/>
  <c r="BS22" i="33"/>
  <c r="BT21" i="33"/>
  <c r="BT9" i="33"/>
  <c r="BU2" i="33"/>
  <c r="BS17" i="33" l="1"/>
  <c r="BT16" i="33"/>
  <c r="BU9" i="33"/>
  <c r="BV2" i="33"/>
  <c r="BU21" i="33"/>
  <c r="BT22" i="33"/>
  <c r="BT17" i="33" l="1"/>
  <c r="BU16" i="33"/>
  <c r="BU22" i="33"/>
  <c r="BV21" i="33"/>
  <c r="BV9" i="33"/>
  <c r="BW2" i="33"/>
  <c r="BV16" i="33" l="1"/>
  <c r="BU17" i="33"/>
  <c r="BX2" i="33"/>
  <c r="BW9" i="33"/>
  <c r="BV22" i="33"/>
  <c r="BW21" i="33"/>
  <c r="BW16" i="33" l="1"/>
  <c r="BV17" i="33"/>
  <c r="BX21" i="33"/>
  <c r="BW22" i="33"/>
  <c r="BX9" i="33"/>
  <c r="BY2" i="33"/>
  <c r="BX16" i="33" l="1"/>
  <c r="BW17" i="33"/>
  <c r="BY9" i="33"/>
  <c r="BZ2" i="33"/>
  <c r="BY21" i="33"/>
  <c r="BX22" i="33"/>
  <c r="BY16" i="33" l="1"/>
  <c r="BX17" i="33"/>
  <c r="BY22" i="33"/>
  <c r="BZ21" i="33"/>
  <c r="BZ9" i="33"/>
  <c r="CA2" i="33"/>
  <c r="BZ16" i="33" l="1"/>
  <c r="BY17" i="33"/>
  <c r="CB2" i="33"/>
  <c r="CA9" i="33"/>
  <c r="BZ22" i="33"/>
  <c r="CA21" i="33"/>
  <c r="CA16" i="33" l="1"/>
  <c r="BZ17" i="33"/>
  <c r="CA22" i="33"/>
  <c r="CB21" i="33"/>
  <c r="CC2" i="33"/>
  <c r="CB9" i="33"/>
  <c r="CA17" i="33" l="1"/>
  <c r="CB16" i="33"/>
  <c r="CB22" i="33"/>
  <c r="CC21" i="33"/>
  <c r="CD2" i="33"/>
  <c r="CC9" i="33"/>
  <c r="CC16" i="33" l="1"/>
  <c r="CB17" i="33"/>
  <c r="CD21" i="33"/>
  <c r="CC22" i="33"/>
  <c r="CE2" i="33"/>
  <c r="CD9" i="33"/>
  <c r="CC17" i="33" l="1"/>
  <c r="CD16" i="33"/>
  <c r="CF2" i="33"/>
  <c r="CE9" i="33"/>
  <c r="CE21" i="33"/>
  <c r="CD22" i="33"/>
  <c r="CD17" i="33" l="1"/>
  <c r="CE16" i="33"/>
  <c r="CE22" i="33"/>
  <c r="CF21" i="33"/>
  <c r="CF9" i="33"/>
  <c r="CG2" i="33"/>
  <c r="CE17" i="33" l="1"/>
  <c r="CF16" i="33"/>
  <c r="CH2" i="33"/>
  <c r="CG9" i="33"/>
  <c r="CG21" i="33"/>
  <c r="CF22" i="33"/>
  <c r="CG16" i="33" l="1"/>
  <c r="CF17" i="33"/>
  <c r="CH21" i="33"/>
  <c r="CG22" i="33"/>
  <c r="CH9" i="33"/>
  <c r="CI2" i="33"/>
  <c r="CH16" i="33" l="1"/>
  <c r="CG17" i="33"/>
  <c r="CI9" i="33"/>
  <c r="CJ2" i="33"/>
  <c r="CI21" i="33"/>
  <c r="CH22" i="33"/>
  <c r="CH17" i="33" l="1"/>
  <c r="CI16" i="33"/>
  <c r="CJ21" i="33"/>
  <c r="CI22" i="33"/>
  <c r="CK2" i="33"/>
  <c r="CJ9" i="33"/>
  <c r="CJ16" i="33" l="1"/>
  <c r="CI17" i="33"/>
  <c r="CK9" i="33"/>
  <c r="CL2" i="33"/>
  <c r="CK21" i="33"/>
  <c r="CJ22" i="33"/>
  <c r="CJ17" i="33" l="1"/>
  <c r="CK16" i="33"/>
  <c r="CK22" i="33"/>
  <c r="CL21" i="33"/>
  <c r="CM2" i="33"/>
  <c r="CL9" i="33"/>
  <c r="CK17" i="33" l="1"/>
  <c r="CL16" i="33"/>
  <c r="CN2" i="33"/>
  <c r="CM9" i="33"/>
  <c r="CL22" i="33"/>
  <c r="CM21" i="33"/>
  <c r="CL17" i="33" l="1"/>
  <c r="CM16" i="33"/>
  <c r="CM22" i="33"/>
  <c r="CN21" i="33"/>
  <c r="CO2" i="33"/>
  <c r="CN9" i="33"/>
  <c r="CM17" i="33" l="1"/>
  <c r="CN16" i="33"/>
  <c r="CN22" i="33"/>
  <c r="CO21" i="33"/>
  <c r="CP2" i="33"/>
  <c r="CO9" i="33"/>
  <c r="CO16" i="33" l="1"/>
  <c r="CN17" i="33"/>
  <c r="CP21" i="33"/>
  <c r="CO22" i="33"/>
  <c r="CP9" i="33"/>
  <c r="CQ2" i="33"/>
  <c r="CP16" i="33" l="1"/>
  <c r="CO17" i="33"/>
  <c r="CR2" i="33"/>
  <c r="CQ9" i="33"/>
  <c r="CP22" i="33"/>
  <c r="CQ21" i="33"/>
  <c r="CQ16" i="33" l="1"/>
  <c r="CP17" i="33"/>
  <c r="CR21" i="33"/>
  <c r="CQ22" i="33"/>
  <c r="CS2" i="33"/>
  <c r="CR9" i="33"/>
  <c r="CQ17" i="33" l="1"/>
  <c r="CR16" i="33"/>
  <c r="CS9" i="33"/>
  <c r="CT2" i="33"/>
  <c r="CR22" i="33"/>
  <c r="CS21" i="33"/>
  <c r="CS16" i="33" l="1"/>
  <c r="CR17" i="33"/>
  <c r="CS22" i="33"/>
  <c r="CT21" i="33"/>
  <c r="CT9" i="33"/>
  <c r="CU2" i="33"/>
  <c r="CT16" i="33" l="1"/>
  <c r="CS17" i="33"/>
  <c r="CV2" i="33"/>
  <c r="CU9" i="33"/>
  <c r="CU21" i="33"/>
  <c r="CT22" i="33"/>
  <c r="CT17" i="33" l="1"/>
  <c r="CU16" i="33"/>
  <c r="CU22" i="33"/>
  <c r="CV21" i="33"/>
  <c r="CV9" i="33"/>
  <c r="CW2" i="33"/>
  <c r="CV16" i="33" l="1"/>
  <c r="CV17" i="33" s="1"/>
  <c r="CU17" i="33"/>
  <c r="CV22" i="33"/>
  <c r="CW21" i="33"/>
  <c r="CW22" i="33" s="1"/>
</calcChain>
</file>

<file path=xl/sharedStrings.xml><?xml version="1.0" encoding="utf-8"?>
<sst xmlns="http://schemas.openxmlformats.org/spreadsheetml/2006/main" count="2934" uniqueCount="1183">
  <si>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</si>
  <si>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</si>
  <si>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</si>
  <si>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</si>
  <si>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</si>
  <si>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</si>
  <si>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</si>
  <si>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</si>
  <si>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</si>
  <si>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</si>
  <si>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</si>
  <si>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</si>
  <si>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</si>
  <si>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</si>
  <si>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</si>
  <si>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</si>
  <si>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</si>
  <si>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</si>
  <si>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</si>
  <si>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</si>
  <si>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</si>
  <si>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</si>
  <si>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</si>
  <si>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</si>
  <si>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</si>
  <si>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</si>
  <si>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</si>
  <si>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</si>
  <si>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</si>
  <si>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</si>
  <si>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</si>
  <si>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</si>
  <si>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</si>
  <si>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</si>
  <si>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</si>
  <si>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</si>
  <si>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</si>
  <si>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</si>
  <si>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</si>
  <si>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</si>
  <si>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</si>
  <si>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</si>
  <si>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</si>
  <si>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</si>
  <si>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</si>
  <si>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</si>
  <si>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</si>
  <si>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</si>
  <si>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</si>
  <si>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</si>
  <si>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</si>
  <si>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</si>
  <si>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</si>
  <si>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</si>
  <si>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</si>
  <si>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</si>
  <si>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</si>
  <si>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</si>
  <si>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</si>
  <si>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</si>
  <si>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</si>
  <si>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</si>
  <si>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</si>
  <si>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</si>
  <si>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</si>
  <si>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</si>
  <si>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</si>
  <si>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</si>
  <si>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</si>
  <si>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</si>
  <si>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</si>
  <si>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</si>
  <si>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</si>
  <si>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</si>
  <si>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</si>
  <si>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</si>
  <si>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</si>
  <si>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</si>
  <si>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</si>
  <si>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</si>
  <si>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</si>
  <si>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</si>
  <si>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</si>
  <si>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</si>
  <si>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</si>
  <si>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</si>
  <si>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</si>
  <si>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</si>
  <si>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</si>
  <si>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</si>
  <si>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</si>
  <si>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</si>
  <si>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</si>
  <si>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</si>
  <si>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</si>
  <si>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</si>
  <si>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</si>
  <si>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</si>
  <si>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</si>
  <si>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</si>
  <si>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</si>
  <si>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</si>
  <si>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</si>
  <si>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</si>
  <si>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</si>
  <si>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</si>
  <si>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</si>
  <si>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</si>
  <si>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</si>
  <si>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</si>
  <si>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</si>
  <si>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</si>
  <si>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</si>
  <si>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</si>
  <si>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</si>
  <si>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</si>
  <si>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</si>
  <si>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</si>
  <si>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</si>
  <si>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</si>
  <si>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</si>
  <si>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</si>
  <si>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</si>
  <si>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</si>
  <si>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</si>
  <si>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</si>
  <si>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</si>
  <si>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</si>
  <si>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</si>
  <si>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</si>
  <si>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</si>
  <si>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</si>
  <si>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</si>
  <si>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</si>
  <si>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</si>
  <si>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</si>
  <si>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</si>
  <si>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</si>
  <si>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</si>
  <si>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</si>
  <si>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</si>
  <si>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</si>
  <si>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</si>
  <si>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</si>
  <si>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</si>
  <si>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</si>
  <si>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</si>
  <si>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</si>
  <si>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</si>
  <si>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</si>
  <si>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</si>
  <si>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</si>
  <si>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</si>
  <si>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</si>
  <si>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</si>
  <si>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</si>
  <si>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</si>
  <si>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</si>
  <si>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</si>
  <si>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</si>
  <si>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</si>
  <si>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</si>
  <si>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</si>
  <si>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</si>
  <si>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</si>
  <si>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</si>
  <si>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</si>
  <si>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</si>
  <si>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</si>
  <si>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</si>
  <si>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</si>
  <si>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</si>
  <si>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</si>
  <si>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</si>
  <si>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</si>
  <si>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</si>
  <si>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</si>
  <si>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</si>
  <si>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</si>
  <si>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</si>
  <si>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</si>
  <si>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</si>
  <si>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</si>
  <si>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</si>
  <si>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</si>
  <si>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</si>
  <si>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</si>
  <si>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</si>
  <si>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</si>
  <si>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</si>
  <si>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</si>
  <si>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</si>
  <si>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</si>
  <si>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</si>
  <si>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</si>
  <si>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</si>
  <si>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</si>
  <si>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</si>
  <si>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</si>
  <si>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</si>
  <si>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</si>
  <si>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</si>
  <si>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</si>
  <si>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</si>
  <si>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</si>
  <si>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</si>
  <si>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</si>
  <si>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</si>
  <si>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</si>
  <si>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</si>
  <si>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</si>
  <si>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</si>
  <si>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</si>
  <si>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</si>
  <si>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</si>
  <si>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</si>
  <si>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</si>
  <si>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</si>
  <si>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</si>
  <si>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</si>
  <si>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</si>
  <si>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</si>
  <si>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</si>
  <si>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</si>
  <si>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</si>
  <si>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</si>
  <si>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</si>
  <si>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</si>
  <si>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</si>
  <si>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</si>
  <si>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</si>
  <si>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</si>
  <si>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</si>
  <si>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</si>
  <si>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</si>
  <si>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</si>
  <si>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</si>
  <si>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</si>
  <si>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</si>
  <si>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</si>
  <si>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</si>
  <si>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</si>
  <si>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</si>
  <si>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</si>
  <si>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</si>
  <si>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</si>
  <si>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</si>
  <si>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</si>
  <si>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</si>
  <si>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</si>
  <si>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</si>
  <si>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</si>
  <si>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</si>
  <si>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</si>
  <si>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</si>
  <si>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</si>
  <si>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</si>
  <si>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</si>
  <si>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</si>
  <si>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</si>
  <si>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</si>
  <si>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</si>
  <si>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</si>
  <si>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</si>
  <si>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</si>
  <si>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</si>
  <si>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</si>
  <si>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</si>
  <si>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</si>
  <si>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</si>
  <si>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</si>
  <si>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</si>
  <si>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</si>
  <si>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</si>
  <si>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</si>
  <si>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</si>
  <si>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</si>
  <si>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</si>
  <si>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</si>
  <si>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</si>
  <si>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</si>
  <si>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</si>
  <si>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</si>
  <si>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</si>
  <si>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</si>
  <si>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</si>
  <si>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</si>
  <si>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</si>
  <si>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</si>
  <si>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</si>
  <si>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</si>
  <si>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</si>
  <si>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</si>
  <si>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</si>
  <si>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</si>
  <si>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</si>
  <si>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</si>
  <si>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</si>
  <si>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</si>
  <si>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</si>
  <si>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</si>
  <si>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</si>
  <si>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</si>
  <si>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</si>
  <si>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</si>
  <si>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</si>
  <si>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</si>
  <si>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</si>
  <si>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</si>
  <si>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</si>
  <si>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</si>
  <si>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</si>
  <si>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</si>
  <si>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</si>
  <si>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</si>
  <si>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</si>
  <si>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</si>
  <si>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</si>
  <si>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</si>
  <si>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</si>
  <si>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</si>
  <si>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</si>
  <si>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</si>
  <si>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</si>
  <si>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</si>
  <si>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</si>
  <si>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</si>
  <si>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</si>
  <si>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</si>
  <si>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</si>
  <si>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</si>
  <si>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</si>
  <si>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</si>
  <si>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</si>
  <si>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</si>
  <si>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</si>
  <si>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</si>
  <si>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</si>
  <si>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</si>
  <si>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</si>
  <si>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</si>
  <si>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</si>
  <si>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</si>
  <si>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</si>
  <si>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</si>
  <si>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</si>
  <si>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</si>
  <si>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</si>
  <si>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</si>
  <si>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</si>
  <si>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</si>
  <si>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</si>
  <si>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</si>
  <si>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</si>
  <si>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</si>
  <si>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</si>
  <si>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</si>
  <si>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</si>
  <si>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</si>
  <si>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</si>
  <si>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</si>
  <si>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</si>
  <si>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</si>
  <si>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</si>
  <si>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</si>
  <si>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</si>
  <si>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</si>
  <si>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</si>
  <si>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</si>
  <si>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</si>
  <si>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</si>
  <si>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</si>
  <si>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</si>
  <si>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</si>
  <si>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</si>
  <si>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</si>
  <si>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</si>
  <si>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</si>
  <si>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</si>
  <si>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</si>
  <si>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</si>
  <si>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</si>
  <si>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</si>
  <si>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</si>
  <si>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</si>
  <si>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</si>
  <si>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</si>
  <si>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</si>
  <si>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</si>
  <si>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</si>
  <si>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</si>
  <si>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</si>
  <si>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</si>
  <si>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</si>
  <si>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</si>
  <si>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</si>
  <si>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</si>
  <si>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</si>
  <si>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</si>
  <si>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</si>
  <si>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</si>
  <si>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</si>
  <si>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</si>
  <si>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</si>
  <si>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</si>
  <si>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</si>
  <si>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</si>
  <si>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</si>
  <si>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</si>
  <si>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</si>
  <si>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</si>
  <si>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</si>
  <si>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</si>
  <si>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</si>
  <si>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</si>
  <si>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</si>
  <si>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</si>
  <si>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</si>
  <si>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</si>
  <si>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</si>
  <si>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</si>
  <si>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</si>
  <si>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</si>
  <si>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</si>
  <si>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</si>
  <si>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</si>
  <si>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</si>
  <si>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</si>
  <si>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</si>
  <si>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</si>
  <si>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</si>
  <si>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</si>
  <si>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</si>
  <si>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</si>
  <si>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</si>
  <si>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</si>
  <si>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</si>
  <si>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</si>
  <si>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</si>
  <si>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</si>
  <si>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</si>
  <si>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</si>
  <si>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</si>
  <si>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</si>
  <si>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</si>
  <si>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</si>
  <si>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</si>
  <si>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</si>
  <si>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</si>
  <si>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</si>
  <si>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</si>
  <si>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</si>
  <si>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</si>
  <si>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</si>
  <si>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</si>
  <si>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</si>
  <si>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</si>
  <si>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</si>
  <si>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</si>
  <si>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</si>
  <si>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</si>
  <si>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</si>
  <si>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</si>
  <si>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</si>
  <si>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</si>
  <si>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</si>
  <si>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</si>
  <si>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</si>
  <si>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</si>
  <si>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</si>
  <si>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</si>
  <si>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</si>
  <si>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</si>
  <si>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</si>
  <si>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</si>
  <si>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</si>
  <si>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</si>
  <si>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</si>
  <si>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</si>
  <si>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</si>
  <si>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</si>
  <si>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</si>
  <si>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</si>
  <si>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</si>
  <si>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</si>
  <si>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</si>
  <si>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</si>
  <si>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</si>
  <si>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</si>
  <si>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</si>
  <si>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</si>
  <si>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</si>
  <si>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</si>
  <si>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</si>
  <si>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</si>
  <si>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</si>
  <si>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</si>
  <si>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</si>
  <si>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</si>
  <si>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</si>
  <si>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</si>
  <si>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</si>
  <si>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</si>
  <si>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</si>
  <si>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</si>
  <si>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</si>
  <si>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</si>
  <si>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</si>
  <si>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</si>
  <si>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</si>
  <si>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</si>
  <si>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</si>
  <si>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</si>
  <si>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</si>
  <si>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</si>
  <si>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</si>
  <si>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</si>
  <si>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</si>
  <si>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</si>
  <si>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</si>
  <si>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</si>
  <si>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</si>
  <si>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</si>
  <si>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</si>
  <si>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</si>
  <si>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</si>
  <si>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</si>
  <si>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</si>
  <si>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</si>
  <si>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</si>
  <si>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</si>
  <si>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</si>
  <si>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</si>
  <si>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</si>
  <si>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</si>
  <si>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</si>
  <si>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</si>
  <si>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</si>
  <si>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</si>
  <si>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</si>
  <si>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</si>
  <si>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</si>
  <si>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</si>
  <si>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</si>
  <si>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</si>
  <si>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</si>
  <si>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</si>
  <si>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</si>
  <si>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</si>
  <si>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</si>
  <si>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</si>
  <si>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</si>
  <si>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</si>
  <si>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</si>
  <si>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</si>
  <si>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</si>
  <si>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</si>
  <si>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</si>
  <si>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</si>
  <si>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</si>
  <si>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</si>
  <si>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</si>
  <si>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</si>
  <si>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</si>
  <si>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</si>
  <si>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</si>
  <si>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</si>
  <si>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</si>
  <si>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</si>
  <si>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</si>
  <si>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</si>
  <si>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</si>
  <si>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</si>
  <si>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</si>
  <si>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</si>
  <si>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</si>
  <si>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</si>
  <si>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</si>
  <si>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</si>
  <si>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</si>
  <si>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</si>
  <si>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</si>
  <si>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</si>
  <si>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</si>
  <si>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</si>
  <si>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</si>
  <si>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</si>
  <si>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</si>
  <si>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</si>
  <si>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</si>
  <si>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</si>
  <si>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</si>
  <si>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</si>
  <si>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</si>
  <si>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</si>
  <si>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</si>
  <si>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</si>
  <si>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</si>
  <si>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</si>
  <si>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</si>
  <si>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</si>
  <si>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</si>
  <si>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</si>
  <si>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</si>
  <si>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</si>
  <si>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</si>
  <si>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</si>
  <si>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</si>
  <si>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</si>
  <si>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</si>
  <si>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</si>
  <si>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</si>
  <si>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</si>
  <si>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</si>
  <si>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</si>
  <si>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</si>
  <si>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</si>
  <si>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</si>
  <si>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</si>
  <si>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</si>
  <si>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</si>
  <si>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</si>
  <si>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</si>
  <si>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</si>
  <si>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</si>
  <si>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</si>
  <si>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</si>
  <si>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</si>
  <si>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</si>
  <si>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</si>
  <si>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</si>
  <si>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</si>
  <si>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</si>
  <si>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</si>
  <si>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</si>
  <si>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</si>
  <si>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</si>
  <si>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</si>
  <si>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</si>
  <si>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</si>
  <si>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</si>
  <si>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</si>
  <si>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</si>
  <si>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</si>
  <si>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</si>
  <si>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</si>
  <si>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</si>
  <si>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</si>
  <si>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</si>
  <si>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</si>
  <si>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</si>
  <si>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</si>
  <si>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</si>
  <si>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</si>
  <si>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</si>
  <si>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</si>
  <si>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</si>
  <si>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</si>
  <si>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</si>
  <si>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</si>
  <si>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</si>
  <si>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</si>
  <si>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</si>
  <si>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</si>
  <si>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</si>
  <si>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</si>
  <si>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</si>
  <si>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</si>
  <si>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</si>
  <si>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</si>
  <si>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</si>
  <si>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</si>
  <si>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</si>
  <si>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</si>
  <si>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</si>
  <si>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</si>
  <si>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</si>
  <si>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</si>
  <si>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</si>
  <si>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</si>
  <si>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</si>
  <si>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</si>
  <si>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</si>
  <si>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</si>
  <si>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</si>
  <si>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</si>
  <si>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</si>
  <si>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</si>
  <si>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</si>
  <si>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</si>
  <si>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</si>
  <si>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</si>
  <si>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</si>
  <si>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</si>
  <si>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</si>
  <si>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</si>
  <si>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</si>
  <si>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</si>
  <si>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</si>
  <si>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</si>
  <si>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</si>
  <si>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</si>
  <si>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</si>
  <si>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</si>
  <si>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</si>
  <si>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</si>
  <si>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</si>
  <si>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</si>
  <si>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</si>
  <si>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</si>
  <si>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</si>
  <si>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</si>
  <si>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</si>
  <si>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</si>
  <si>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</si>
  <si>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</si>
  <si>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</si>
  <si>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</si>
  <si>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</si>
  <si>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</si>
  <si>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</si>
  <si>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</si>
  <si>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</si>
  <si>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</si>
  <si>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</si>
  <si>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</si>
  <si>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</si>
  <si>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</si>
  <si>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</si>
  <si>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</si>
  <si>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</si>
  <si>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</si>
  <si>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</si>
  <si>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</si>
  <si>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</si>
  <si>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</si>
  <si>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</si>
  <si>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</si>
  <si>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</si>
  <si>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</si>
  <si>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</si>
  <si>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</si>
  <si>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</si>
  <si>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</si>
  <si>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</si>
  <si>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</si>
  <si>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</si>
  <si>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</si>
  <si>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</si>
  <si>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</si>
  <si>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</si>
  <si>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</si>
  <si>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</si>
  <si>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</si>
  <si>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</si>
  <si>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</si>
  <si>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</si>
  <si>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</si>
  <si>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</si>
  <si>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</si>
  <si>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</si>
  <si>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</si>
  <si>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</si>
  <si>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</si>
  <si>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</si>
  <si>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</si>
  <si>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</si>
  <si>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</si>
  <si>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</si>
  <si>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</si>
  <si>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</si>
  <si>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</si>
  <si>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</si>
  <si>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</si>
  <si>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</si>
  <si>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</si>
  <si>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</si>
  <si>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</si>
  <si>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</si>
  <si>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</si>
  <si>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</si>
  <si>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</si>
  <si>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</si>
  <si>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</si>
  <si>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</si>
  <si>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</si>
  <si>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</si>
  <si>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</si>
  <si>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</si>
  <si>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</si>
  <si>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</si>
  <si>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</si>
  <si>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</si>
  <si>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</si>
  <si>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</si>
  <si>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</si>
  <si>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</si>
  <si>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</si>
  <si>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</si>
  <si>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</si>
  <si>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</si>
  <si>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</si>
  <si>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</si>
  <si>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</si>
  <si>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</si>
  <si>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</si>
  <si>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</si>
  <si>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</si>
  <si>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</si>
  <si>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</si>
  <si>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</si>
  <si>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</si>
  <si>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</si>
  <si>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</si>
  <si>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</si>
  <si>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</si>
  <si>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</si>
  <si>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</si>
  <si>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</si>
  <si>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</si>
  <si>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</si>
  <si>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</si>
  <si>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</si>
  <si>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</si>
  <si>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</si>
  <si>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</si>
  <si>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</si>
  <si>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</si>
  <si>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</si>
  <si>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</si>
  <si>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</si>
  <si>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</si>
  <si>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</si>
  <si>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</si>
  <si>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</si>
  <si>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</si>
  <si>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</si>
  <si>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</si>
  <si>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</si>
  <si>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</si>
  <si>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</si>
  <si>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</si>
  <si>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</si>
  <si>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</si>
  <si>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</si>
  <si>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</si>
  <si>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</si>
  <si>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</si>
  <si>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</si>
  <si>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</si>
  <si>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</si>
  <si>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</si>
  <si>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</si>
  <si>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</si>
  <si>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</si>
  <si>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</si>
  <si>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</si>
  <si>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</si>
  <si>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</si>
  <si>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</si>
  <si>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</si>
  <si>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</si>
  <si>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</si>
  <si>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</si>
  <si>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level_3_data</t>
  </si>
  <si>
    <t>level_4_data</t>
  </si>
  <si>
    <t>level_5_data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</si>
  <si>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</si>
  <si>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</si>
  <si>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</si>
  <si>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</si>
  <si>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</si>
  <si>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</si>
  <si>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</si>
  <si>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</si>
  <si>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</si>
  <si>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</si>
  <si>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</si>
  <si>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</si>
  <si>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PF_PetGhostBuster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</si>
  <si>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</si>
  <si>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</si>
  <si>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</si>
  <si>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</si>
  <si>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</si>
  <si>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</si>
  <si>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</si>
  <si>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</si>
  <si>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</si>
  <si>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</si>
  <si>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</si>
  <si>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</si>
  <si>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</si>
  <si>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</si>
  <si>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</si>
  <si>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</si>
  <si>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</si>
  <si>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</si>
  <si>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</si>
  <si>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</si>
  <si>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</si>
  <si>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</si>
  <si>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</si>
  <si>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</si>
  <si>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</si>
  <si>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</si>
  <si>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</si>
  <si>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</si>
  <si>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</si>
  <si>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</si>
  <si>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</si>
  <si>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</si>
  <si>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</si>
  <si>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</si>
  <si>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</si>
  <si>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</si>
  <si>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</si>
  <si>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</si>
  <si>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</si>
  <si>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</si>
  <si>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</si>
  <si>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</si>
  <si>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</si>
  <si>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</si>
  <si>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</si>
  <si>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</si>
  <si>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</si>
  <si>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</si>
  <si>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</si>
  <si>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</si>
  <si>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</si>
  <si>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</si>
  <si>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</si>
  <si>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</si>
  <si>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</si>
  <si>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</si>
  <si>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</si>
  <si>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</si>
  <si>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</si>
  <si>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</si>
  <si>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</si>
  <si>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</si>
  <si>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</si>
  <si>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</si>
  <si>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</si>
  <si>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</si>
  <si>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</si>
  <si>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</si>
  <si>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</si>
  <si>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</si>
  <si>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</si>
  <si>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</si>
  <si>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</si>
  <si>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</si>
  <si>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</si>
  <si>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</si>
  <si>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</si>
  <si>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</si>
  <si>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</si>
  <si>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</si>
  <si>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</si>
  <si>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</si>
  <si>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</si>
  <si>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</si>
  <si>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</si>
  <si>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</si>
  <si>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</si>
  <si>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</si>
  <si>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</si>
  <si>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</si>
  <si>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</si>
  <si>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</si>
  <si>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</si>
  <si>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</si>
  <si>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</si>
  <si>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</si>
  <si>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</si>
  <si>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</si>
  <si>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</si>
  <si>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</si>
  <si>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</si>
  <si>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</si>
  <si>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</si>
  <si>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</si>
  <si>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</si>
  <si>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</si>
  <si>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</si>
  <si>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</si>
  <si>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</si>
  <si>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</si>
  <si>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</si>
  <si>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</si>
  <si>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</si>
  <si>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</si>
  <si>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</si>
  <si>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</si>
  <si>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</si>
  <si>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</si>
  <si>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</si>
  <si>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</si>
  <si>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</si>
  <si>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</si>
  <si>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</si>
  <si>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</si>
  <si>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</si>
  <si>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</si>
  <si>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</si>
  <si>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</si>
  <si>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</si>
  <si>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</si>
  <si>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</si>
  <si>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</si>
  <si>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</si>
  <si>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</si>
  <si>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kamikaze</t>
  </si>
  <si>
    <t>catapult_man</t>
  </si>
  <si>
    <t>boat_man</t>
  </si>
  <si>
    <t>owl_big</t>
  </si>
  <si>
    <t>owl_small</t>
  </si>
  <si>
    <t>worker</t>
  </si>
  <si>
    <t>spartakus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</si>
  <si>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</si>
  <si>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</si>
  <si>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</si>
  <si>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</si>
  <si>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</si>
  <si>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</si>
  <si>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</si>
  <si>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</si>
  <si>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</si>
  <si>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</si>
  <si>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</si>
  <si>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</si>
  <si>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</si>
  <si>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gargoyle</t>
  </si>
  <si>
    <t>monster</t>
  </si>
  <si>
    <t>enemy_classic</t>
  </si>
  <si>
    <t>ART_Medieval_Lighting;Art_Level_fog;ART_L1_Castle;ART_Levels_Background;ART_L1_Castle_Dungeon;ART_L1_Castle_Water_Caves;ART_L1_castle_air_currents;ART_L1_castle_fortress</t>
  </si>
  <si>
    <t>troll</t>
  </si>
  <si>
    <t>[powerup]</t>
  </si>
  <si>
    <t>fury_duration</t>
  </si>
  <si>
    <t>hp</t>
  </si>
  <si>
    <t>boost</t>
  </si>
  <si>
    <t>fury</t>
  </si>
  <si>
    <t>avoid_mine</t>
  </si>
  <si>
    <t>avoid_poison</t>
  </si>
  <si>
    <t>free_revive</t>
  </si>
  <si>
    <t>freeLives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</si>
  <si>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</si>
  <si>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</si>
  <si>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</si>
  <si>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</si>
  <si>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</si>
  <si>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</si>
  <si>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</si>
  <si>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</si>
  <si>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</si>
  <si>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</si>
  <si>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</si>
  <si>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</si>
  <si>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</si>
  <si>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</si>
  <si>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</si>
  <si>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</si>
  <si>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</si>
  <si>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</si>
  <si>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</si>
  <si>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</si>
  <si>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</si>
  <si>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stats</t>
  </si>
  <si>
    <t>utility</t>
  </si>
  <si>
    <t>attack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</si>
  <si>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</si>
  <si>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</si>
  <si>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</si>
  <si>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</si>
  <si>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</si>
  <si>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</si>
  <si>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</si>
  <si>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</si>
  <si>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</si>
  <si>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</si>
  <si>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</si>
  <si>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</si>
  <si>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</si>
  <si>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</si>
  <si>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</si>
  <si>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</si>
  <si>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</si>
  <si>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</si>
  <si>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</si>
  <si>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</si>
  <si>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</si>
  <si>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</si>
  <si>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</si>
  <si>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</si>
  <si>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</si>
  <si>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</si>
  <si>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</si>
  <si>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</si>
  <si>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</si>
  <si>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</si>
  <si>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</si>
  <si>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</si>
  <si>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</si>
  <si>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</si>
  <si>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</si>
  <si>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</si>
  <si>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</si>
  <si>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</si>
  <si>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</si>
  <si>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reward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</si>
  <si>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</si>
  <si>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</si>
  <si>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</si>
  <si>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</si>
  <si>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</si>
  <si>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</si>
  <si>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</si>
  <si>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</si>
  <si>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</si>
  <si>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TID_PET_10_NAME</t>
  </si>
  <si>
    <t>TID_PET_11_NAME</t>
  </si>
  <si>
    <t>TID_PET_12_NAME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</si>
  <si>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</si>
  <si>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</si>
  <si>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</si>
  <si>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</si>
  <si>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</si>
  <si>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</si>
  <si>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</si>
  <si>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</si>
  <si>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</si>
  <si>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</si>
  <si>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</si>
  <si>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</si>
  <si>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</si>
  <si>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</si>
  <si>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</si>
  <si>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</si>
  <si>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</si>
  <si>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</si>
  <si>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</si>
  <si>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</si>
  <si>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</si>
  <si>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</si>
  <si>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</si>
  <si>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</si>
  <si>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</si>
  <si>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</si>
  <si>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</si>
  <si>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PF_PetAngel</t>
  </si>
  <si>
    <t>PF_PetPhoenix</t>
  </si>
  <si>
    <t>PF_PetMineEater</t>
  </si>
  <si>
    <t>pet_froggy_common</t>
  </si>
  <si>
    <t>pet_froggy_rare</t>
  </si>
  <si>
    <t>pet_ghostbuster_common</t>
  </si>
  <si>
    <t>pet_armored_common</t>
  </si>
  <si>
    <t>pet_armored_rare</t>
  </si>
  <si>
    <t>pet_froggy_epic</t>
  </si>
  <si>
    <t>pet_ghostbuster_rare</t>
  </si>
  <si>
    <t>pet_ghostbuster_epic</t>
  </si>
  <si>
    <t>PF_PetWizard</t>
  </si>
  <si>
    <t>baker_woman</t>
  </si>
  <si>
    <t>[alcohol]</t>
  </si>
  <si>
    <t>drunken_man</t>
  </si>
  <si>
    <t>[maxAlcohol]</t>
  </si>
  <si>
    <t>[alcoholDrain]</t>
  </si>
  <si>
    <t>bomber</t>
  </si>
  <si>
    <t>[miniIcon]</t>
  </si>
  <si>
    <t>icon_dive</t>
  </si>
  <si>
    <t>icon_boost</t>
  </si>
  <si>
    <t>icon_speed</t>
  </si>
  <si>
    <t>icon_score</t>
  </si>
  <si>
    <t>icon_life</t>
  </si>
  <si>
    <t>icon_defense</t>
  </si>
  <si>
    <t>icon_special</t>
  </si>
  <si>
    <t>icon_break_walls</t>
  </si>
  <si>
    <t>icon_eat</t>
  </si>
  <si>
    <t>icon_decrease</t>
  </si>
  <si>
    <t>fireball</t>
  </si>
  <si>
    <t>icon_fire</t>
  </si>
  <si>
    <t>icon_coins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</si>
</sst>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38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3" fillId="11" borderId="46" xfId="0" applyFont="1" applyFill="1" applyBorder="1" applyAlignment="1">
      <alignment textRotation="45"/>
    </xf>
    <xf numFmtId="0" fontId="54" fillId="19" borderId="45" xfId="0" applyFont="1" applyFill="1" applyBorder="1"/>
    <xf numFmtId="0" fontId="54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1" fillId="20" borderId="45" xfId="0" applyNumberFormat="1" applyFont="1" applyFill="1" applyBorder="1"/>
    <xf numFmtId="0" fontId="52" fillId="20" borderId="6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2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1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5" fillId="65" borderId="21" xfId="0" applyNumberFormat="1" applyFont="1" applyFill="1" applyBorder="1"/>
    <xf numFmtId="0" fontId="56" fillId="65" borderId="4" xfId="0" applyNumberFormat="1" applyFont="1" applyFill="1" applyBorder="1"/>
    <xf numFmtId="0" fontId="55" fillId="10" borderId="52" xfId="0" applyNumberFormat="1" applyFont="1" applyFill="1" applyBorder="1"/>
    <xf numFmtId="0" fontId="56" fillId="10" borderId="4" xfId="0" applyNumberFormat="1" applyFont="1" applyFill="1" applyBorder="1"/>
    <xf numFmtId="0" fontId="55" fillId="65" borderId="15" xfId="0" applyNumberFormat="1" applyFont="1" applyFill="1" applyBorder="1"/>
    <xf numFmtId="0" fontId="51" fillId="16" borderId="4" xfId="0" applyNumberFormat="1" applyFont="1" applyFill="1" applyBorder="1"/>
    <xf numFmtId="0" fontId="57" fillId="20" borderId="45" xfId="0" applyNumberFormat="1" applyFont="1" applyFill="1" applyBorder="1"/>
    <xf numFmtId="0" fontId="57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5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8" fillId="4" borderId="12" xfId="0" applyFont="1" applyFill="1" applyBorder="1" applyAlignment="1">
      <alignment textRotation="45"/>
    </xf>
    <xf numFmtId="0" fontId="58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8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8" fillId="12" borderId="12" xfId="0" applyFont="1" applyFill="1" applyBorder="1" applyAlignment="1">
      <alignment textRotation="45"/>
    </xf>
    <xf numFmtId="0" fontId="58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13" fillId="20" borderId="4" xfId="0" applyNumberFormat="1" applyFont="1" applyFill="1" applyBorder="1"/>
    <xf numFmtId="0" fontId="11" fillId="20" borderId="4" xfId="0" applyNumberFormat="1" applyFont="1" applyFill="1" applyBorder="1"/>
    <xf numFmtId="0" fontId="13" fillId="8" borderId="4" xfId="0" applyNumberFormat="1" applyFont="1" applyFill="1" applyBorder="1"/>
    <xf numFmtId="0" fontId="57" fillId="20" borderId="12" xfId="0" applyNumberFormat="1" applyFont="1" applyFill="1" applyBorder="1"/>
    <xf numFmtId="0" fontId="13" fillId="8" borderId="8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9" fillId="19" borderId="28" xfId="0" applyNumberFormat="1" applyFont="1" applyFill="1" applyBorder="1"/>
    <xf numFmtId="0" fontId="59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13" borderId="18" xfId="0" applyNumberFormat="1" applyFont="1" applyFill="1" applyBorder="1" applyAlignment="1">
      <alignment horizontal="left" vertical="center"/>
    </xf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19" borderId="15" xfId="0" applyFill="1" applyBorder="1"/>
    <xf numFmtId="0" fontId="6" fillId="0" borderId="0" xfId="0" applyFont="1" applyAlignment="1">
      <alignment horizontal="center" wrapText="1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3" borderId="53" xfId="0" applyFont="1" applyFill="1" applyBorder="1" applyAlignment="1">
      <alignment horizontal="center"/>
    </xf>
    <xf numFmtId="0" fontId="7" fillId="63" borderId="24" xfId="0" applyFont="1" applyFill="1" applyBorder="1" applyAlignment="1">
      <alignment horizontal="center"/>
    </xf>
    <xf numFmtId="0" fontId="7" fillId="63" borderId="54" xfId="0" applyFont="1" applyFill="1" applyBorder="1" applyAlignment="1">
      <alignment horizontal="center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46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G5" totalsRowShown="0" headerRowDxfId="344" headerRowBorderDxfId="343" tableBorderDxfId="342" totalsRowBorderDxfId="341">
  <autoFilter ref="B4:G5"/>
  <tableColumns count="6">
    <tableColumn id="1" name="{gameSettings}" dataDxfId="340"/>
    <tableColumn id="2" name="[sku]" dataDxfId="339"/>
    <tableColumn id="3" name="[timeToPCCoefA]" dataDxfId="338"/>
    <tableColumn id="4" name="[timeToPCCoefB]" dataDxfId="337"/>
    <tableColumn id="5" name="[incentivizeFBGem]"/>
    <tableColumn id="6" name="[dailyAdsRemoveMission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1:AF67" totalsRowShown="0" headerRowDxfId="226" headerRowBorderDxfId="225" tableBorderDxfId="224" totalsRowBorderDxfId="223">
  <autoFilter ref="B21:AF67"/>
  <sortState ref="B20:AE52">
    <sortCondition ref="C19:C52"/>
  </sortState>
  <tableColumns count="31">
    <tableColumn id="1" name="{entityDefinitions}" dataDxfId="222"/>
    <tableColumn id="2" name="[sku]" dataDxfId="221"/>
    <tableColumn id="6" name="[category]" dataDxfId="220"/>
    <tableColumn id="10" name="[rewardScore]" dataDxfId="219"/>
    <tableColumn id="11" name="[rewardCoins]" dataDxfId="218"/>
    <tableColumn id="12" name="[rewardPC]" dataDxfId="217"/>
    <tableColumn id="13" name="[rewardHealth]" dataDxfId="216"/>
    <tableColumn id="14" name="[rewardEnergy]" dataDxfId="215"/>
    <tableColumn id="16" name="[rewardXp]" dataDxfId="214"/>
    <tableColumn id="17" name="[goldenChance]" dataDxfId="213"/>
    <tableColumn id="18" name="[pcChance]" dataDxfId="212"/>
    <tableColumn id="3" name="[isEdible]" dataDxfId="211"/>
    <tableColumn id="4" name="[edibleFromTier]" dataDxfId="210"/>
    <tableColumn id="5" name="[biteResistance]" dataDxfId="209"/>
    <tableColumn id="35" name="[isBurnable]" dataDxfId="208"/>
    <tableColumn id="34" name="[burnableFromTier]" dataDxfId="207"/>
    <tableColumn id="30" name="[canBeGrabed]" dataDxfId="206"/>
    <tableColumn id="31" name="[grabFromTier]" dataDxfId="205"/>
    <tableColumn id="29" name="[canBeLatchedOn]" dataDxfId="204"/>
    <tableColumn id="15" name="[latchOnFromTier]" dataDxfId="203"/>
    <tableColumn id="28" name="[maxHealth]" dataDxfId="202"/>
    <tableColumn id="8" name="[alcohol]" dataDxfId="201"/>
    <tableColumn id="19" name="[eatFeedbackChance]" dataDxfId="200"/>
    <tableColumn id="20" name="[burnFeedbackChance]" dataDxfId="199"/>
    <tableColumn id="21" name="[damageFeedbackChance]" dataDxfId="198"/>
    <tableColumn id="22" name="[deathFeedbackChance]" dataDxfId="197"/>
    <tableColumn id="7" name="[tidName]" dataDxfId="196"/>
    <tableColumn id="9" name="[tidEatFeedback]" dataDxfId="195"/>
    <tableColumn id="23" name="[tidBurnFeedback]" dataDxfId="194"/>
    <tableColumn id="24" name="[tidDamageFeedback]" dataDxfId="193"/>
    <tableColumn id="25" name="[tidDeathFeedback]" dataDxfId="19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6" totalsRowShown="0" headerRowDxfId="191" headerRowBorderDxfId="190" tableBorderDxfId="189" totalsRowBorderDxfId="188">
  <autoFilter ref="B4:C16"/>
  <sortState ref="B5:C14">
    <sortCondition ref="C4:C14"/>
  </sortState>
  <tableColumns count="2">
    <tableColumn id="1" name="{entityCategoryDefinitions}" dataDxfId="187"/>
    <tableColumn id="2" name="[sku]" dataDxfId="18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71:O100" totalsRowShown="0">
  <autoFilter ref="B71:O100"/>
  <sortState ref="B51:M77">
    <sortCondition ref="D50:D77"/>
  </sortState>
  <tableColumns count="14">
    <tableColumn id="1" name="{decorationDefinitions}" dataDxfId="185" totalsRowDxfId="184"/>
    <tableColumn id="2" name="[sku]" dataDxfId="183" totalsRowDxfId="182"/>
    <tableColumn id="4" name="[category]" dataDxfId="181" totalsRowDxfId="180"/>
    <tableColumn id="16" name="[isBurnable]" dataDxfId="179" totalsRowDxfId="178"/>
    <tableColumn id="17" name="[minTierBurnFeedback]" dataDxfId="177" totalsRowDxfId="176"/>
    <tableColumn id="18" name="[minTierBurn]" dataDxfId="175" totalsRowDxfId="174"/>
    <tableColumn id="19" name="minTierExplode" dataDxfId="173" totalsRowDxfId="172"/>
    <tableColumn id="28" name="[burnFeedbackChance]" dataDxfId="171" totalsRowDxfId="170"/>
    <tableColumn id="30" name="[destroyFeedbackChance]" dataDxfId="169" totalsRowDxfId="168"/>
    <tableColumn id="31" name="[tidName]" dataDxfId="167" totalsRowDxfId="166"/>
    <tableColumn id="33" name="[tidBurnFeedback]" dataDxfId="165" totalsRowDxfId="164"/>
    <tableColumn id="34" name="[tidDestroyFeedback]" dataDxfId="163" totalsRowDxfId="162"/>
    <tableColumn id="3" name="[minTierDestruction]" dataDxfId="161" totalsRowDxfId="160"/>
    <tableColumn id="5" name="[minTierDestructionFeedback]" dataDxfId="159" totalsRowDxfId="158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B4:N10" totalsRowShown="0" headerRowDxfId="153" headerRowBorderDxfId="152" tableBorderDxfId="151" totalsRowBorderDxfId="150">
  <autoFilter ref="B4:N10"/>
  <tableColumns count="13">
    <tableColumn id="1" name="{levelDefinitions}" dataDxfId="149"/>
    <tableColumn id="9" name="[sku]" dataDxfId="148"/>
    <tableColumn id="3" name="order" dataDxfId="147"/>
    <tableColumn id="4" name="dragonsToUnlock" dataDxfId="146"/>
    <tableColumn id="14" name="[dataFile]" dataDxfId="145"/>
    <tableColumn id="5" name="[spawnersScene]" dataDxfId="144"/>
    <tableColumn id="2" name="[collisionScene]" dataDxfId="143"/>
    <tableColumn id="10" name="[artScene]" dataDxfId="142"/>
    <tableColumn id="7" name="[activeScene]" dataDxfId="141"/>
    <tableColumn id="8" name="[soundScene]" dataDxfId="140"/>
    <tableColumn id="6" name="comingSoon" dataDxfId="139"/>
    <tableColumn id="11" name="tidName" dataDxfId="138"/>
    <tableColumn id="12" name="tidDesc" dataDxfId="137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1" name="missionDefinitions" displayName="missionDefinitions" ref="B4:K22" totalsRowShown="0" headerRowDxfId="129" headerRowBorderDxfId="128" tableBorderDxfId="127" totalsRowBorderDxfId="126">
  <autoFilter ref="B4:K22"/>
  <sortState ref="B5:L24">
    <sortCondition ref="E4:E24"/>
  </sortState>
  <tableColumns count="10">
    <tableColumn id="1" name="{missionDefinitions}" dataDxfId="125"/>
    <tableColumn id="9" name="[sku]" dataDxfId="124"/>
    <tableColumn id="3" name="[difficulty]" dataDxfId="123"/>
    <tableColumn id="4" name="[typeSku]" dataDxfId="122"/>
    <tableColumn id="5" name="[targetValue]" dataDxfId="121"/>
    <tableColumn id="2" name="[parameters]" dataDxfId="120"/>
    <tableColumn id="10" name="[singleRun]" dataDxfId="119"/>
    <tableColumn id="6" name="[icon]" dataDxfId="118"/>
    <tableColumn id="11" name="[tidName]" dataDxfId="117"/>
    <tableColumn id="12" name="[tidDesc]" dataDxfId="116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13" name="missionTypeDefinitions" displayName="missionTypeDefinitions" ref="B29:J33" totalsRowShown="0" headerRowBorderDxfId="115" tableBorderDxfId="114">
  <autoFilter ref="B29:J33"/>
  <tableColumns count="9">
    <tableColumn id="1" name="{missionTypeDefinitions}"/>
    <tableColumn id="2" name="[sku]" dataDxfId="113"/>
    <tableColumn id="8" name="[icon]" dataDxfId="112"/>
    <tableColumn id="3" name="[tidName]"/>
    <tableColumn id="4" name="[tidDescSingleRun]" dataDxfId="111"/>
    <tableColumn id="9" name="[tidDescMultiRun]" dataDxfId="110"/>
    <tableColumn id="5" name="value" dataDxfId="109"/>
    <tableColumn id="6" name="parameters" dataDxfId="108"/>
    <tableColumn id="7" name="single/multi-run?" dataDxfId="107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2" name="missionDifficultyDefinitions" displayName="missionDifficultyDefinitions" ref="B44:K47" totalsRowShown="0" headerRowBorderDxfId="106" tableBorderDxfId="105">
  <autoFilter ref="B44:K47"/>
  <tableColumns count="10">
    <tableColumn id="1" name="{missionDifficultyDefinitions}"/>
    <tableColumn id="2" name="[sku]" dataDxfId="104"/>
    <tableColumn id="7" name="[index]" dataDxfId="103"/>
    <tableColumn id="3" name="[dragonsToUnlock]" dataDxfId="102"/>
    <tableColumn id="4" name="[cooldownMinutes]" dataDxfId="101"/>
    <tableColumn id="9" name="[maxRewardCoins]" dataDxfId="100"/>
    <tableColumn id="5" name="[removeMissionPCCoefA]" dataDxfId="99"/>
    <tableColumn id="6" name="[removeMissionPCCoefB]" dataDxfId="98"/>
    <tableColumn id="8" name="[tidName]" dataDxfId="97"/>
    <tableColumn id="10" name="[color]" dataDxfId="96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" name="eggDefinitions" displayName="eggDefinitions" ref="B4:J6" totalsRowShown="0" headerRowDxfId="88" headerRowBorderDxfId="87" tableBorderDxfId="86" totalsRowBorderDxfId="85">
  <autoFilter ref="B4:J6"/>
  <tableColumns count="9">
    <tableColumn id="1" name="{eggDefinitions}" dataDxfId="84"/>
    <tableColumn id="6" name="[sku]" dataDxfId="83"/>
    <tableColumn id="9" name="[dragonSku]" dataDxfId="82"/>
    <tableColumn id="3" name="[shopOrder]" dataDxfId="81"/>
    <tableColumn id="4" name="[pricePC]" dataDxfId="80"/>
    <tableColumn id="5" name="[incubationMinutes]" dataDxfId="79"/>
    <tableColumn id="10" name="[prefabPath]" dataDxfId="78"/>
    <tableColumn id="7" name="[tidName]" dataDxfId="77">
      <calculatedColumnFormula>CONCATENATE("TID_",UPPER(eggDefinitions[[#This Row],['[sku']]]),"_NAME")</calculatedColumnFormula>
    </tableColumn>
    <tableColumn id="8" name="[tidDesc]" dataDxfId="76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6" name="eggRewardDefinitions" displayName="eggRewardDefinitions" ref="B10:G13" totalsRowShown="0" headerRowDxfId="75" headerRowBorderDxfId="74" tableBorderDxfId="73" totalsRowBorderDxfId="72">
  <autoFilter ref="B10:G13"/>
  <tableColumns count="6">
    <tableColumn id="1" name="{eggRewardDefinitions}" dataDxfId="71"/>
    <tableColumn id="2" name="[sku]"/>
    <tableColumn id="3" name="[type]" dataDxfId="70"/>
    <tableColumn id="6" name="[rarity]" dataDxfId="69"/>
    <tableColumn id="4" name="[droprate]" dataDxfId="68"/>
    <tableColumn id="5" name="[tidName]" dataDxfId="67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9" name="rarityDefinitions" displayName="rarityDefinitions" ref="B17:E21" totalsRowShown="0" headerRowDxfId="66" headerRowBorderDxfId="65" tableBorderDxfId="64" totalsRowBorderDxfId="63">
  <autoFilter ref="B17:E21"/>
  <tableColumns count="4">
    <tableColumn id="1" name="{rarityDefinitions}" dataDxfId="62"/>
    <tableColumn id="2" name="[sku]"/>
    <tableColumn id="3" name="[order]" dataDxfId="61"/>
    <tableColumn id="5" name="[tidName]" dataDxfId="60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36" headerRowBorderDxfId="335" tableBorderDxfId="334" totalsRowBorderDxfId="333">
  <autoFilter ref="B10:F11"/>
  <tableColumns count="5">
    <tableColumn id="1" name="{initialSettings}" dataDxfId="332"/>
    <tableColumn id="2" name="[sku]" dataDxfId="331"/>
    <tableColumn id="3" name="[softCurrency]" dataDxfId="330"/>
    <tableColumn id="4" name="[hardCurrency]" dataDxfId="329"/>
    <tableColumn id="6" name="[initialDragonSKU]" dataDxfId="328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4" name="chestSettings" displayName="chestSettings" ref="B4:F9" totalsRowShown="0" headerRowDxfId="59" headerRowBorderDxfId="58" tableBorderDxfId="57" totalsRowBorderDxfId="56">
  <autoFilter ref="B4:F9"/>
  <tableColumns count="5">
    <tableColumn id="1" name="{chestRewardDefinitions}" dataDxfId="55"/>
    <tableColumn id="2" name="[sku]" dataDxfId="54"/>
    <tableColumn id="6" name="[collectedChests]" dataDxfId="53"/>
    <tableColumn id="3" name="[type]" dataDxfId="52"/>
    <tableColumn id="4" name="[amount]" dataDxfId="51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5" name="disguisesDefinitions6" displayName="disguisesDefinitions6" ref="B4:O44" totalsRowShown="0" headerRowDxfId="50" dataDxfId="48" headerRowBorderDxfId="49" tableBorderDxfId="47">
  <autoFilter ref="B4:O44"/>
  <tableColumns count="14">
    <tableColumn id="1" name="{disguisesDefinitions}" dataDxfId="46"/>
    <tableColumn id="2" name="[sku]" dataDxfId="45"/>
    <tableColumn id="3" name="[dragonSku]" dataDxfId="44"/>
    <tableColumn id="5" name="[powerup]" dataDxfId="43"/>
    <tableColumn id="6" name="[shopOrder]" dataDxfId="42"/>
    <tableColumn id="8" name="[priceSC]" dataDxfId="41"/>
    <tableColumn id="17" name="[priceHC]" dataDxfId="40"/>
    <tableColumn id="18" name="[unlockLevel]" dataDxfId="39"/>
    <tableColumn id="10" name="[icon]" dataDxfId="38"/>
    <tableColumn id="9" name="[skin]" dataDxfId="37"/>
    <tableColumn id="13" name="[item1]" dataDxfId="36"/>
    <tableColumn id="4" name="[item2]" dataDxfId="35"/>
    <tableColumn id="11" name="[tidName]" dataDxfId="34">
      <calculatedColumnFormula>UPPER(CONCATENATE("TID_","SKIN",SUBSTITUTE(C5,"dragon",""),"_NAME"))</calculatedColumnFormula>
    </tableColumn>
    <tableColumn id="12" name="[tidDesc]" dataDxfId="33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3" name="powerUpsDefinitions" displayName="powerUpsDefinitions" ref="D3:M26" totalsRowShown="0" headerRowBorderDxfId="32" tableBorderDxfId="31" totalsRowBorderDxfId="30">
  <autoFilter ref="D3:M26"/>
  <tableColumns count="10">
    <tableColumn id="1" name="{powerUpsDefinitions}" dataDxfId="29"/>
    <tableColumn id="2" name="[sku]" dataDxfId="28"/>
    <tableColumn id="3" name="[type]" dataDxfId="27"/>
    <tableColumn id="4" name="[param1]" dataDxfId="26"/>
    <tableColumn id="5" name="[param2]" dataDxfId="25"/>
    <tableColumn id="6" name="[icon]" dataDxfId="24">
      <calculatedColumnFormula>CONCATENATE("icon_",powerUpsDefinitions[[#This Row],['[sku']]])</calculatedColumnFormula>
    </tableColumn>
    <tableColumn id="10" name="[miniIcon]" dataDxfId="23"/>
    <tableColumn id="7" name="[tidName]" dataDxfId="22">
      <calculatedColumnFormula>CONCATENATE("TID_POWERUP_",UPPER(powerUpsDefinitions[[#This Row],['[sku']]]),"_NAME")</calculatedColumnFormula>
    </tableColumn>
    <tableColumn id="8" name="[tidDesc]" dataDxfId="21">
      <calculatedColumnFormula>CONCATENATE("TID_POWERUP_",UPPER(powerUpsDefinitions[[#This Row],['[sku']]]),"_DESC")</calculatedColumnFormula>
    </tableColumn>
    <tableColumn id="9" name="[tidDescShort]" dataDxfId="2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18" name="scoreMultiplierDefinitions19" displayName="scoreMultiplierDefinitions19" ref="B35:F45" totalsRowShown="0" headerRowDxfId="8" headerRowBorderDxfId="7" tableBorderDxfId="6" totalsRowBorderDxfId="5">
  <autoFilter ref="B35:F45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26" headerRowBorderDxfId="325" tableBorderDxfId="324" totalsRowBorderDxfId="323">
  <autoFilter ref="B4:J14"/>
  <tableColumns count="9">
    <tableColumn id="1" name="{localizationDefinitions}" dataDxfId="322"/>
    <tableColumn id="8" name="[sku]" dataDxfId="321"/>
    <tableColumn id="3" name="[order]" dataDxfId="320"/>
    <tableColumn id="4" name="[isoCode]" dataDxfId="319"/>
    <tableColumn id="11" name="[android]" dataDxfId="318"/>
    <tableColumn id="12" name="[iOS]" dataDxfId="317"/>
    <tableColumn id="5" name="[txtFilename]" dataDxfId="316"/>
    <tableColumn id="2" name="[icon]" dataDxfId="315"/>
    <tableColumn id="9" name="[tidName]" dataDxfId="314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Q25" totalsRowShown="0" headerRowDxfId="311" headerRowBorderDxfId="310" tableBorderDxfId="309" totalsRowBorderDxfId="308">
  <autoFilter ref="B15:AQ25"/>
  <tableColumns count="42">
    <tableColumn id="1" name="{dragonDefinitions}" dataDxfId="307"/>
    <tableColumn id="2" name="[sku]"/>
    <tableColumn id="9" name="[tier]"/>
    <tableColumn id="3" name="[order]" dataDxfId="306"/>
    <tableColumn id="40" name="[previousDragonSku]" dataDxfId="305"/>
    <tableColumn id="4" name="[unlockPriceCoins]" dataDxfId="304"/>
    <tableColumn id="5" name="[unlockPricePC]" dataDxfId="303"/>
    <tableColumn id="11" name="[cameraDefaultZoom]" dataDxfId="302"/>
    <tableColumn id="16" name="[cameraFarZoom]" dataDxfId="301"/>
    <tableColumn id="39" name="[defaultSize]" dataDxfId="300"/>
    <tableColumn id="38" name="[cameraFrameWidthModifier]" dataDxfId="299"/>
    <tableColumn id="17" name="[healthMin]" dataDxfId="298"/>
    <tableColumn id="18" name="[healthMax]" dataDxfId="297"/>
    <tableColumn id="21" name="[healthDrain]" dataDxfId="296"/>
    <tableColumn id="32" name="[healthDrainAmpPerSecond]" dataDxfId="295"/>
    <tableColumn id="31" name="[sessionStartHealthDrainTime]" dataDxfId="294"/>
    <tableColumn id="30" name="[sessionStartHealthDrainModifier]" dataDxfId="293"/>
    <tableColumn id="19" name="[scaleMin]" dataDxfId="292"/>
    <tableColumn id="20" name="[scaleMax]" dataDxfId="291"/>
    <tableColumn id="42" name="[speedBase]" dataDxfId="290"/>
    <tableColumn id="22" name="[boostMultiplier]" dataDxfId="289"/>
    <tableColumn id="41" name="[energyBase]" dataDxfId="288"/>
    <tableColumn id="23" name="[energyDrain]" dataDxfId="287"/>
    <tableColumn id="24" name="[energyRefillRate]" dataDxfId="286"/>
    <tableColumn id="29" name="[furyBaseDamage]" dataDxfId="285"/>
    <tableColumn id="33" name="[furyBaseLength]" dataDxfId="284"/>
    <tableColumn id="12" name="[furyScoreMultiplier]" dataDxfId="283"/>
    <tableColumn id="26" name="[furyBaseDuration]" dataDxfId="282"/>
    <tableColumn id="25" name="[furyMax]" dataDxfId="281"/>
    <tableColumn id="14" name="[eatSpeedFactor]" dataDxfId="280"/>
    <tableColumn id="15" name="[maxAlcohol]" dataDxfId="279"/>
    <tableColumn id="13" name="[alcoholDrain]" dataDxfId="278"/>
    <tableColumn id="6" name="[gamePrefab]" dataDxfId="277"/>
    <tableColumn id="10" name="[menuPrefab]" dataDxfId="276"/>
    <tableColumn id="7" name="[tidName]" dataDxfId="275">
      <calculatedColumnFormula>CONCATENATE("TID_",UPPER(dragonDefinitions[[#This Row],['[sku']]]),"_NAME")</calculatedColumnFormula>
    </tableColumn>
    <tableColumn id="8" name="[tidDesc]" dataDxfId="274">
      <calculatedColumnFormula>CONCATENATE("TID_",UPPER(dragonDefinitions[[#This Row],['[sku']]]),"_DESC")</calculatedColumnFormula>
    </tableColumn>
    <tableColumn id="27" name="[statsBarRatio]" dataDxfId="273"/>
    <tableColumn id="28" name="[furyBarRatio]" dataDxfId="272"/>
    <tableColumn id="34" name="[force]" dataDxfId="271"/>
    <tableColumn id="35" name="[mass]" dataDxfId="270"/>
    <tableColumn id="36" name="[friction]" dataDxfId="269"/>
    <tableColumn id="37" name="[gravityModifier]" dataDxfId="268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267" headerRowBorderDxfId="266" tableBorderDxfId="265" totalsRowBorderDxfId="264">
  <autoFilter ref="B4:G9"/>
  <tableColumns count="6">
    <tableColumn id="1" name="{dragonTierDefinitions}" dataDxfId="263"/>
    <tableColumn id="2" name="[sku]"/>
    <tableColumn id="9" name="[order]"/>
    <tableColumn id="10" name="[icon]" dataDxfId="262"/>
    <tableColumn id="3" name="[maxPetEquipped]" dataDxfId="261"/>
    <tableColumn id="7" name="[tidName]" dataDxfId="260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259" headerRowBorderDxfId="258" tableBorderDxfId="257" totalsRowBorderDxfId="256">
  <autoFilter ref="B31:I32"/>
  <tableColumns count="8">
    <tableColumn id="1" name="{dragonSettings}" dataDxfId="255"/>
    <tableColumn id="2" name="[sku]" dataDxfId="254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253" headerRowBorderDxfId="252" tableBorderDxfId="251" totalsRowBorderDxfId="250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249" headerRowBorderDxfId="248" tableBorderDxfId="247" totalsRowBorderDxfId="246">
  <autoFilter ref="B36:F39"/>
  <tableColumns count="5">
    <tableColumn id="1" name="{dragonHealthModifiersDefinitions}" dataDxfId="245"/>
    <tableColumn id="2" name="[sku]" dataDxfId="244"/>
    <tableColumn id="7" name="[threshold]"/>
    <tableColumn id="8" name="[modifier]" dataDxfId="243"/>
    <tableColumn id="9" name="[tid]" dataDxfId="24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L44" totalsRowShown="0" headerRowDxfId="241" headerRowBorderDxfId="240" tableBorderDxfId="239" totalsRowBorderDxfId="238">
  <autoFilter ref="B4:L44"/>
  <tableColumns count="11">
    <tableColumn id="1" name="{petDefinitions}" dataDxfId="237"/>
    <tableColumn id="2" name="[sku]" dataDxfId="236"/>
    <tableColumn id="3" name="[rarity]" dataDxfId="235"/>
    <tableColumn id="6" name="[category]" dataDxfId="234"/>
    <tableColumn id="7" name="[order]" dataDxfId="233"/>
    <tableColumn id="8" name="[gamePrefab]" dataDxfId="232"/>
    <tableColumn id="9" name="[menuPrefab]" dataDxfId="231"/>
    <tableColumn id="11" name="[icon]" dataDxfId="230"/>
    <tableColumn id="4" name="[powerup]" dataDxfId="229"/>
    <tableColumn id="5" name="[tidName]" dataDxfId="228"/>
    <tableColumn id="10" name="[tidDesc]" dataDxfId="227">
      <calculatedColumnFormula>CONCATENATE(LEFT(petDefinitions[[#This Row],['[tidName']]],10),"_DESC")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5" t="s">
        <v>604</v>
      </c>
      <c r="C2" s="226" t="s">
        <v>605</v>
      </c>
      <c r="D2" s="227"/>
      <c r="E2" s="227"/>
      <c r="F2" s="227"/>
      <c r="G2" s="227"/>
      <c r="H2" s="228"/>
    </row>
    <row r="3" spans="2:14" s="67" customFormat="1">
      <c r="B3" s="225" t="s">
        <v>606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607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462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253</v>
      </c>
      <c r="C23" s="22" t="s">
        <v>254</v>
      </c>
    </row>
    <row r="24" spans="2:15" s="67" customFormat="1">
      <c r="B24" s="152" t="s">
        <v>251</v>
      </c>
      <c r="C24" s="22" t="s">
        <v>252</v>
      </c>
    </row>
    <row r="25" spans="2:15" s="67" customFormat="1">
      <c r="B25" s="176" t="s">
        <v>255</v>
      </c>
      <c r="C25" s="174" t="s">
        <v>256</v>
      </c>
    </row>
    <row r="26" spans="2:15" s="67" customFormat="1">
      <c r="B26" s="151" t="s">
        <v>249</v>
      </c>
      <c r="C26" s="22" t="s">
        <v>250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259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260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232</v>
      </c>
    </row>
    <row r="52" spans="2:2">
      <c r="B52" s="128" t="s">
        <v>463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7"/>
  <sheetViews>
    <sheetView workbookViewId="0">
      <selection activeCell="G17" sqref="G17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0" customWidth="1"/>
    <col min="6" max="6" width="16.28515625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584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208</v>
      </c>
      <c r="I4" s="149" t="s">
        <v>38</v>
      </c>
      <c r="J4" s="150" t="s">
        <v>177</v>
      </c>
    </row>
    <row r="5" spans="2:25">
      <c r="B5" s="134" t="s">
        <v>4</v>
      </c>
      <c r="C5" s="159" t="s">
        <v>583</v>
      </c>
      <c r="D5" s="13"/>
      <c r="E5" s="132">
        <v>0</v>
      </c>
      <c r="F5" s="14">
        <v>0</v>
      </c>
      <c r="G5" s="133">
        <v>240</v>
      </c>
      <c r="H5" s="15" t="s">
        <v>885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610</v>
      </c>
      <c r="D6" s="137"/>
      <c r="E6" s="132">
        <v>0</v>
      </c>
      <c r="F6" s="14">
        <v>70</v>
      </c>
      <c r="G6" s="133">
        <v>0</v>
      </c>
      <c r="H6" s="15" t="s">
        <v>886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>
      <c r="B9" s="10"/>
      <c r="C9" s="10"/>
      <c r="D9"/>
      <c r="E9" s="10"/>
      <c r="F9" s="10"/>
      <c r="G9" s="10"/>
    </row>
    <row r="10" spans="2:25" s="67" customFormat="1" ht="118.5">
      <c r="B10" s="143" t="s">
        <v>203</v>
      </c>
      <c r="C10" s="144" t="s">
        <v>5</v>
      </c>
      <c r="D10" s="145" t="s">
        <v>204</v>
      </c>
      <c r="E10" s="145" t="s">
        <v>869</v>
      </c>
      <c r="F10" s="146" t="s">
        <v>200</v>
      </c>
      <c r="G10" s="150" t="s">
        <v>38</v>
      </c>
      <c r="H10"/>
      <c r="I10"/>
      <c r="J10"/>
    </row>
    <row r="11" spans="2:25" s="67" customFormat="1">
      <c r="B11" s="134" t="s">
        <v>4</v>
      </c>
      <c r="C11" s="13" t="s">
        <v>673</v>
      </c>
      <c r="D11" s="132" t="s">
        <v>205</v>
      </c>
      <c r="E11" s="132" t="s">
        <v>872</v>
      </c>
      <c r="F11" s="14">
        <v>0.8</v>
      </c>
      <c r="G11" s="135" t="s">
        <v>674</v>
      </c>
      <c r="H11"/>
      <c r="I11"/>
      <c r="J11"/>
    </row>
    <row r="12" spans="2:25">
      <c r="B12" s="134" t="s">
        <v>4</v>
      </c>
      <c r="C12" s="13" t="s">
        <v>201</v>
      </c>
      <c r="D12" s="132" t="s">
        <v>205</v>
      </c>
      <c r="E12" s="132" t="s">
        <v>873</v>
      </c>
      <c r="F12" s="14">
        <v>0.15</v>
      </c>
      <c r="G12" s="135" t="s">
        <v>553</v>
      </c>
    </row>
    <row r="13" spans="2:25">
      <c r="B13" s="134" t="s">
        <v>4</v>
      </c>
      <c r="C13" s="13" t="s">
        <v>202</v>
      </c>
      <c r="D13" s="132" t="s">
        <v>205</v>
      </c>
      <c r="E13" s="132" t="s">
        <v>874</v>
      </c>
      <c r="F13" s="14">
        <v>0.05</v>
      </c>
      <c r="G13" s="135" t="s">
        <v>554</v>
      </c>
    </row>
    <row r="14" spans="2:25" s="67" customFormat="1" ht="15.75" thickBot="1">
      <c r="B14"/>
      <c r="C14"/>
      <c r="D14"/>
      <c r="E14"/>
      <c r="F14"/>
      <c r="G14"/>
    </row>
    <row r="15" spans="2:25" ht="23.25">
      <c r="B15" s="12" t="s">
        <v>870</v>
      </c>
      <c r="C15" s="12"/>
      <c r="D15" s="12"/>
      <c r="E15" s="12"/>
      <c r="F15" s="12"/>
      <c r="G15" s="12"/>
    </row>
    <row r="16" spans="2:25">
      <c r="B16" s="383"/>
      <c r="C16" s="383"/>
      <c r="D16" s="5" t="s">
        <v>1068</v>
      </c>
      <c r="E16" s="383"/>
      <c r="F16" s="383"/>
      <c r="G16" s="383"/>
    </row>
    <row r="17" spans="2:5" ht="94.5">
      <c r="B17" s="143" t="s">
        <v>871</v>
      </c>
      <c r="C17" s="144" t="s">
        <v>5</v>
      </c>
      <c r="D17" s="407" t="s">
        <v>186</v>
      </c>
      <c r="E17" s="150" t="s">
        <v>38</v>
      </c>
    </row>
    <row r="18" spans="2:5">
      <c r="B18" s="134" t="s">
        <v>4</v>
      </c>
      <c r="C18" s="13" t="s">
        <v>872</v>
      </c>
      <c r="D18" s="408">
        <v>0</v>
      </c>
      <c r="E18" s="135" t="s">
        <v>909</v>
      </c>
    </row>
    <row r="19" spans="2:5">
      <c r="B19" s="134" t="s">
        <v>4</v>
      </c>
      <c r="C19" s="13" t="s">
        <v>873</v>
      </c>
      <c r="D19" s="408">
        <v>1</v>
      </c>
      <c r="E19" s="135" t="s">
        <v>910</v>
      </c>
    </row>
    <row r="20" spans="2:5">
      <c r="B20" s="134" t="s">
        <v>4</v>
      </c>
      <c r="C20" s="13" t="s">
        <v>874</v>
      </c>
      <c r="D20" s="408">
        <v>2</v>
      </c>
      <c r="E20" s="135" t="s">
        <v>911</v>
      </c>
    </row>
    <row r="21" spans="2:5">
      <c r="B21" s="134" t="s">
        <v>4</v>
      </c>
      <c r="C21" s="13" t="s">
        <v>1067</v>
      </c>
      <c r="D21" s="408">
        <v>3</v>
      </c>
      <c r="E21" s="135"/>
    </row>
    <row r="22" spans="2:5">
      <c r="B22" s="67"/>
      <c r="C22" s="67"/>
      <c r="D22" s="67"/>
    </row>
    <row r="23" spans="2:5">
      <c r="B23" s="67"/>
      <c r="C23" s="67"/>
      <c r="D23" s="67"/>
    </row>
    <row r="24" spans="2:5">
      <c r="B24" s="67"/>
      <c r="C24" s="67"/>
      <c r="D24" s="67"/>
    </row>
    <row r="25" spans="2:5">
      <c r="B25" s="67"/>
      <c r="C25" s="67"/>
      <c r="D25" s="67"/>
    </row>
    <row r="26" spans="2:5">
      <c r="B26" s="67"/>
      <c r="C26" s="67"/>
      <c r="D26" s="67"/>
    </row>
    <row r="27" spans="2:5">
      <c r="B27" s="67"/>
      <c r="C27" s="67"/>
      <c r="D27" s="67"/>
    </row>
  </sheetData>
  <conditionalFormatting sqref="C5:C6">
    <cfRule type="duplicateValues" dxfId="95" priority="17"/>
  </conditionalFormatting>
  <conditionalFormatting sqref="D5:D6">
    <cfRule type="duplicateValues" dxfId="94" priority="18"/>
  </conditionalFormatting>
  <conditionalFormatting sqref="C11">
    <cfRule type="duplicateValues" dxfId="93" priority="4"/>
  </conditionalFormatting>
  <conditionalFormatting sqref="C12:C13">
    <cfRule type="duplicateValues" dxfId="92" priority="19"/>
  </conditionalFormatting>
  <conditionalFormatting sqref="C18:D18">
    <cfRule type="duplicateValues" dxfId="91" priority="2"/>
  </conditionalFormatting>
  <conditionalFormatting sqref="C19:D20">
    <cfRule type="duplicateValues" dxfId="90" priority="3"/>
  </conditionalFormatting>
  <conditionalFormatting sqref="C21:D21">
    <cfRule type="duplicateValues" dxfId="89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1:F13">
      <formula1>0</formula1>
      <formula2>1</formula2>
    </dataValidation>
    <dataValidation type="list" showInputMessage="1" showErrorMessage="1" sqref="D11:D13">
      <formula1>"suit, pet, dragon"</formula1>
    </dataValidation>
    <dataValidation type="list" showInputMessage="1" showErrorMessage="1" sqref="E11:E13">
      <formula1>$C$18:$C$21</formula1>
    </dataValidation>
  </dataValidations>
  <pageMargins left="0.7" right="0.7" top="0.75" bottom="0.75" header="0.3" footer="0.3"/>
  <pageSetup paperSize="9" orientation="portrait" horizontalDpi="0" verticalDpi="0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380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383</v>
      </c>
      <c r="E3" s="191"/>
      <c r="F3" s="435"/>
      <c r="G3" s="435"/>
      <c r="H3" s="191"/>
      <c r="I3" s="172"/>
      <c r="J3" s="171"/>
      <c r="K3" s="171"/>
    </row>
    <row r="4" spans="2:12" ht="126">
      <c r="B4" s="143" t="s">
        <v>379</v>
      </c>
      <c r="C4" s="144" t="s">
        <v>5</v>
      </c>
      <c r="D4" s="144" t="s">
        <v>627</v>
      </c>
      <c r="E4" s="154" t="s">
        <v>204</v>
      </c>
      <c r="F4" s="146" t="s">
        <v>628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622</v>
      </c>
      <c r="D5" s="193">
        <v>1</v>
      </c>
      <c r="E5" s="155" t="s">
        <v>381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623</v>
      </c>
      <c r="D6" s="13">
        <v>2</v>
      </c>
      <c r="E6" s="20" t="s">
        <v>381</v>
      </c>
      <c r="F6" s="133">
        <v>200</v>
      </c>
      <c r="J6" s="67"/>
    </row>
    <row r="7" spans="2:12">
      <c r="B7" s="136" t="s">
        <v>4</v>
      </c>
      <c r="C7" s="193" t="s">
        <v>624</v>
      </c>
      <c r="D7" s="13">
        <v>3</v>
      </c>
      <c r="E7" s="20" t="s">
        <v>382</v>
      </c>
      <c r="F7" s="133">
        <v>3</v>
      </c>
      <c r="I7" s="67"/>
      <c r="J7" s="67"/>
    </row>
    <row r="8" spans="2:12">
      <c r="B8" s="136" t="s">
        <v>4</v>
      </c>
      <c r="C8" s="193" t="s">
        <v>625</v>
      </c>
      <c r="D8" s="13">
        <v>4</v>
      </c>
      <c r="E8" s="20" t="s">
        <v>381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626</v>
      </c>
      <c r="D9" s="13">
        <v>5</v>
      </c>
      <c r="E9" s="20" t="s">
        <v>382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Q44"/>
  <sheetViews>
    <sheetView topLeftCell="A10" workbookViewId="0">
      <selection activeCell="N25" sqref="N25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4" width="18.85546875" customWidth="1"/>
    <col min="15" max="15" width="31.85546875" bestFit="1" customWidth="1"/>
    <col min="16" max="17" width="37.85546875" customWidth="1"/>
    <col min="22" max="22" width="14.42578125" bestFit="1" customWidth="1"/>
  </cols>
  <sheetData>
    <row r="1" spans="1:17" ht="15.75" thickBot="1">
      <c r="A1" s="67"/>
      <c r="B1" s="67"/>
    </row>
    <row r="2" spans="1:17" s="67" customFormat="1" ht="23.25">
      <c r="B2" s="258" t="s">
        <v>464</v>
      </c>
      <c r="C2" s="258"/>
      <c r="D2" s="258"/>
      <c r="E2" s="258"/>
      <c r="F2" s="258"/>
      <c r="G2" s="258"/>
      <c r="H2" s="258"/>
      <c r="I2" s="259"/>
      <c r="J2" s="259"/>
      <c r="K2" s="259"/>
      <c r="L2" s="259"/>
      <c r="M2" s="258"/>
      <c r="N2" s="258"/>
      <c r="O2" s="258"/>
      <c r="P2" s="258"/>
      <c r="Q2" s="258"/>
    </row>
    <row r="3" spans="1:17" s="67" customFormat="1">
      <c r="B3" s="260"/>
      <c r="C3" s="260"/>
      <c r="D3" s="260"/>
      <c r="E3" s="260"/>
      <c r="F3" s="260"/>
      <c r="G3" s="260"/>
      <c r="H3" s="260"/>
      <c r="I3" s="261"/>
      <c r="J3" s="261"/>
      <c r="K3" s="261"/>
      <c r="L3" s="261"/>
      <c r="M3" s="260"/>
      <c r="N3" s="260"/>
      <c r="O3" s="260"/>
    </row>
    <row r="4" spans="1:17" s="67" customFormat="1" ht="110.25" thickBot="1">
      <c r="B4" s="262" t="s">
        <v>465</v>
      </c>
      <c r="C4" s="263" t="s">
        <v>5</v>
      </c>
      <c r="D4" s="263" t="s">
        <v>184</v>
      </c>
      <c r="E4" s="264" t="s">
        <v>1039</v>
      </c>
      <c r="F4" s="265" t="s">
        <v>30</v>
      </c>
      <c r="G4" s="266" t="s">
        <v>696</v>
      </c>
      <c r="H4" s="266" t="s">
        <v>697</v>
      </c>
      <c r="I4" s="266" t="s">
        <v>754</v>
      </c>
      <c r="J4" s="267" t="s">
        <v>23</v>
      </c>
      <c r="K4" s="267" t="s">
        <v>466</v>
      </c>
      <c r="L4" s="267" t="s">
        <v>467</v>
      </c>
      <c r="M4" s="267" t="s">
        <v>468</v>
      </c>
      <c r="N4" s="268" t="s">
        <v>38</v>
      </c>
      <c r="O4" s="269" t="s">
        <v>177</v>
      </c>
    </row>
    <row r="5" spans="1:17" s="67" customFormat="1">
      <c r="B5" s="270" t="s">
        <v>4</v>
      </c>
      <c r="C5" s="271" t="s">
        <v>556</v>
      </c>
      <c r="D5" s="271" t="s">
        <v>516</v>
      </c>
      <c r="E5" s="272"/>
      <c r="F5" s="273">
        <v>0</v>
      </c>
      <c r="G5" s="274">
        <v>0</v>
      </c>
      <c r="H5" s="274">
        <v>0</v>
      </c>
      <c r="I5" s="274">
        <v>0</v>
      </c>
      <c r="J5" s="275" t="s">
        <v>755</v>
      </c>
      <c r="K5" s="275" t="s">
        <v>556</v>
      </c>
      <c r="L5" s="275"/>
      <c r="M5" s="275"/>
      <c r="N5" s="276" t="str">
        <f t="shared" ref="N5:N44" si="0">UPPER(CONCATENATE("TID_","SKIN",SUBSTITUTE(C5,"dragon",""),"_NAME"))</f>
        <v>TID_SKIN_BABY_0_NAME</v>
      </c>
      <c r="O5" s="277" t="str">
        <f t="shared" ref="O5:O44" si="1">UPPER(CONCATENATE("TID_",C5,"_DESC"))</f>
        <v>TID_DRAGON_BABY_0_DESC</v>
      </c>
    </row>
    <row r="6" spans="1:17" s="67" customFormat="1" ht="15.75" thickBot="1">
      <c r="B6" s="278" t="s">
        <v>4</v>
      </c>
      <c r="C6" s="279" t="s">
        <v>756</v>
      </c>
      <c r="D6" s="279" t="s">
        <v>516</v>
      </c>
      <c r="E6" s="280" t="s">
        <v>1045</v>
      </c>
      <c r="F6" s="281">
        <v>1</v>
      </c>
      <c r="G6" s="282">
        <v>200</v>
      </c>
      <c r="H6" s="282">
        <v>0</v>
      </c>
      <c r="I6" s="282">
        <v>3</v>
      </c>
      <c r="J6" s="283" t="s">
        <v>757</v>
      </c>
      <c r="K6" s="283" t="s">
        <v>756</v>
      </c>
      <c r="L6" s="283"/>
      <c r="M6" s="283"/>
      <c r="N6" s="284" t="str">
        <f t="shared" si="0"/>
        <v>TID_SKIN_BABY_1_NAME</v>
      </c>
      <c r="O6" s="285" t="str">
        <f t="shared" si="1"/>
        <v>TID_DRAGON_BABY_1_DESC</v>
      </c>
    </row>
    <row r="7" spans="1:17" s="67" customFormat="1">
      <c r="B7" s="270" t="s">
        <v>4</v>
      </c>
      <c r="C7" s="271" t="s">
        <v>559</v>
      </c>
      <c r="D7" s="271" t="s">
        <v>507</v>
      </c>
      <c r="E7" s="272" t="s">
        <v>1044</v>
      </c>
      <c r="F7" s="273">
        <v>0</v>
      </c>
      <c r="G7" s="274">
        <v>0</v>
      </c>
      <c r="H7" s="274">
        <v>0</v>
      </c>
      <c r="I7" s="274">
        <v>0</v>
      </c>
      <c r="J7" s="275" t="s">
        <v>755</v>
      </c>
      <c r="K7" s="275" t="s">
        <v>559</v>
      </c>
      <c r="L7" s="275"/>
      <c r="M7" s="275"/>
      <c r="N7" s="276" t="str">
        <f t="shared" si="0"/>
        <v>TID_SKIN_FAT_0_NAME</v>
      </c>
      <c r="O7" s="277" t="str">
        <f t="shared" si="1"/>
        <v>TID_DRAGON_FAT_0_DESC</v>
      </c>
    </row>
    <row r="8" spans="1:17" s="67" customFormat="1">
      <c r="B8" s="286" t="s">
        <v>4</v>
      </c>
      <c r="C8" s="287" t="s">
        <v>677</v>
      </c>
      <c r="D8" s="287" t="s">
        <v>507</v>
      </c>
      <c r="E8" s="288" t="s">
        <v>1044</v>
      </c>
      <c r="F8" s="289">
        <v>1</v>
      </c>
      <c r="G8" s="290">
        <v>400</v>
      </c>
      <c r="H8" s="290">
        <v>0</v>
      </c>
      <c r="I8" s="290">
        <v>3</v>
      </c>
      <c r="J8" s="291" t="s">
        <v>757</v>
      </c>
      <c r="K8" s="291" t="s">
        <v>677</v>
      </c>
      <c r="L8" s="291"/>
      <c r="M8" s="291"/>
      <c r="N8" s="292" t="str">
        <f t="shared" si="0"/>
        <v>TID_SKIN_FAT_1_NAME</v>
      </c>
      <c r="O8" s="293" t="str">
        <f t="shared" si="1"/>
        <v>TID_DRAGON_FAT_1_DESC</v>
      </c>
    </row>
    <row r="9" spans="1:17" s="67" customFormat="1" ht="15.75" thickBot="1">
      <c r="B9" s="278" t="s">
        <v>4</v>
      </c>
      <c r="C9" s="279" t="s">
        <v>758</v>
      </c>
      <c r="D9" s="279" t="s">
        <v>507</v>
      </c>
      <c r="E9" s="280" t="s">
        <v>470</v>
      </c>
      <c r="F9" s="281">
        <v>2</v>
      </c>
      <c r="G9" s="282">
        <v>0</v>
      </c>
      <c r="H9" s="282">
        <v>4</v>
      </c>
      <c r="I9" s="282">
        <v>6</v>
      </c>
      <c r="J9" s="283" t="s">
        <v>759</v>
      </c>
      <c r="K9" s="283" t="s">
        <v>758</v>
      </c>
      <c r="L9" s="283"/>
      <c r="M9" s="283"/>
      <c r="N9" s="284" t="str">
        <f t="shared" si="0"/>
        <v>TID_SKIN_FAT_2_NAME</v>
      </c>
      <c r="O9" s="285" t="str">
        <f t="shared" si="1"/>
        <v>TID_DRAGON_FAT_2_DESC</v>
      </c>
    </row>
    <row r="10" spans="1:17" s="67" customFormat="1">
      <c r="B10" s="270" t="s">
        <v>4</v>
      </c>
      <c r="C10" s="271" t="s">
        <v>555</v>
      </c>
      <c r="D10" s="271" t="s">
        <v>508</v>
      </c>
      <c r="E10" s="272"/>
      <c r="F10" s="273">
        <v>0</v>
      </c>
      <c r="G10" s="274">
        <v>0</v>
      </c>
      <c r="H10" s="274">
        <v>0</v>
      </c>
      <c r="I10" s="274">
        <v>0</v>
      </c>
      <c r="J10" s="275" t="s">
        <v>755</v>
      </c>
      <c r="K10" s="275" t="s">
        <v>555</v>
      </c>
      <c r="L10" s="275"/>
      <c r="M10" s="275"/>
      <c r="N10" s="276" t="str">
        <f t="shared" si="0"/>
        <v>TID_SKIN_CROCODILE_0_NAME</v>
      </c>
      <c r="O10" s="277" t="str">
        <f t="shared" si="1"/>
        <v>TID_DRAGON_CROCODILE_0_DESC</v>
      </c>
      <c r="Q10" s="67">
        <v>8</v>
      </c>
    </row>
    <row r="11" spans="1:17" s="67" customFormat="1">
      <c r="B11" s="286" t="s">
        <v>4</v>
      </c>
      <c r="C11" s="287" t="s">
        <v>557</v>
      </c>
      <c r="D11" s="287" t="s">
        <v>508</v>
      </c>
      <c r="E11" s="288" t="s">
        <v>469</v>
      </c>
      <c r="F11" s="289">
        <v>1</v>
      </c>
      <c r="G11" s="290">
        <v>1000</v>
      </c>
      <c r="H11" s="290">
        <v>0</v>
      </c>
      <c r="I11" s="290">
        <v>3</v>
      </c>
      <c r="J11" s="291" t="s">
        <v>757</v>
      </c>
      <c r="K11" s="291" t="s">
        <v>557</v>
      </c>
      <c r="L11" s="291"/>
      <c r="M11" s="291"/>
      <c r="N11" s="292" t="str">
        <f t="shared" si="0"/>
        <v>TID_SKIN_CROCODILE_1_NAME</v>
      </c>
      <c r="O11" s="293" t="str">
        <f t="shared" si="1"/>
        <v>TID_DRAGON_CROCODILE_1_DESC</v>
      </c>
    </row>
    <row r="12" spans="1:17" s="67" customFormat="1" ht="15.75" thickBot="1">
      <c r="B12" s="278" t="s">
        <v>4</v>
      </c>
      <c r="C12" s="279" t="s">
        <v>558</v>
      </c>
      <c r="D12" s="279" t="s">
        <v>508</v>
      </c>
      <c r="E12" s="280" t="s">
        <v>1043</v>
      </c>
      <c r="F12" s="281">
        <v>2</v>
      </c>
      <c r="G12" s="282">
        <v>0</v>
      </c>
      <c r="H12" s="282">
        <v>30</v>
      </c>
      <c r="I12" s="282">
        <v>6</v>
      </c>
      <c r="J12" s="283" t="s">
        <v>759</v>
      </c>
      <c r="K12" s="283" t="s">
        <v>558</v>
      </c>
      <c r="L12" s="283"/>
      <c r="M12" s="283"/>
      <c r="N12" s="284" t="str">
        <f t="shared" si="0"/>
        <v>TID_SKIN_CROCODILE_2_NAME</v>
      </c>
      <c r="O12" s="285" t="str">
        <f t="shared" si="1"/>
        <v>TID_DRAGON_CROCODILE_2_DESC</v>
      </c>
    </row>
    <row r="13" spans="1:17" s="67" customFormat="1">
      <c r="B13" s="270" t="s">
        <v>4</v>
      </c>
      <c r="C13" s="271" t="s">
        <v>560</v>
      </c>
      <c r="D13" s="271" t="s">
        <v>509</v>
      </c>
      <c r="E13" s="272"/>
      <c r="F13" s="273">
        <v>0</v>
      </c>
      <c r="G13" s="274">
        <v>0</v>
      </c>
      <c r="H13" s="274">
        <v>0</v>
      </c>
      <c r="I13" s="274">
        <v>0</v>
      </c>
      <c r="J13" s="275" t="s">
        <v>755</v>
      </c>
      <c r="K13" s="275" t="s">
        <v>560</v>
      </c>
      <c r="L13" s="275"/>
      <c r="M13" s="275"/>
      <c r="N13" s="276" t="str">
        <f t="shared" si="0"/>
        <v>TID_SKIN_BUG_0_NAME</v>
      </c>
      <c r="O13" s="277" t="str">
        <f>UPPER(CONCATENATE("TID_",C13,"_DESC"))</f>
        <v>TID_DRAGON_BUG_0_DESC</v>
      </c>
    </row>
    <row r="14" spans="1:17" s="67" customFormat="1">
      <c r="B14" s="286" t="s">
        <v>4</v>
      </c>
      <c r="C14" s="287" t="s">
        <v>678</v>
      </c>
      <c r="D14" s="287" t="s">
        <v>509</v>
      </c>
      <c r="E14" s="288" t="s">
        <v>1042</v>
      </c>
      <c r="F14" s="289">
        <v>1</v>
      </c>
      <c r="G14" s="290">
        <v>1000</v>
      </c>
      <c r="H14" s="290">
        <v>0</v>
      </c>
      <c r="I14" s="290">
        <v>3</v>
      </c>
      <c r="J14" s="291" t="s">
        <v>757</v>
      </c>
      <c r="K14" s="291" t="s">
        <v>678</v>
      </c>
      <c r="L14" s="291"/>
      <c r="M14" s="291"/>
      <c r="N14" s="292" t="str">
        <f t="shared" si="0"/>
        <v>TID_SKIN_BUG_1_NAME</v>
      </c>
      <c r="O14" s="293" t="str">
        <f>UPPER(CONCATENATE("TID_",C14,"_DESC"))</f>
        <v>TID_DRAGON_BUG_1_DESC</v>
      </c>
    </row>
    <row r="15" spans="1:17" s="67" customFormat="1">
      <c r="B15" s="286" t="s">
        <v>4</v>
      </c>
      <c r="C15" s="287" t="s">
        <v>679</v>
      </c>
      <c r="D15" s="287" t="s">
        <v>509</v>
      </c>
      <c r="E15" s="288" t="s">
        <v>1041</v>
      </c>
      <c r="F15" s="289">
        <v>2</v>
      </c>
      <c r="G15" s="290">
        <v>2000</v>
      </c>
      <c r="H15" s="290">
        <v>0</v>
      </c>
      <c r="I15" s="290">
        <v>6</v>
      </c>
      <c r="J15" s="291" t="s">
        <v>759</v>
      </c>
      <c r="K15" s="291" t="s">
        <v>679</v>
      </c>
      <c r="L15" s="291"/>
      <c r="M15" s="291"/>
      <c r="N15" s="292" t="str">
        <f t="shared" si="0"/>
        <v>TID_SKIN_BUG_2_NAME</v>
      </c>
      <c r="O15" s="293" t="str">
        <f t="shared" si="1"/>
        <v>TID_DRAGON_BUG_2_DESC</v>
      </c>
    </row>
    <row r="16" spans="1:17" s="67" customFormat="1" ht="15.75" thickBot="1">
      <c r="B16" s="278" t="s">
        <v>4</v>
      </c>
      <c r="C16" s="279" t="s">
        <v>760</v>
      </c>
      <c r="D16" s="279" t="s">
        <v>509</v>
      </c>
      <c r="E16" s="280" t="s">
        <v>1041</v>
      </c>
      <c r="F16" s="281">
        <v>3</v>
      </c>
      <c r="G16" s="282">
        <v>0</v>
      </c>
      <c r="H16" s="282">
        <v>60</v>
      </c>
      <c r="I16" s="282">
        <v>9</v>
      </c>
      <c r="J16" s="283" t="s">
        <v>761</v>
      </c>
      <c r="K16" s="283" t="s">
        <v>760</v>
      </c>
      <c r="L16" s="283"/>
      <c r="M16" s="283"/>
      <c r="N16" s="284" t="str">
        <f t="shared" si="0"/>
        <v>TID_SKIN_BUG_3_NAME</v>
      </c>
      <c r="O16" s="285" t="str">
        <f t="shared" si="1"/>
        <v>TID_DRAGON_BUG_3_DESC</v>
      </c>
    </row>
    <row r="17" spans="2:15" s="67" customFormat="1">
      <c r="B17" s="270" t="s">
        <v>4</v>
      </c>
      <c r="C17" s="271" t="s">
        <v>561</v>
      </c>
      <c r="D17" s="271" t="s">
        <v>510</v>
      </c>
      <c r="E17" s="272"/>
      <c r="F17" s="273">
        <v>0</v>
      </c>
      <c r="G17" s="274">
        <v>0</v>
      </c>
      <c r="H17" s="274">
        <v>0</v>
      </c>
      <c r="I17" s="274">
        <v>0</v>
      </c>
      <c r="J17" s="275" t="s">
        <v>755</v>
      </c>
      <c r="K17" s="275" t="s">
        <v>561</v>
      </c>
      <c r="L17" s="275"/>
      <c r="M17" s="275"/>
      <c r="N17" s="276" t="str">
        <f t="shared" si="0"/>
        <v>TID_SKIN_CHINESE_0_NAME</v>
      </c>
      <c r="O17" s="277" t="str">
        <f t="shared" si="1"/>
        <v>TID_DRAGON_CHINESE_0_DESC</v>
      </c>
    </row>
    <row r="18" spans="2:15" s="67" customFormat="1">
      <c r="B18" s="286" t="s">
        <v>4</v>
      </c>
      <c r="C18" s="287" t="s">
        <v>680</v>
      </c>
      <c r="D18" s="287" t="s">
        <v>510</v>
      </c>
      <c r="E18" s="288" t="s">
        <v>1042</v>
      </c>
      <c r="F18" s="289">
        <v>1</v>
      </c>
      <c r="G18" s="290">
        <v>5000</v>
      </c>
      <c r="H18" s="290">
        <v>0</v>
      </c>
      <c r="I18" s="290">
        <v>4</v>
      </c>
      <c r="J18" s="291" t="s">
        <v>757</v>
      </c>
      <c r="K18" s="291" t="s">
        <v>680</v>
      </c>
      <c r="L18" s="291"/>
      <c r="M18" s="291"/>
      <c r="N18" s="292" t="str">
        <f t="shared" si="0"/>
        <v>TID_SKIN_CHINESE_1_NAME</v>
      </c>
      <c r="O18" s="293" t="str">
        <f t="shared" si="1"/>
        <v>TID_DRAGON_CHINESE_1_DESC</v>
      </c>
    </row>
    <row r="19" spans="2:15" s="67" customFormat="1">
      <c r="B19" s="286" t="s">
        <v>4</v>
      </c>
      <c r="C19" s="287" t="s">
        <v>681</v>
      </c>
      <c r="D19" s="287" t="s">
        <v>510</v>
      </c>
      <c r="E19" s="288" t="s">
        <v>469</v>
      </c>
      <c r="F19" s="289">
        <v>2</v>
      </c>
      <c r="G19" s="290">
        <v>6000</v>
      </c>
      <c r="H19" s="290">
        <v>0</v>
      </c>
      <c r="I19" s="290">
        <v>8</v>
      </c>
      <c r="J19" s="291" t="s">
        <v>759</v>
      </c>
      <c r="K19" s="291" t="s">
        <v>681</v>
      </c>
      <c r="L19" s="291"/>
      <c r="M19" s="291"/>
      <c r="N19" s="292" t="str">
        <f t="shared" si="0"/>
        <v>TID_SKIN_CHINESE_2_NAME</v>
      </c>
      <c r="O19" s="293" t="str">
        <f t="shared" si="1"/>
        <v>TID_DRAGON_CHINESE_2_DESC</v>
      </c>
    </row>
    <row r="20" spans="2:15" s="67" customFormat="1" ht="15.75" thickBot="1">
      <c r="B20" s="278" t="s">
        <v>4</v>
      </c>
      <c r="C20" s="279" t="s">
        <v>762</v>
      </c>
      <c r="D20" s="279" t="s">
        <v>510</v>
      </c>
      <c r="E20" s="280" t="s">
        <v>1046</v>
      </c>
      <c r="F20" s="281">
        <v>3</v>
      </c>
      <c r="G20" s="282">
        <v>0</v>
      </c>
      <c r="H20" s="282">
        <v>110</v>
      </c>
      <c r="I20" s="282">
        <v>12</v>
      </c>
      <c r="J20" s="283" t="s">
        <v>761</v>
      </c>
      <c r="K20" s="283" t="s">
        <v>762</v>
      </c>
      <c r="L20" s="283"/>
      <c r="M20" s="283"/>
      <c r="N20" s="284" t="str">
        <f t="shared" si="0"/>
        <v>TID_SKIN_CHINESE_3_NAME</v>
      </c>
      <c r="O20" s="285" t="str">
        <f t="shared" si="1"/>
        <v>TID_DRAGON_CHINESE_3_DESC</v>
      </c>
    </row>
    <row r="21" spans="2:15" s="67" customFormat="1">
      <c r="B21" s="270" t="s">
        <v>4</v>
      </c>
      <c r="C21" s="271" t="s">
        <v>562</v>
      </c>
      <c r="D21" s="271" t="s">
        <v>511</v>
      </c>
      <c r="E21" s="272"/>
      <c r="F21" s="273">
        <v>0</v>
      </c>
      <c r="G21" s="274">
        <v>0</v>
      </c>
      <c r="H21" s="274">
        <v>0</v>
      </c>
      <c r="I21" s="274">
        <v>0</v>
      </c>
      <c r="J21" s="275" t="s">
        <v>755</v>
      </c>
      <c r="K21" s="275" t="s">
        <v>562</v>
      </c>
      <c r="L21" s="275"/>
      <c r="M21" s="275"/>
      <c r="N21" s="276" t="str">
        <f t="shared" si="0"/>
        <v>TID_SKIN_REPTILE_0_NAME</v>
      </c>
      <c r="O21" s="277" t="str">
        <f t="shared" si="1"/>
        <v>TID_DRAGON_REPTILE_0_DESC</v>
      </c>
    </row>
    <row r="22" spans="2:15" s="67" customFormat="1">
      <c r="B22" s="286" t="s">
        <v>4</v>
      </c>
      <c r="C22" s="287" t="s">
        <v>682</v>
      </c>
      <c r="D22" s="287" t="s">
        <v>511</v>
      </c>
      <c r="E22" s="288" t="s">
        <v>1042</v>
      </c>
      <c r="F22" s="289">
        <v>1</v>
      </c>
      <c r="G22" s="290">
        <v>8000</v>
      </c>
      <c r="H22" s="290">
        <v>0</v>
      </c>
      <c r="I22" s="290">
        <v>4</v>
      </c>
      <c r="J22" s="291" t="s">
        <v>757</v>
      </c>
      <c r="K22" s="291" t="s">
        <v>682</v>
      </c>
      <c r="L22" s="291"/>
      <c r="M22" s="291"/>
      <c r="N22" s="292" t="str">
        <f t="shared" si="0"/>
        <v>TID_SKIN_REPTILE_1_NAME</v>
      </c>
      <c r="O22" s="293" t="str">
        <f t="shared" si="1"/>
        <v>TID_DRAGON_REPTILE_1_DESC</v>
      </c>
    </row>
    <row r="23" spans="2:15" s="67" customFormat="1">
      <c r="B23" s="286" t="s">
        <v>4</v>
      </c>
      <c r="C23" s="287" t="s">
        <v>683</v>
      </c>
      <c r="D23" s="287" t="s">
        <v>511</v>
      </c>
      <c r="E23" s="288" t="s">
        <v>1042</v>
      </c>
      <c r="F23" s="289">
        <v>2</v>
      </c>
      <c r="G23" s="290">
        <v>10000</v>
      </c>
      <c r="H23" s="290">
        <v>0</v>
      </c>
      <c r="I23" s="290">
        <v>8</v>
      </c>
      <c r="J23" s="291" t="s">
        <v>759</v>
      </c>
      <c r="K23" s="291" t="s">
        <v>683</v>
      </c>
      <c r="L23" s="291"/>
      <c r="M23" s="291"/>
      <c r="N23" s="292" t="str">
        <f t="shared" si="0"/>
        <v>TID_SKIN_REPTILE_2_NAME</v>
      </c>
      <c r="O23" s="293" t="str">
        <f t="shared" si="1"/>
        <v>TID_DRAGON_REPTILE_2_DESC</v>
      </c>
    </row>
    <row r="24" spans="2:15" s="67" customFormat="1" ht="15.75" thickBot="1">
      <c r="B24" s="278" t="s">
        <v>4</v>
      </c>
      <c r="C24" s="279" t="s">
        <v>763</v>
      </c>
      <c r="D24" s="279" t="s">
        <v>511</v>
      </c>
      <c r="E24" s="280" t="s">
        <v>482</v>
      </c>
      <c r="F24" s="281">
        <v>3</v>
      </c>
      <c r="G24" s="282">
        <v>0</v>
      </c>
      <c r="H24" s="282">
        <v>110</v>
      </c>
      <c r="I24" s="282">
        <v>12</v>
      </c>
      <c r="J24" s="283" t="s">
        <v>761</v>
      </c>
      <c r="K24" s="283" t="s">
        <v>763</v>
      </c>
      <c r="L24" s="283"/>
      <c r="M24" s="283"/>
      <c r="N24" s="284" t="str">
        <f t="shared" si="0"/>
        <v>TID_SKIN_REPTILE_3_NAME</v>
      </c>
      <c r="O24" s="285" t="str">
        <f t="shared" si="1"/>
        <v>TID_DRAGON_REPTILE_3_DESC</v>
      </c>
    </row>
    <row r="25" spans="2:15" s="67" customFormat="1">
      <c r="B25" s="270" t="s">
        <v>4</v>
      </c>
      <c r="C25" s="271" t="s">
        <v>563</v>
      </c>
      <c r="D25" s="271" t="s">
        <v>512</v>
      </c>
      <c r="E25" s="272"/>
      <c r="F25" s="273">
        <v>0</v>
      </c>
      <c r="G25" s="274">
        <v>0</v>
      </c>
      <c r="H25" s="274">
        <v>0</v>
      </c>
      <c r="I25" s="274">
        <v>0</v>
      </c>
      <c r="J25" s="275" t="s">
        <v>755</v>
      </c>
      <c r="K25" s="275" t="s">
        <v>563</v>
      </c>
      <c r="L25" s="275"/>
      <c r="M25" s="275"/>
      <c r="N25" s="276" t="str">
        <f t="shared" si="0"/>
        <v>TID_SKIN_CLASSIC_0_NAME</v>
      </c>
      <c r="O25" s="277" t="str">
        <f t="shared" si="1"/>
        <v>TID_DRAGON_CLASSIC_0_DESC</v>
      </c>
    </row>
    <row r="26" spans="2:15" s="67" customFormat="1">
      <c r="B26" s="286" t="s">
        <v>4</v>
      </c>
      <c r="C26" s="287" t="s">
        <v>684</v>
      </c>
      <c r="D26" s="287" t="s">
        <v>512</v>
      </c>
      <c r="E26" s="288" t="s">
        <v>469</v>
      </c>
      <c r="F26" s="289">
        <v>1</v>
      </c>
      <c r="G26" s="290">
        <v>9000</v>
      </c>
      <c r="H26" s="290">
        <v>0</v>
      </c>
      <c r="I26" s="290">
        <v>3</v>
      </c>
      <c r="J26" s="291" t="s">
        <v>757</v>
      </c>
      <c r="K26" s="291" t="s">
        <v>684</v>
      </c>
      <c r="L26" s="291"/>
      <c r="M26" s="291"/>
      <c r="N26" s="292" t="str">
        <f t="shared" si="0"/>
        <v>TID_SKIN_CLASSIC_1_NAME</v>
      </c>
      <c r="O26" s="293" t="str">
        <f t="shared" si="1"/>
        <v>TID_DRAGON_CLASSIC_1_DESC</v>
      </c>
    </row>
    <row r="27" spans="2:15" s="67" customFormat="1">
      <c r="B27" s="286" t="s">
        <v>4</v>
      </c>
      <c r="C27" s="287" t="s">
        <v>685</v>
      </c>
      <c r="D27" s="287" t="s">
        <v>512</v>
      </c>
      <c r="E27" s="288" t="s">
        <v>1043</v>
      </c>
      <c r="F27" s="289">
        <v>2</v>
      </c>
      <c r="G27" s="290">
        <v>11000</v>
      </c>
      <c r="H27" s="290">
        <v>0</v>
      </c>
      <c r="I27" s="290">
        <v>6</v>
      </c>
      <c r="J27" s="291" t="s">
        <v>759</v>
      </c>
      <c r="K27" s="291" t="s">
        <v>685</v>
      </c>
      <c r="L27" s="291"/>
      <c r="M27" s="291"/>
      <c r="N27" s="292" t="str">
        <f t="shared" si="0"/>
        <v>TID_SKIN_CLASSIC_2_NAME</v>
      </c>
      <c r="O27" s="293" t="str">
        <f t="shared" si="1"/>
        <v>TID_DRAGON_CLASSIC_2_DESC</v>
      </c>
    </row>
    <row r="28" spans="2:15" s="67" customFormat="1">
      <c r="B28" s="286" t="s">
        <v>4</v>
      </c>
      <c r="C28" s="287" t="s">
        <v>686</v>
      </c>
      <c r="D28" s="287" t="s">
        <v>512</v>
      </c>
      <c r="E28" s="288" t="s">
        <v>470</v>
      </c>
      <c r="F28" s="289">
        <v>3</v>
      </c>
      <c r="G28" s="290">
        <v>13000</v>
      </c>
      <c r="H28" s="290">
        <v>0</v>
      </c>
      <c r="I28" s="290">
        <v>9</v>
      </c>
      <c r="J28" s="283" t="s">
        <v>761</v>
      </c>
      <c r="K28" s="283" t="s">
        <v>686</v>
      </c>
      <c r="L28" s="283"/>
      <c r="M28" s="283"/>
      <c r="N28" s="292" t="str">
        <f t="shared" si="0"/>
        <v>TID_SKIN_CLASSIC_3_NAME</v>
      </c>
      <c r="O28" s="293" t="str">
        <f t="shared" si="1"/>
        <v>TID_DRAGON_CLASSIC_3_DESC</v>
      </c>
    </row>
    <row r="29" spans="2:15" s="67" customFormat="1" ht="15.75" thickBot="1">
      <c r="B29" s="278" t="s">
        <v>4</v>
      </c>
      <c r="C29" s="279" t="s">
        <v>764</v>
      </c>
      <c r="D29" s="279" t="s">
        <v>512</v>
      </c>
      <c r="E29" s="280" t="s">
        <v>1041</v>
      </c>
      <c r="F29" s="281">
        <v>4</v>
      </c>
      <c r="G29" s="282">
        <v>0</v>
      </c>
      <c r="H29" s="282">
        <v>110</v>
      </c>
      <c r="I29" s="282">
        <v>12</v>
      </c>
      <c r="J29" s="283" t="s">
        <v>765</v>
      </c>
      <c r="K29" s="283" t="s">
        <v>764</v>
      </c>
      <c r="L29" s="283"/>
      <c r="M29" s="283"/>
      <c r="N29" s="284" t="str">
        <f t="shared" si="0"/>
        <v>TID_SKIN_CLASSIC_4_NAME</v>
      </c>
      <c r="O29" s="285" t="str">
        <f t="shared" si="1"/>
        <v>TID_DRAGON_CLASSIC_4_DESC</v>
      </c>
    </row>
    <row r="30" spans="2:15" s="67" customFormat="1">
      <c r="B30" s="270" t="s">
        <v>4</v>
      </c>
      <c r="C30" s="271" t="s">
        <v>564</v>
      </c>
      <c r="D30" s="271" t="s">
        <v>513</v>
      </c>
      <c r="E30" s="272"/>
      <c r="F30" s="273">
        <v>0</v>
      </c>
      <c r="G30" s="274">
        <v>0</v>
      </c>
      <c r="H30" s="274">
        <v>0</v>
      </c>
      <c r="I30" s="274">
        <v>0</v>
      </c>
      <c r="J30" s="275" t="s">
        <v>755</v>
      </c>
      <c r="K30" s="275" t="s">
        <v>564</v>
      </c>
      <c r="L30" s="275"/>
      <c r="M30" s="275"/>
      <c r="N30" s="276" t="str">
        <f t="shared" si="0"/>
        <v>TID_SKIN_DEVIL_0_NAME</v>
      </c>
      <c r="O30" s="277" t="str">
        <f t="shared" si="1"/>
        <v>TID_DRAGON_DEVIL_0_DESC</v>
      </c>
    </row>
    <row r="31" spans="2:15" s="67" customFormat="1">
      <c r="B31" s="286" t="s">
        <v>4</v>
      </c>
      <c r="C31" s="287" t="s">
        <v>687</v>
      </c>
      <c r="D31" s="287" t="s">
        <v>513</v>
      </c>
      <c r="E31" s="288" t="s">
        <v>1045</v>
      </c>
      <c r="F31" s="289">
        <v>1</v>
      </c>
      <c r="G31" s="290">
        <v>13000</v>
      </c>
      <c r="H31" s="290">
        <v>0</v>
      </c>
      <c r="I31" s="290">
        <v>4</v>
      </c>
      <c r="J31" s="291" t="s">
        <v>757</v>
      </c>
      <c r="K31" s="291" t="s">
        <v>687</v>
      </c>
      <c r="L31" s="291"/>
      <c r="M31" s="291"/>
      <c r="N31" s="292" t="str">
        <f t="shared" si="0"/>
        <v>TID_SKIN_DEVIL_1_NAME</v>
      </c>
      <c r="O31" s="293" t="str">
        <f t="shared" si="1"/>
        <v>TID_DRAGON_DEVIL_1_DESC</v>
      </c>
    </row>
    <row r="32" spans="2:15" s="67" customFormat="1">
      <c r="B32" s="286" t="s">
        <v>4</v>
      </c>
      <c r="C32" s="287" t="s">
        <v>688</v>
      </c>
      <c r="D32" s="287" t="s">
        <v>513</v>
      </c>
      <c r="E32" s="288" t="s">
        <v>1044</v>
      </c>
      <c r="F32" s="289">
        <v>2</v>
      </c>
      <c r="G32" s="290">
        <v>16000</v>
      </c>
      <c r="H32" s="290">
        <v>0</v>
      </c>
      <c r="I32" s="290">
        <v>8</v>
      </c>
      <c r="J32" s="291" t="s">
        <v>759</v>
      </c>
      <c r="K32" s="291" t="s">
        <v>688</v>
      </c>
      <c r="L32" s="291"/>
      <c r="M32" s="291"/>
      <c r="N32" s="292" t="str">
        <f t="shared" si="0"/>
        <v>TID_SKIN_DEVIL_2_NAME</v>
      </c>
      <c r="O32" s="293" t="str">
        <f t="shared" si="1"/>
        <v>TID_DRAGON_DEVIL_2_DESC</v>
      </c>
    </row>
    <row r="33" spans="2:15" s="67" customFormat="1">
      <c r="B33" s="286" t="s">
        <v>4</v>
      </c>
      <c r="C33" s="287" t="s">
        <v>689</v>
      </c>
      <c r="D33" s="287" t="s">
        <v>513</v>
      </c>
      <c r="E33" s="288" t="s">
        <v>1046</v>
      </c>
      <c r="F33" s="289">
        <v>3</v>
      </c>
      <c r="G33" s="290">
        <v>19000</v>
      </c>
      <c r="H33" s="290">
        <v>0</v>
      </c>
      <c r="I33" s="290">
        <v>12</v>
      </c>
      <c r="J33" s="283" t="s">
        <v>761</v>
      </c>
      <c r="K33" s="283" t="s">
        <v>689</v>
      </c>
      <c r="L33" s="283"/>
      <c r="M33" s="283"/>
      <c r="N33" s="292" t="str">
        <f t="shared" si="0"/>
        <v>TID_SKIN_DEVIL_3_NAME</v>
      </c>
      <c r="O33" s="293" t="str">
        <f t="shared" si="1"/>
        <v>TID_DRAGON_DEVIL_3_DESC</v>
      </c>
    </row>
    <row r="34" spans="2:15" s="67" customFormat="1" ht="15.75" thickBot="1">
      <c r="B34" s="278" t="s">
        <v>4</v>
      </c>
      <c r="C34" s="279" t="s">
        <v>766</v>
      </c>
      <c r="D34" s="279" t="s">
        <v>513</v>
      </c>
      <c r="E34" s="280" t="s">
        <v>482</v>
      </c>
      <c r="F34" s="281">
        <v>4</v>
      </c>
      <c r="G34" s="282">
        <v>0</v>
      </c>
      <c r="H34" s="282">
        <v>110</v>
      </c>
      <c r="I34" s="282">
        <v>16</v>
      </c>
      <c r="J34" s="283" t="s">
        <v>765</v>
      </c>
      <c r="K34" s="283" t="s">
        <v>766</v>
      </c>
      <c r="L34" s="283"/>
      <c r="M34" s="283"/>
      <c r="N34" s="284" t="str">
        <f t="shared" si="0"/>
        <v>TID_SKIN_DEVIL_4_NAME</v>
      </c>
      <c r="O34" s="285" t="str">
        <f t="shared" si="1"/>
        <v>TID_DRAGON_DEVIL_4_DESC</v>
      </c>
    </row>
    <row r="35" spans="2:15" s="67" customFormat="1">
      <c r="B35" s="270" t="s">
        <v>4</v>
      </c>
      <c r="C35" s="271" t="s">
        <v>565</v>
      </c>
      <c r="D35" s="271" t="s">
        <v>514</v>
      </c>
      <c r="E35" s="272"/>
      <c r="F35" s="273">
        <v>0</v>
      </c>
      <c r="G35" s="274">
        <v>0</v>
      </c>
      <c r="H35" s="274">
        <v>0</v>
      </c>
      <c r="I35" s="274">
        <v>0</v>
      </c>
      <c r="J35" s="275" t="s">
        <v>755</v>
      </c>
      <c r="K35" s="275" t="s">
        <v>565</v>
      </c>
      <c r="L35" s="275"/>
      <c r="M35" s="275"/>
      <c r="N35" s="276" t="str">
        <f t="shared" si="0"/>
        <v>TID_SKIN_BALROG_0_NAME</v>
      </c>
      <c r="O35" s="277" t="str">
        <f t="shared" si="1"/>
        <v>TID_DRAGON_BALROG_0_DESC</v>
      </c>
    </row>
    <row r="36" spans="2:15" s="67" customFormat="1">
      <c r="B36" s="286" t="s">
        <v>4</v>
      </c>
      <c r="C36" s="287" t="s">
        <v>690</v>
      </c>
      <c r="D36" s="287" t="s">
        <v>514</v>
      </c>
      <c r="E36" s="288" t="s">
        <v>482</v>
      </c>
      <c r="F36" s="289">
        <v>1</v>
      </c>
      <c r="G36" s="290">
        <v>18000</v>
      </c>
      <c r="H36" s="290">
        <v>0</v>
      </c>
      <c r="I36" s="290">
        <v>4</v>
      </c>
      <c r="J36" s="291" t="s">
        <v>757</v>
      </c>
      <c r="K36" s="291" t="s">
        <v>690</v>
      </c>
      <c r="L36" s="291"/>
      <c r="M36" s="291"/>
      <c r="N36" s="292" t="str">
        <f t="shared" si="0"/>
        <v>TID_SKIN_BALROG_1_NAME</v>
      </c>
      <c r="O36" s="293" t="str">
        <f t="shared" si="1"/>
        <v>TID_DRAGON_BALROG_1_DESC</v>
      </c>
    </row>
    <row r="37" spans="2:15" s="67" customFormat="1">
      <c r="B37" s="286" t="s">
        <v>4</v>
      </c>
      <c r="C37" s="287" t="s">
        <v>692</v>
      </c>
      <c r="D37" s="287" t="s">
        <v>514</v>
      </c>
      <c r="E37" s="288" t="s">
        <v>1046</v>
      </c>
      <c r="F37" s="289">
        <v>2</v>
      </c>
      <c r="G37" s="290">
        <v>22000</v>
      </c>
      <c r="H37" s="290">
        <v>0</v>
      </c>
      <c r="I37" s="290">
        <v>8</v>
      </c>
      <c r="J37" s="291" t="s">
        <v>759</v>
      </c>
      <c r="K37" s="291" t="s">
        <v>692</v>
      </c>
      <c r="L37" s="291"/>
      <c r="M37" s="291"/>
      <c r="N37" s="292" t="str">
        <f t="shared" si="0"/>
        <v>TID_SKIN_BALROG_2_NAME</v>
      </c>
      <c r="O37" s="293" t="str">
        <f t="shared" si="1"/>
        <v>TID_DRAGON_BALROG_2_DESC</v>
      </c>
    </row>
    <row r="38" spans="2:15" s="67" customFormat="1">
      <c r="B38" s="286" t="s">
        <v>4</v>
      </c>
      <c r="C38" s="287" t="s">
        <v>691</v>
      </c>
      <c r="D38" s="287" t="s">
        <v>514</v>
      </c>
      <c r="E38" s="288" t="s">
        <v>1043</v>
      </c>
      <c r="F38" s="289">
        <v>3</v>
      </c>
      <c r="G38" s="290">
        <v>27000</v>
      </c>
      <c r="H38" s="290">
        <v>0</v>
      </c>
      <c r="I38" s="290">
        <v>12</v>
      </c>
      <c r="J38" s="283" t="s">
        <v>761</v>
      </c>
      <c r="K38" s="283" t="s">
        <v>691</v>
      </c>
      <c r="L38" s="283"/>
      <c r="M38" s="283"/>
      <c r="N38" s="292" t="str">
        <f t="shared" si="0"/>
        <v>TID_SKIN_BALROG_3_NAME</v>
      </c>
      <c r="O38" s="293" t="str">
        <f t="shared" si="1"/>
        <v>TID_DRAGON_BALROG_3_DESC</v>
      </c>
    </row>
    <row r="39" spans="2:15" s="67" customFormat="1" ht="15.75" thickBot="1">
      <c r="B39" s="278" t="s">
        <v>4</v>
      </c>
      <c r="C39" s="279" t="s">
        <v>767</v>
      </c>
      <c r="D39" s="279" t="s">
        <v>514</v>
      </c>
      <c r="E39" s="280" t="s">
        <v>470</v>
      </c>
      <c r="F39" s="281">
        <v>4</v>
      </c>
      <c r="G39" s="282">
        <v>0</v>
      </c>
      <c r="H39" s="282">
        <v>160</v>
      </c>
      <c r="I39" s="282">
        <v>16</v>
      </c>
      <c r="J39" s="283" t="s">
        <v>765</v>
      </c>
      <c r="K39" s="283" t="s">
        <v>767</v>
      </c>
      <c r="L39" s="283"/>
      <c r="M39" s="283"/>
      <c r="N39" s="284" t="str">
        <f t="shared" si="0"/>
        <v>TID_SKIN_BALROG_4_NAME</v>
      </c>
      <c r="O39" s="285" t="str">
        <f t="shared" si="1"/>
        <v>TID_DRAGON_BALROG_4_DESC</v>
      </c>
    </row>
    <row r="40" spans="2:15" s="67" customFormat="1">
      <c r="B40" s="270" t="s">
        <v>4</v>
      </c>
      <c r="C40" s="271" t="s">
        <v>566</v>
      </c>
      <c r="D40" s="271" t="s">
        <v>515</v>
      </c>
      <c r="E40" s="272"/>
      <c r="F40" s="273">
        <v>0</v>
      </c>
      <c r="G40" s="274">
        <v>0</v>
      </c>
      <c r="H40" s="274">
        <v>0</v>
      </c>
      <c r="I40" s="274">
        <v>0</v>
      </c>
      <c r="J40" s="275" t="s">
        <v>755</v>
      </c>
      <c r="K40" s="275" t="s">
        <v>566</v>
      </c>
      <c r="L40" s="275"/>
      <c r="M40" s="275"/>
      <c r="N40" s="276" t="str">
        <f t="shared" si="0"/>
        <v>TID_SKIN_TITAN_0_NAME</v>
      </c>
      <c r="O40" s="277" t="str">
        <f t="shared" si="1"/>
        <v>TID_DRAGON_TITAN_0_DESC</v>
      </c>
    </row>
    <row r="41" spans="2:15" s="67" customFormat="1">
      <c r="B41" s="286" t="s">
        <v>4</v>
      </c>
      <c r="C41" s="287" t="s">
        <v>693</v>
      </c>
      <c r="D41" s="287" t="s">
        <v>515</v>
      </c>
      <c r="E41" s="288" t="s">
        <v>1044</v>
      </c>
      <c r="F41" s="289">
        <v>1</v>
      </c>
      <c r="G41" s="290">
        <v>24000</v>
      </c>
      <c r="H41" s="290">
        <v>0</v>
      </c>
      <c r="I41" s="290">
        <v>4</v>
      </c>
      <c r="J41" s="291" t="s">
        <v>757</v>
      </c>
      <c r="K41" s="291" t="s">
        <v>693</v>
      </c>
      <c r="L41" s="291"/>
      <c r="M41" s="291"/>
      <c r="N41" s="292" t="str">
        <f t="shared" si="0"/>
        <v>TID_SKIN_TITAN_1_NAME</v>
      </c>
      <c r="O41" s="293" t="str">
        <f t="shared" si="1"/>
        <v>TID_DRAGON_TITAN_1_DESC</v>
      </c>
    </row>
    <row r="42" spans="2:15" s="67" customFormat="1">
      <c r="B42" s="286" t="s">
        <v>4</v>
      </c>
      <c r="C42" s="287" t="s">
        <v>694</v>
      </c>
      <c r="D42" s="287" t="s">
        <v>515</v>
      </c>
      <c r="E42" s="288" t="s">
        <v>1044</v>
      </c>
      <c r="F42" s="289">
        <v>2</v>
      </c>
      <c r="G42" s="290">
        <v>30000</v>
      </c>
      <c r="H42" s="290">
        <v>0</v>
      </c>
      <c r="I42" s="290">
        <v>8</v>
      </c>
      <c r="J42" s="291" t="s">
        <v>759</v>
      </c>
      <c r="K42" s="291" t="s">
        <v>694</v>
      </c>
      <c r="L42" s="291"/>
      <c r="M42" s="291"/>
      <c r="N42" s="292" t="str">
        <f t="shared" si="0"/>
        <v>TID_SKIN_TITAN_2_NAME</v>
      </c>
      <c r="O42" s="293" t="str">
        <f t="shared" si="1"/>
        <v>TID_DRAGON_TITAN_2_DESC</v>
      </c>
    </row>
    <row r="43" spans="2:15" s="67" customFormat="1">
      <c r="B43" s="286" t="s">
        <v>4</v>
      </c>
      <c r="C43" s="287" t="s">
        <v>695</v>
      </c>
      <c r="D43" s="287" t="s">
        <v>515</v>
      </c>
      <c r="E43" s="288" t="s">
        <v>1042</v>
      </c>
      <c r="F43" s="289">
        <v>3</v>
      </c>
      <c r="G43" s="290">
        <v>36000</v>
      </c>
      <c r="H43" s="290">
        <v>0</v>
      </c>
      <c r="I43" s="290">
        <v>12</v>
      </c>
      <c r="J43" s="283" t="s">
        <v>761</v>
      </c>
      <c r="K43" s="283" t="s">
        <v>695</v>
      </c>
      <c r="L43" s="283"/>
      <c r="M43" s="283"/>
      <c r="N43" s="292" t="str">
        <f t="shared" si="0"/>
        <v>TID_SKIN_TITAN_3_NAME</v>
      </c>
      <c r="O43" s="293" t="str">
        <f t="shared" si="1"/>
        <v>TID_DRAGON_TITAN_3_DESC</v>
      </c>
    </row>
    <row r="44" spans="2:15" s="67" customFormat="1">
      <c r="B44" s="286" t="s">
        <v>4</v>
      </c>
      <c r="C44" s="287" t="s">
        <v>768</v>
      </c>
      <c r="D44" s="287" t="s">
        <v>515</v>
      </c>
      <c r="E44" s="288" t="s">
        <v>1047</v>
      </c>
      <c r="F44" s="289">
        <v>4</v>
      </c>
      <c r="G44" s="290">
        <v>0</v>
      </c>
      <c r="H44" s="290">
        <v>160</v>
      </c>
      <c r="I44" s="290">
        <v>16</v>
      </c>
      <c r="J44" s="283" t="s">
        <v>765</v>
      </c>
      <c r="K44" s="283" t="s">
        <v>768</v>
      </c>
      <c r="L44" s="283"/>
      <c r="M44" s="283"/>
      <c r="N44" s="292" t="str">
        <f t="shared" si="0"/>
        <v>TID_SKIN_TITAN_4_NAME</v>
      </c>
      <c r="O44" s="293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M26"/>
  <sheetViews>
    <sheetView tabSelected="1" topLeftCell="E1" workbookViewId="0">
      <selection activeCell="J15" sqref="J15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12.7109375" customWidth="1"/>
    <col min="6" max="6" width="17.7109375" bestFit="1" customWidth="1"/>
    <col min="7" max="7" width="26.42578125" style="67" bestFit="1" customWidth="1"/>
    <col min="8" max="8" width="46.5703125" bestFit="1" customWidth="1"/>
    <col min="9" max="9" width="45.42578125" bestFit="1" customWidth="1"/>
    <col min="10" max="11" width="52.5703125" bestFit="1" customWidth="1"/>
    <col min="12" max="12" width="45.42578125" bestFit="1" customWidth="1"/>
    <col min="13" max="13" width="52.5703125" bestFit="1" customWidth="1"/>
  </cols>
  <sheetData>
    <row r="1" spans="2:13" s="67" customFormat="1" ht="23.25">
      <c r="B1" s="12" t="s">
        <v>471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143" t="s">
        <v>472</v>
      </c>
      <c r="E3" s="144" t="s">
        <v>5</v>
      </c>
      <c r="F3" s="146" t="s">
        <v>204</v>
      </c>
      <c r="G3" s="154" t="s">
        <v>473</v>
      </c>
      <c r="H3" s="154" t="s">
        <v>474</v>
      </c>
      <c r="I3" s="148" t="s">
        <v>23</v>
      </c>
      <c r="J3" s="148" t="s">
        <v>1169</v>
      </c>
      <c r="K3" s="149" t="s">
        <v>38</v>
      </c>
      <c r="L3" s="150" t="s">
        <v>177</v>
      </c>
      <c r="M3" s="230" t="s">
        <v>617</v>
      </c>
    </row>
    <row r="4" spans="2:13" s="67" customFormat="1">
      <c r="D4" s="219" t="s">
        <v>4</v>
      </c>
      <c r="E4" s="203" t="s">
        <v>469</v>
      </c>
      <c r="F4" s="217" t="s">
        <v>469</v>
      </c>
      <c r="G4" s="218"/>
      <c r="H4" s="218"/>
      <c r="I4" s="204" t="str">
        <f>CONCATENATE("icon_",powerUpsDefinitions[[#This Row],['[sku']]])</f>
        <v>icon_dive</v>
      </c>
      <c r="J4" s="204" t="s">
        <v>1170</v>
      </c>
      <c r="K4" s="205" t="str">
        <f>CONCATENATE("TID_POWERUP_",UPPER(powerUpsDefinitions[[#This Row],['[sku']]]),"_NAME")</f>
        <v>TID_POWERUP_DIVE_NAME</v>
      </c>
      <c r="L4" s="216" t="str">
        <f>CONCATENATE("TID_POWERUP_",UPPER(powerUpsDefinitions[[#This Row],['[sku']]]),"_DESC")</f>
        <v>TID_POWERUP_DIVE_DESC</v>
      </c>
      <c r="M4" s="216" t="str">
        <f>CONCATENATE(powerUpsDefinitions[[#This Row],['[tidDesc']]],"_SHORT")</f>
        <v>TID_POWERUP_DIVE_DESC_SHORT</v>
      </c>
    </row>
    <row r="5" spans="2:13" s="67" customFormat="1">
      <c r="D5" s="219" t="s">
        <v>4</v>
      </c>
      <c r="E5" s="203" t="s">
        <v>1041</v>
      </c>
      <c r="F5" s="217" t="s">
        <v>475</v>
      </c>
      <c r="G5" s="218">
        <v>10</v>
      </c>
      <c r="H5" s="218"/>
      <c r="I5" s="204" t="str">
        <f>CONCATENATE("icon_",powerUpsDefinitions[[#This Row],['[sku']]])</f>
        <v>icon_hp</v>
      </c>
      <c r="J5" s="204" t="s">
        <v>1174</v>
      </c>
      <c r="K5" s="205" t="str">
        <f>CONCATENATE("TID_POWERUP_",UPPER(powerUpsDefinitions[[#This Row],['[sku']]]),"_NAME")</f>
        <v>TID_POWERUP_HP_NAME</v>
      </c>
      <c r="L5" s="216" t="str">
        <f>CONCATENATE("TID_POWERUP_",UPPER(powerUpsDefinitions[[#This Row],['[sku']]]),"_DESC")</f>
        <v>TID_POWERUP_HP_DESC</v>
      </c>
      <c r="M5" s="216" t="str">
        <f>CONCATENATE(powerUpsDefinitions[[#This Row],['[tidDesc']]],"_SHORT")</f>
        <v>TID_POWERUP_HP_DESC_SHORT</v>
      </c>
    </row>
    <row r="6" spans="2:13" s="67" customFormat="1">
      <c r="D6" s="219" t="s">
        <v>4</v>
      </c>
      <c r="E6" s="203" t="s">
        <v>1042</v>
      </c>
      <c r="F6" s="217" t="s">
        <v>476</v>
      </c>
      <c r="G6" s="218">
        <v>10</v>
      </c>
      <c r="H6" s="218"/>
      <c r="I6" s="204" t="str">
        <f>CONCATENATE("icon_",powerUpsDefinitions[[#This Row],['[sku']]])</f>
        <v>icon_boost</v>
      </c>
      <c r="J6" s="204" t="s">
        <v>1171</v>
      </c>
      <c r="K6" s="205" t="str">
        <f>CONCATENATE("TID_POWERUP_",UPPER(powerUpsDefinitions[[#This Row],['[sku']]]),"_NAME")</f>
        <v>TID_POWERUP_BOOST_NAME</v>
      </c>
      <c r="L6" s="216" t="str">
        <f>CONCATENATE("TID_POWERUP_",UPPER(powerUpsDefinitions[[#This Row],['[sku']]]),"_DESC")</f>
        <v>TID_POWERUP_BOOST_DESC</v>
      </c>
      <c r="M6" s="216" t="str">
        <f>CONCATENATE(powerUpsDefinitions[[#This Row],['[tidDesc']]],"_SHORT")</f>
        <v>TID_POWERUP_BOOST_DESC_SHORT</v>
      </c>
    </row>
    <row r="7" spans="2:13" s="67" customFormat="1">
      <c r="D7" s="219" t="s">
        <v>4</v>
      </c>
      <c r="E7" s="203" t="s">
        <v>1084</v>
      </c>
      <c r="F7" s="217" t="s">
        <v>1085</v>
      </c>
      <c r="G7" s="218">
        <v>10</v>
      </c>
      <c r="H7" s="218"/>
      <c r="I7" s="204" t="str">
        <f>CONCATENATE("icon_",powerUpsDefinitions[[#This Row],['[sku']]])</f>
        <v>icon_fury_size</v>
      </c>
      <c r="J7" s="204" t="s">
        <v>1181</v>
      </c>
      <c r="K7" s="205" t="str">
        <f>CONCATENATE("TID_POWERUP_",UPPER(powerUpsDefinitions[[#This Row],['[sku']]]),"_NAME")</f>
        <v>TID_POWERUP_FURY_SIZE_NAME</v>
      </c>
      <c r="L7" s="216" t="str">
        <f>CONCATENATE("TID_POWERUP_",UPPER(powerUpsDefinitions[[#This Row],['[sku']]]),"_DESC")</f>
        <v>TID_POWERUP_FURY_SIZE_DESC</v>
      </c>
      <c r="M7" s="216" t="str">
        <f>CONCATENATE(powerUpsDefinitions[[#This Row],['[tidDesc']]],"_SHORT")</f>
        <v>TID_POWERUP_FURY_SIZE_DESC_SHORT</v>
      </c>
    </row>
    <row r="8" spans="2:13" s="67" customFormat="1">
      <c r="D8" s="219" t="s">
        <v>4</v>
      </c>
      <c r="E8" s="203" t="s">
        <v>1044</v>
      </c>
      <c r="F8" s="217" t="s">
        <v>477</v>
      </c>
      <c r="G8" s="218" t="s">
        <v>478</v>
      </c>
      <c r="H8" s="218">
        <v>1</v>
      </c>
      <c r="I8" s="204" t="str">
        <f>CONCATENATE("icon_",powerUpsDefinitions[[#This Row],['[sku']]])</f>
        <v>icon_avoid_mine</v>
      </c>
      <c r="J8" s="204" t="s">
        <v>1175</v>
      </c>
      <c r="K8" s="205" t="str">
        <f>CONCATENATE("TID_POWERUP_",UPPER(powerUpsDefinitions[[#This Row],['[sku']]]),"_NAME")</f>
        <v>TID_POWERUP_AVOID_MINE_NAME</v>
      </c>
      <c r="L8" s="216" t="str">
        <f>CONCATENATE("TID_POWERUP_",UPPER(powerUpsDefinitions[[#This Row],['[sku']]]),"_DESC")</f>
        <v>TID_POWERUP_AVOID_MINE_DESC</v>
      </c>
      <c r="M8" s="216" t="str">
        <f>CONCATENATE(powerUpsDefinitions[[#This Row],['[tidDesc']]],"_SHORT")</f>
        <v>TID_POWERUP_AVOID_MINE_DESC_SHORT</v>
      </c>
    </row>
    <row r="9" spans="2:13" s="67" customFormat="1">
      <c r="D9" s="219" t="s">
        <v>4</v>
      </c>
      <c r="E9" s="203" t="s">
        <v>1045</v>
      </c>
      <c r="F9" s="217" t="s">
        <v>477</v>
      </c>
      <c r="G9" s="218" t="s">
        <v>479</v>
      </c>
      <c r="H9" s="218">
        <v>1</v>
      </c>
      <c r="I9" s="204" t="str">
        <f>CONCATENATE("icon_",powerUpsDefinitions[[#This Row],['[sku']]])</f>
        <v>icon_avoid_poison</v>
      </c>
      <c r="J9" s="204" t="s">
        <v>1175</v>
      </c>
      <c r="K9" s="205" t="str">
        <f>CONCATENATE("TID_POWERUP_",UPPER(powerUpsDefinitions[[#This Row],['[sku']]]),"_NAME")</f>
        <v>TID_POWERUP_AVOID_POISON_NAME</v>
      </c>
      <c r="L9" s="216" t="str">
        <f>CONCATENATE("TID_POWERUP_",UPPER(powerUpsDefinitions[[#This Row],['[sku']]]),"_DESC")</f>
        <v>TID_POWERUP_AVOID_POISON_DESC</v>
      </c>
      <c r="M9" s="216" t="str">
        <f>CONCATENATE(powerUpsDefinitions[[#This Row],['[tidDesc']]],"_SHORT")</f>
        <v>TID_POWERUP_AVOID_POISON_DESC_SHORT</v>
      </c>
    </row>
    <row r="10" spans="2:13" s="67" customFormat="1">
      <c r="D10" s="219" t="s">
        <v>4</v>
      </c>
      <c r="E10" s="203" t="s">
        <v>1046</v>
      </c>
      <c r="F10" s="217" t="s">
        <v>480</v>
      </c>
      <c r="G10" s="218">
        <v>1</v>
      </c>
      <c r="H10" s="218"/>
      <c r="I10" s="204" t="str">
        <f>CONCATENATE("icon_",powerUpsDefinitions[[#This Row],['[sku']]])</f>
        <v>icon_free_revive</v>
      </c>
      <c r="J10" s="204" t="s">
        <v>1176</v>
      </c>
      <c r="K10" s="205" t="str">
        <f>CONCATENATE("TID_POWERUP_",UPPER(powerUpsDefinitions[[#This Row],['[sku']]]),"_NAME")</f>
        <v>TID_POWERUP_FREE_REVIVE_NAME</v>
      </c>
      <c r="L10" s="216" t="str">
        <f>CONCATENATE("TID_POWERUP_",UPPER(powerUpsDefinitions[[#This Row],['[sku']]]),"_DESC")</f>
        <v>TID_POWERUP_FREE_REVIVE_DESC</v>
      </c>
      <c r="M10" s="216" t="str">
        <f>CONCATENATE(powerUpsDefinitions[[#This Row],['[tidDesc']]],"_SHORT")</f>
        <v>TID_POWERUP_FREE_REVIVE_DESC_SHORT</v>
      </c>
    </row>
    <row r="11" spans="2:13" s="67" customFormat="1">
      <c r="D11" s="219" t="s">
        <v>4</v>
      </c>
      <c r="E11" s="203" t="s">
        <v>470</v>
      </c>
      <c r="F11" s="217" t="s">
        <v>470</v>
      </c>
      <c r="G11" s="218">
        <v>1</v>
      </c>
      <c r="H11" s="218"/>
      <c r="I11" s="204" t="str">
        <f>CONCATENATE("icon_",powerUpsDefinitions[[#This Row],['[sku']]])</f>
        <v>icon_dragonram</v>
      </c>
      <c r="J11" s="204" t="s">
        <v>1177</v>
      </c>
      <c r="K11" s="205" t="str">
        <f>CONCATENATE("TID_POWERUP_",UPPER(powerUpsDefinitions[[#This Row],['[sku']]]),"_NAME")</f>
        <v>TID_POWERUP_DRAGONRAM_NAME</v>
      </c>
      <c r="L11" s="216" t="str">
        <f>CONCATENATE("TID_POWERUP_",UPPER(powerUpsDefinitions[[#This Row],['[sku']]]),"_DESC")</f>
        <v>TID_POWERUP_DRAGONRAM_DESC</v>
      </c>
      <c r="M11" s="216" t="str">
        <f>CONCATENATE(powerUpsDefinitions[[#This Row],['[tidDesc']]],"_SHORT")</f>
        <v>TID_POWERUP_DRAGONRAM_DESC_SHORT</v>
      </c>
    </row>
    <row r="12" spans="2:13" s="67" customFormat="1">
      <c r="D12" s="134" t="s">
        <v>4</v>
      </c>
      <c r="E12" s="182" t="s">
        <v>482</v>
      </c>
      <c r="F12" s="214" t="s">
        <v>481</v>
      </c>
      <c r="G12" s="215" t="s">
        <v>336</v>
      </c>
      <c r="H12" s="215">
        <v>100</v>
      </c>
      <c r="I12" s="204" t="str">
        <f>CONCATENATE("icon_",powerUpsDefinitions[[#This Row],['[sku']]])</f>
        <v>icon_preyHpBoost_crow</v>
      </c>
      <c r="J12" s="204" t="s">
        <v>1178</v>
      </c>
      <c r="K12" s="205" t="str">
        <f>CONCATENATE("TID_POWERUP_",UPPER(powerUpsDefinitions[[#This Row],['[sku']]]),"_NAME")</f>
        <v>TID_POWERUP_PREYHPBOOST_CROW_NAME</v>
      </c>
      <c r="L12" s="216" t="str">
        <f>CONCATENATE("TID_POWERUP_",UPPER(powerUpsDefinitions[[#This Row],['[sku']]]),"_DESC")</f>
        <v>TID_POWERUP_PREYHPBOOST_CROW_DESC</v>
      </c>
      <c r="M12" s="216" t="str">
        <f>CONCATENATE(powerUpsDefinitions[[#This Row],['[tidDesc']]],"_SHORT")</f>
        <v>TID_POWERUP_PREYHPBOOST_CROW_DESC_SHORT</v>
      </c>
    </row>
    <row r="13" spans="2:13">
      <c r="D13" s="219" t="s">
        <v>4</v>
      </c>
      <c r="E13" s="203" t="s">
        <v>1040</v>
      </c>
      <c r="F13" s="217" t="s">
        <v>1040</v>
      </c>
      <c r="G13" s="218">
        <v>20</v>
      </c>
      <c r="H13" s="218"/>
      <c r="I13" s="204" t="str">
        <f>CONCATENATE("icon_",powerUpsDefinitions[[#This Row],['[sku']]])</f>
        <v>icon_fury_duration</v>
      </c>
      <c r="J13" s="204" t="s">
        <v>1181</v>
      </c>
      <c r="K13" s="205" t="str">
        <f>CONCATENATE("TID_POWERUP_",UPPER(powerUpsDefinitions[[#This Row],['[sku']]]),"_NAME")</f>
        <v>TID_POWERUP_FURY_DURATION_NAME</v>
      </c>
      <c r="L13" s="216" t="str">
        <f>CONCATENATE("TID_POWERUP_",UPPER(powerUpsDefinitions[[#This Row],['[sku']]]),"_DESC")</f>
        <v>TID_POWERUP_FURY_DURATION_DESC</v>
      </c>
      <c r="M13" s="216" t="str">
        <f>CONCATENATE(powerUpsDefinitions[[#This Row],['[tidDesc']]],"_SHORT")</f>
        <v>TID_POWERUP_FURY_DURATION_DESC_SHORT</v>
      </c>
    </row>
    <row r="14" spans="2:13">
      <c r="D14" s="219" t="s">
        <v>4</v>
      </c>
      <c r="E14" s="203" t="s">
        <v>1072</v>
      </c>
      <c r="F14" s="217" t="s">
        <v>1073</v>
      </c>
      <c r="G14" s="218">
        <v>10</v>
      </c>
      <c r="H14" s="218"/>
      <c r="I14" s="204" t="str">
        <f>CONCATENATE("icon_",powerUpsDefinitions[[#This Row],['[sku']]])</f>
        <v>icon_food</v>
      </c>
      <c r="J14" s="204" t="s">
        <v>1178</v>
      </c>
      <c r="K14" s="205" t="str">
        <f>CONCATENATE("TID_POWERUP_",UPPER(powerUpsDefinitions[[#This Row],['[sku']]]),"_NAME")</f>
        <v>TID_POWERUP_FOOD_NAME</v>
      </c>
      <c r="L14" s="216" t="str">
        <f>CONCATENATE("TID_POWERUP_",UPPER(powerUpsDefinitions[[#This Row],['[sku']]]),"_DESC")</f>
        <v>TID_POWERUP_FOOD_DESC</v>
      </c>
      <c r="M14" s="216" t="str">
        <f>CONCATENATE(powerUpsDefinitions[[#This Row],['[tidDesc']]],"_SHORT")</f>
        <v>TID_POWERUP_FOOD_DESC_SHORT</v>
      </c>
    </row>
    <row r="15" spans="2:13">
      <c r="D15" s="219" t="s">
        <v>4</v>
      </c>
      <c r="E15" s="410" t="s">
        <v>1075</v>
      </c>
      <c r="F15" s="411" t="s">
        <v>1074</v>
      </c>
      <c r="G15" s="412" t="s">
        <v>478</v>
      </c>
      <c r="H15" s="412">
        <v>10</v>
      </c>
      <c r="I15" s="204" t="str">
        <f>CONCATENATE("icon_",powerUpsDefinitions[[#This Row],['[sku']]])</f>
        <v>icon_lower_damage_mine</v>
      </c>
      <c r="J15" s="204" t="s">
        <v>1179</v>
      </c>
      <c r="K15" s="205" t="str">
        <f>CONCATENATE("TID_POWERUP_",UPPER(powerUpsDefinitions[[#This Row],['[sku']]]),"_NAME")</f>
        <v>TID_POWERUP_LOWER_DAMAGE_MINE_NAME</v>
      </c>
      <c r="L15" s="216" t="str">
        <f>CONCATENATE("TID_POWERUP_",UPPER(powerUpsDefinitions[[#This Row],['[sku']]]),"_DESC")</f>
        <v>TID_POWERUP_LOWER_DAMAGE_MINE_DESC</v>
      </c>
      <c r="M15" s="216" t="str">
        <f>CONCATENATE(powerUpsDefinitions[[#This Row],['[tidDesc']]],"_SHORT")</f>
        <v>TID_POWERUP_LOWER_DAMAGE_MINE_DESC_SHORT</v>
      </c>
    </row>
    <row r="16" spans="2:13">
      <c r="D16" s="219" t="s">
        <v>4</v>
      </c>
      <c r="E16" s="203" t="s">
        <v>1076</v>
      </c>
      <c r="F16" s="217" t="s">
        <v>1074</v>
      </c>
      <c r="G16" s="218" t="s">
        <v>479</v>
      </c>
      <c r="H16" s="218">
        <v>10</v>
      </c>
      <c r="I16" s="204" t="str">
        <f>CONCATENATE("icon_",powerUpsDefinitions[[#This Row],['[sku']]])</f>
        <v>icon_lower_damage_poison</v>
      </c>
      <c r="J16" s="204" t="s">
        <v>1179</v>
      </c>
      <c r="K16" s="205" t="str">
        <f>CONCATENATE("TID_POWERUP_",UPPER(powerUpsDefinitions[[#This Row],['[sku']]]),"_NAME")</f>
        <v>TID_POWERUP_LOWER_DAMAGE_POISON_NAME</v>
      </c>
      <c r="L16" s="216" t="str">
        <f>CONCATENATE("TID_POWERUP_",UPPER(powerUpsDefinitions[[#This Row],['[sku']]]),"_DESC")</f>
        <v>TID_POWERUP_LOWER_DAMAGE_POISON_DESC</v>
      </c>
      <c r="M16" s="216" t="str">
        <f>CONCATENATE(powerUpsDefinitions[[#This Row],['[tidDesc']]],"_SHORT")</f>
        <v>TID_POWERUP_LOWER_DAMAGE_POISON_DESC_SHORT</v>
      </c>
    </row>
    <row r="17" spans="4:13">
      <c r="D17" s="219" t="s">
        <v>4</v>
      </c>
      <c r="E17" s="203" t="s">
        <v>1077</v>
      </c>
      <c r="F17" s="217" t="s">
        <v>1074</v>
      </c>
      <c r="G17" s="218" t="s">
        <v>1078</v>
      </c>
      <c r="H17" s="218">
        <v>10</v>
      </c>
      <c r="I17" s="204" t="str">
        <f>CONCATENATE("icon_",powerUpsDefinitions[[#This Row],['[sku']]])</f>
        <v>icon_lower_damage_arrows</v>
      </c>
      <c r="J17" s="204" t="s">
        <v>1179</v>
      </c>
      <c r="K17" s="205" t="str">
        <f>CONCATENATE("TID_POWERUP_",UPPER(powerUpsDefinitions[[#This Row],['[sku']]]),"_NAME")</f>
        <v>TID_POWERUP_LOWER_DAMAGE_ARROWS_NAME</v>
      </c>
      <c r="L17" s="216" t="str">
        <f>CONCATENATE("TID_POWERUP_",UPPER(powerUpsDefinitions[[#This Row],['[sku']]]),"_DESC")</f>
        <v>TID_POWERUP_LOWER_DAMAGE_ARROWS_DESC</v>
      </c>
      <c r="M17" s="216" t="str">
        <f>CONCATENATE(powerUpsDefinitions[[#This Row],['[tidDesc']]],"_SHORT")</f>
        <v>TID_POWERUP_LOWER_DAMAGE_ARROWS_DESC_SHORT</v>
      </c>
    </row>
    <row r="18" spans="4:13">
      <c r="D18" s="219" t="s">
        <v>4</v>
      </c>
      <c r="E18" s="203" t="s">
        <v>1079</v>
      </c>
      <c r="F18" s="217" t="s">
        <v>1079</v>
      </c>
      <c r="G18" s="218">
        <v>10</v>
      </c>
      <c r="H18" s="218"/>
      <c r="I18" s="204" t="str">
        <f>CONCATENATE("icon_",powerUpsDefinitions[[#This Row],['[sku']]])</f>
        <v>icon_reduce_life_drain</v>
      </c>
      <c r="J18" s="204" t="s">
        <v>1179</v>
      </c>
      <c r="K18" s="205" t="str">
        <f>CONCATENATE("TID_POWERUP_",UPPER(powerUpsDefinitions[[#This Row],['[sku']]]),"_NAME")</f>
        <v>TID_POWERUP_REDUCE_LIFE_DRAIN_NAME</v>
      </c>
      <c r="L18" s="216" t="str">
        <f>CONCATENATE("TID_POWERUP_",UPPER(powerUpsDefinitions[[#This Row],['[sku']]]),"_DESC")</f>
        <v>TID_POWERUP_REDUCE_LIFE_DRAIN_DESC</v>
      </c>
      <c r="M18" s="216" t="str">
        <f>CONCATENATE(powerUpsDefinitions[[#This Row],['[tidDesc']]],"_SHORT")</f>
        <v>TID_POWERUP_REDUCE_LIFE_DRAIN_DESC_SHORT</v>
      </c>
    </row>
    <row r="19" spans="4:13">
      <c r="D19" s="219" t="s">
        <v>4</v>
      </c>
      <c r="E19" s="203" t="s">
        <v>1080</v>
      </c>
      <c r="F19" s="217" t="s">
        <v>1081</v>
      </c>
      <c r="G19" s="218">
        <v>10</v>
      </c>
      <c r="H19" s="218"/>
      <c r="I19" s="204" t="str">
        <f>CONCATENATE("icon_",powerUpsDefinitions[[#This Row],['[sku']]])</f>
        <v>icon_speed</v>
      </c>
      <c r="J19" s="204" t="s">
        <v>1172</v>
      </c>
      <c r="K19" s="205" t="str">
        <f>CONCATENATE("TID_POWERUP_",UPPER(powerUpsDefinitions[[#This Row],['[sku']]]),"_NAME")</f>
        <v>TID_POWERUP_SPEED_NAME</v>
      </c>
      <c r="L19" s="216" t="str">
        <f>CONCATENATE("TID_POWERUP_",UPPER(powerUpsDefinitions[[#This Row],['[sku']]]),"_DESC")</f>
        <v>TID_POWERUP_SPEED_DESC</v>
      </c>
      <c r="M19" s="216" t="str">
        <f>CONCATENATE(powerUpsDefinitions[[#This Row],['[tidDesc']]],"_SHORT")</f>
        <v>TID_POWERUP_SPEED_DESC_SHORT</v>
      </c>
    </row>
    <row r="20" spans="4:13">
      <c r="D20" s="219" t="s">
        <v>4</v>
      </c>
      <c r="E20" s="203" t="s">
        <v>381</v>
      </c>
      <c r="F20" s="217" t="s">
        <v>1082</v>
      </c>
      <c r="G20" s="218">
        <v>10</v>
      </c>
      <c r="H20" s="218"/>
      <c r="I20" s="204" t="str">
        <f>CONCATENATE("icon_",powerUpsDefinitions[[#This Row],['[sku']]])</f>
        <v>icon_coins</v>
      </c>
      <c r="J20" s="204" t="s">
        <v>1182</v>
      </c>
      <c r="K20" s="205" t="str">
        <f>CONCATENATE("TID_POWERUP_",UPPER(powerUpsDefinitions[[#This Row],['[sku']]]),"_NAME")</f>
        <v>TID_POWERUP_COINS_NAME</v>
      </c>
      <c r="L20" s="216" t="str">
        <f>CONCATENATE("TID_POWERUP_",UPPER(powerUpsDefinitions[[#This Row],['[sku']]]),"_DESC")</f>
        <v>TID_POWERUP_COINS_DESC</v>
      </c>
      <c r="M20" s="216" t="str">
        <f>CONCATENATE(powerUpsDefinitions[[#This Row],['[tidDesc']]],"_SHORT")</f>
        <v>TID_POWERUP_COINS_DESC_SHORT</v>
      </c>
    </row>
    <row r="21" spans="4:13">
      <c r="D21" s="219" t="s">
        <v>4</v>
      </c>
      <c r="E21" s="203" t="s">
        <v>313</v>
      </c>
      <c r="F21" s="217" t="s">
        <v>1083</v>
      </c>
      <c r="G21" s="218">
        <v>10</v>
      </c>
      <c r="H21" s="218"/>
      <c r="I21" s="204" t="str">
        <f>CONCATENATE("icon_",powerUpsDefinitions[[#This Row],['[sku']]])</f>
        <v>icon_score</v>
      </c>
      <c r="J21" s="204" t="s">
        <v>1173</v>
      </c>
      <c r="K21" s="205" t="str">
        <f>CONCATENATE("TID_POWERUP_",UPPER(powerUpsDefinitions[[#This Row],['[sku']]]),"_NAME")</f>
        <v>TID_POWERUP_SCORE_NAME</v>
      </c>
      <c r="L21" s="216" t="str">
        <f>CONCATENATE("TID_POWERUP_",UPPER(powerUpsDefinitions[[#This Row],['[sku']]]),"_DESC")</f>
        <v>TID_POWERUP_SCORE_DESC</v>
      </c>
      <c r="M21" s="216" t="str">
        <f>CONCATENATE(powerUpsDefinitions[[#This Row],['[tidDesc']]],"_SHORT")</f>
        <v>TID_POWERUP_SCORE_DESC_SHORT</v>
      </c>
    </row>
    <row r="22" spans="4:13">
      <c r="D22" s="219" t="s">
        <v>4</v>
      </c>
      <c r="E22" s="203" t="s">
        <v>1087</v>
      </c>
      <c r="F22" s="217" t="s">
        <v>1088</v>
      </c>
      <c r="G22" s="218">
        <v>11</v>
      </c>
      <c r="H22" s="218"/>
      <c r="I22" s="204" t="str">
        <f>CONCATENATE("icon_",powerUpsDefinitions[[#This Row],['[sku']]])</f>
        <v>icon_eat_ghost</v>
      </c>
      <c r="J22" s="204" t="s">
        <v>1178</v>
      </c>
      <c r="K22" s="205" t="str">
        <f>CONCATENATE("TID_POWERUP_",UPPER(powerUpsDefinitions[[#This Row],['[sku']]]),"_NAME")</f>
        <v>TID_POWERUP_EAT_GHOST_NAME</v>
      </c>
      <c r="L22" s="216" t="str">
        <f>CONCATENATE("TID_POWERUP_",UPPER(powerUpsDefinitions[[#This Row],['[sku']]]),"_DESC")</f>
        <v>TID_POWERUP_EAT_GHOST_DESC</v>
      </c>
      <c r="M22" s="216" t="str">
        <f>CONCATENATE(powerUpsDefinitions[[#This Row],['[tidDesc']]],"_SHORT")</f>
        <v>TID_POWERUP_EAT_GHOST_DESC_SHORT</v>
      </c>
    </row>
    <row r="23" spans="4:13">
      <c r="D23" s="219" t="s">
        <v>4</v>
      </c>
      <c r="E23" s="203" t="s">
        <v>1089</v>
      </c>
      <c r="F23" s="217" t="s">
        <v>1088</v>
      </c>
      <c r="G23" s="218">
        <v>12</v>
      </c>
      <c r="H23" s="218"/>
      <c r="I23" s="204" t="str">
        <f>CONCATENATE("icon_",powerUpsDefinitions[[#This Row],['[sku']]])</f>
        <v>icon_eat_mine</v>
      </c>
      <c r="J23" s="204" t="s">
        <v>1178</v>
      </c>
      <c r="K23" s="205" t="str">
        <f>CONCATENATE("TID_POWERUP_",UPPER(powerUpsDefinitions[[#This Row],['[sku']]]),"_NAME")</f>
        <v>TID_POWERUP_EAT_MINE_NAME</v>
      </c>
      <c r="L23" s="216" t="str">
        <f>CONCATENATE("TID_POWERUP_",UPPER(powerUpsDefinitions[[#This Row],['[sku']]]),"_DESC")</f>
        <v>TID_POWERUP_EAT_MINE_DESC</v>
      </c>
      <c r="M23" s="216" t="str">
        <f>CONCATENATE(powerUpsDefinitions[[#This Row],['[tidDesc']]],"_SHORT")</f>
        <v>TID_POWERUP_EAT_MINE_DESC_SHORT</v>
      </c>
    </row>
    <row r="24" spans="4:13">
      <c r="D24" s="219" t="s">
        <v>4</v>
      </c>
      <c r="E24" s="203" t="s">
        <v>1090</v>
      </c>
      <c r="F24" s="217" t="s">
        <v>1090</v>
      </c>
      <c r="G24" s="218">
        <v>1</v>
      </c>
      <c r="H24" s="218"/>
      <c r="I24" s="204" t="str">
        <f>CONCATENATE("icon_",powerUpsDefinitions[[#This Row],['[sku']]])</f>
        <v>icon_explode_mine</v>
      </c>
      <c r="J24" s="204" t="s">
        <v>1178</v>
      </c>
      <c r="K24" s="205" t="str">
        <f>CONCATENATE("TID_POWERUP_",UPPER(powerUpsDefinitions[[#This Row],['[sku']]]),"_NAME")</f>
        <v>TID_POWERUP_EXPLODE_MINE_NAME</v>
      </c>
      <c r="L24" s="216" t="str">
        <f>CONCATENATE("TID_POWERUP_",UPPER(powerUpsDefinitions[[#This Row],['[sku']]]),"_DESC")</f>
        <v>TID_POWERUP_EXPLODE_MINE_DESC</v>
      </c>
      <c r="M24" s="216" t="str">
        <f>CONCATENATE(powerUpsDefinitions[[#This Row],['[tidDesc']]],"_SHORT")</f>
        <v>TID_POWERUP_EXPLODE_MINE_DESC_SHORT</v>
      </c>
    </row>
    <row r="25" spans="4:13">
      <c r="D25" s="219" t="s">
        <v>4</v>
      </c>
      <c r="E25" s="203" t="s">
        <v>1091</v>
      </c>
      <c r="F25" s="217" t="s">
        <v>1091</v>
      </c>
      <c r="G25" s="218">
        <v>1</v>
      </c>
      <c r="H25" s="218"/>
      <c r="I25" s="204" t="str">
        <f>CONCATENATE("icon_",powerUpsDefinitions[[#This Row],['[sku']]])</f>
        <v>icon_phoenix</v>
      </c>
      <c r="J25" s="204" t="s">
        <v>1176</v>
      </c>
      <c r="K25" s="205" t="str">
        <f>CONCATENATE("TID_POWERUP_",UPPER(powerUpsDefinitions[[#This Row],['[sku']]]),"_NAME")</f>
        <v>TID_POWERUP_PHOENIX_NAME</v>
      </c>
      <c r="L25" s="216" t="str">
        <f>CONCATENATE("TID_POWERUP_",UPPER(powerUpsDefinitions[[#This Row],['[sku']]]),"_DESC")</f>
        <v>TID_POWERUP_PHOENIX_DESC</v>
      </c>
      <c r="M25" s="216" t="str">
        <f>CONCATENATE(powerUpsDefinitions[[#This Row],['[tidDesc']]],"_SHORT")</f>
        <v>TID_POWERUP_PHOENIX_DESC_SHORT</v>
      </c>
    </row>
    <row r="26" spans="4:13">
      <c r="D26" s="219" t="s">
        <v>4</v>
      </c>
      <c r="E26" s="203" t="s">
        <v>1180</v>
      </c>
      <c r="F26" s="217" t="s">
        <v>1180</v>
      </c>
      <c r="G26" s="218">
        <v>1</v>
      </c>
      <c r="H26" s="218"/>
      <c r="I26" s="413" t="str">
        <f>CONCATENATE("icon_",powerUpsDefinitions[[#This Row],['[sku']]])</f>
        <v>icon_fireball</v>
      </c>
      <c r="J26" s="204" t="s">
        <v>1176</v>
      </c>
      <c r="K26" s="205" t="str">
        <f>CONCATENATE("TID_POWERUP_",UPPER(powerUpsDefinitions[[#This Row],['[sku']]]),"_NAME")</f>
        <v>TID_POWERUP_FIREBALL_NAME</v>
      </c>
      <c r="L26" s="216" t="str">
        <f>CONCATENATE("TID_POWERUP_",UPPER(powerUpsDefinitions[[#This Row],['[sku']]]),"_DESC")</f>
        <v>TID_POWERUP_FIREBALL_DESC</v>
      </c>
      <c r="M26" s="216" t="str">
        <f>CONCATENATE(powerUpsDefinitions[[#This Row],['[tidDesc']]],"_SHORT")</f>
        <v>TID_POWERUP_FIREBALL_DESC_SHORT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45"/>
  <sheetViews>
    <sheetView topLeftCell="A7" workbookViewId="0">
      <selection activeCell="J19" sqref="J19"/>
    </sheetView>
  </sheetViews>
  <sheetFormatPr defaultColWidth="11.42578125" defaultRowHeight="15"/>
  <cols>
    <col min="1" max="1" width="4" customWidth="1"/>
    <col min="2" max="2" width="48.7109375" bestFit="1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385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35"/>
      <c r="G3" s="435"/>
      <c r="H3" s="192"/>
      <c r="I3" s="172"/>
      <c r="J3" s="171"/>
      <c r="K3" s="171"/>
    </row>
    <row r="4" spans="2:12" ht="136.5">
      <c r="B4" s="143" t="s">
        <v>384</v>
      </c>
      <c r="C4" s="144" t="s">
        <v>5</v>
      </c>
      <c r="D4" s="144" t="s">
        <v>186</v>
      </c>
      <c r="E4" s="154" t="s">
        <v>391</v>
      </c>
      <c r="F4" s="154" t="s">
        <v>392</v>
      </c>
      <c r="G4" s="154" t="s">
        <v>393</v>
      </c>
      <c r="H4" s="149" t="s">
        <v>394</v>
      </c>
      <c r="I4" s="67"/>
      <c r="J4" s="67"/>
      <c r="K4" s="67"/>
      <c r="L4" s="67"/>
    </row>
    <row r="5" spans="2:12">
      <c r="B5" s="197" t="s">
        <v>4</v>
      </c>
      <c r="C5" s="200" t="s">
        <v>386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387</v>
      </c>
      <c r="D6" s="198">
        <v>1</v>
      </c>
      <c r="E6" s="199">
        <v>2</v>
      </c>
      <c r="F6" s="199">
        <v>8</v>
      </c>
      <c r="G6" s="199">
        <v>3</v>
      </c>
      <c r="H6" s="202"/>
      <c r="I6" s="67"/>
      <c r="J6" s="67"/>
      <c r="K6" s="67"/>
      <c r="L6" s="67"/>
    </row>
    <row r="7" spans="2:12">
      <c r="B7" s="194" t="s">
        <v>395</v>
      </c>
      <c r="C7" s="13"/>
      <c r="D7" s="13"/>
      <c r="E7" s="20"/>
      <c r="F7" s="20"/>
      <c r="G7" s="20"/>
      <c r="H7" s="160" t="s">
        <v>396</v>
      </c>
      <c r="I7" s="67"/>
      <c r="J7" s="67"/>
      <c r="K7" s="67"/>
      <c r="L7" s="67"/>
    </row>
    <row r="8" spans="2:12">
      <c r="B8" s="194" t="s">
        <v>395</v>
      </c>
      <c r="C8" s="13"/>
      <c r="D8" s="13"/>
      <c r="E8" s="20"/>
      <c r="F8" s="20"/>
      <c r="G8" s="20"/>
      <c r="H8" s="160" t="s">
        <v>397</v>
      </c>
      <c r="I8" s="67"/>
      <c r="J8" s="67"/>
      <c r="K8" s="67"/>
      <c r="L8" s="67"/>
    </row>
    <row r="9" spans="2:12">
      <c r="B9" s="194" t="s">
        <v>395</v>
      </c>
      <c r="C9" s="13"/>
      <c r="D9" s="13"/>
      <c r="E9" s="20"/>
      <c r="F9" s="20"/>
      <c r="G9" s="20"/>
      <c r="H9" s="160" t="s">
        <v>398</v>
      </c>
    </row>
    <row r="10" spans="2:12">
      <c r="B10" s="197" t="s">
        <v>4</v>
      </c>
      <c r="C10" s="200" t="s">
        <v>388</v>
      </c>
      <c r="D10" s="200">
        <v>2</v>
      </c>
      <c r="E10" s="201">
        <v>4</v>
      </c>
      <c r="F10" s="201">
        <v>18</v>
      </c>
      <c r="G10" s="201">
        <v>2.5</v>
      </c>
      <c r="H10" s="202"/>
    </row>
    <row r="11" spans="2:12">
      <c r="B11" s="194" t="s">
        <v>395</v>
      </c>
      <c r="C11" s="13"/>
      <c r="D11" s="13"/>
      <c r="E11" s="20"/>
      <c r="F11" s="20"/>
      <c r="G11" s="20"/>
      <c r="H11" s="160" t="s">
        <v>399</v>
      </c>
    </row>
    <row r="12" spans="2:12">
      <c r="B12" s="194" t="s">
        <v>395</v>
      </c>
      <c r="C12" s="13"/>
      <c r="D12" s="13"/>
      <c r="E12" s="20"/>
      <c r="F12" s="20"/>
      <c r="G12" s="20"/>
      <c r="H12" s="160" t="s">
        <v>400</v>
      </c>
    </row>
    <row r="13" spans="2:12">
      <c r="B13" s="194" t="s">
        <v>395</v>
      </c>
      <c r="C13" s="13"/>
      <c r="D13" s="13"/>
      <c r="E13" s="20"/>
      <c r="F13" s="20"/>
      <c r="G13" s="20"/>
      <c r="H13" s="160" t="s">
        <v>401</v>
      </c>
    </row>
    <row r="14" spans="2:12">
      <c r="B14" s="197" t="s">
        <v>4</v>
      </c>
      <c r="C14" s="200" t="s">
        <v>389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>
      <c r="B15" s="194" t="s">
        <v>395</v>
      </c>
      <c r="C15" s="13"/>
      <c r="D15" s="13"/>
      <c r="E15" s="20"/>
      <c r="F15" s="20"/>
      <c r="G15" s="20"/>
      <c r="H15" s="160" t="s">
        <v>402</v>
      </c>
    </row>
    <row r="16" spans="2:12">
      <c r="B16" s="194" t="s">
        <v>395</v>
      </c>
      <c r="C16" s="13"/>
      <c r="D16" s="13"/>
      <c r="E16" s="20"/>
      <c r="F16" s="20"/>
      <c r="G16" s="20"/>
      <c r="H16" s="160" t="s">
        <v>403</v>
      </c>
    </row>
    <row r="17" spans="2:8">
      <c r="B17" s="194" t="s">
        <v>395</v>
      </c>
      <c r="C17" s="13"/>
      <c r="D17" s="13"/>
      <c r="E17" s="20"/>
      <c r="F17" s="20"/>
      <c r="G17" s="20"/>
      <c r="H17" s="160" t="s">
        <v>404</v>
      </c>
    </row>
    <row r="18" spans="2:8">
      <c r="B18" s="197" t="s">
        <v>4</v>
      </c>
      <c r="C18" s="200" t="s">
        <v>390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>
      <c r="B19" s="194" t="s">
        <v>395</v>
      </c>
      <c r="C19" s="13"/>
      <c r="D19" s="13"/>
      <c r="E19" s="20"/>
      <c r="F19" s="20"/>
      <c r="G19" s="20"/>
      <c r="H19" s="160" t="s">
        <v>405</v>
      </c>
    </row>
    <row r="20" spans="2:8">
      <c r="B20" s="194" t="s">
        <v>395</v>
      </c>
      <c r="C20" s="13"/>
      <c r="D20" s="13"/>
      <c r="E20" s="20"/>
      <c r="F20" s="20"/>
      <c r="G20" s="20"/>
      <c r="H20" s="160" t="s">
        <v>406</v>
      </c>
    </row>
    <row r="21" spans="2:8">
      <c r="B21" s="194" t="s">
        <v>395</v>
      </c>
      <c r="C21" s="13"/>
      <c r="D21" s="13"/>
      <c r="E21" s="20"/>
      <c r="F21" s="20"/>
      <c r="G21" s="20"/>
      <c r="H21" s="160" t="s">
        <v>407</v>
      </c>
    </row>
    <row r="22" spans="2:8" s="67" customFormat="1">
      <c r="B22" s="194" t="s">
        <v>4</v>
      </c>
      <c r="C22" s="13" t="s">
        <v>989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4" t="s">
        <v>395</v>
      </c>
      <c r="C23" s="13"/>
      <c r="D23" s="13"/>
      <c r="E23" s="20"/>
      <c r="F23" s="183"/>
      <c r="G23" s="183"/>
      <c r="H23" s="160" t="s">
        <v>990</v>
      </c>
    </row>
    <row r="24" spans="2:8" s="67" customFormat="1">
      <c r="B24" s="194" t="s">
        <v>4</v>
      </c>
      <c r="C24" s="13" t="s">
        <v>1010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4" t="s">
        <v>395</v>
      </c>
      <c r="C25" s="13"/>
      <c r="D25" s="13"/>
      <c r="E25" s="20"/>
      <c r="F25" s="183"/>
      <c r="G25" s="183"/>
      <c r="H25" s="160" t="s">
        <v>991</v>
      </c>
    </row>
    <row r="26" spans="2:8" s="67" customFormat="1">
      <c r="B26" s="194" t="s">
        <v>4</v>
      </c>
      <c r="C26" s="13" t="s">
        <v>1011</v>
      </c>
      <c r="D26" s="13">
        <v>4</v>
      </c>
      <c r="E26" s="20">
        <v>14</v>
      </c>
      <c r="F26" s="183">
        <v>5000</v>
      </c>
      <c r="G26" s="183">
        <v>2</v>
      </c>
      <c r="H26" s="160"/>
    </row>
    <row r="27" spans="2:8" s="67" customFormat="1">
      <c r="B27" s="194" t="s">
        <v>395</v>
      </c>
      <c r="C27" s="13"/>
      <c r="D27" s="13"/>
      <c r="E27" s="20"/>
      <c r="F27" s="183"/>
      <c r="G27" s="183"/>
      <c r="H27" s="160" t="s">
        <v>992</v>
      </c>
    </row>
    <row r="28" spans="2:8">
      <c r="B28" s="194" t="s">
        <v>4</v>
      </c>
      <c r="C28" s="13" t="s">
        <v>1012</v>
      </c>
      <c r="D28" s="13">
        <v>4</v>
      </c>
      <c r="E28" s="20">
        <v>16</v>
      </c>
      <c r="F28" s="183">
        <v>5000</v>
      </c>
      <c r="G28" s="183">
        <v>2</v>
      </c>
      <c r="H28" s="160"/>
    </row>
    <row r="29" spans="2:8">
      <c r="B29" s="194" t="s">
        <v>395</v>
      </c>
      <c r="C29" s="13"/>
      <c r="D29" s="13"/>
      <c r="E29" s="20"/>
      <c r="F29" s="183"/>
      <c r="G29" s="183"/>
      <c r="H29" s="160" t="s">
        <v>993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524</v>
      </c>
      <c r="C33" s="12"/>
      <c r="D33" s="12"/>
      <c r="E33" s="12"/>
      <c r="F33" s="12"/>
      <c r="G33" s="12"/>
      <c r="H33" s="12"/>
    </row>
    <row r="35" spans="2:8" ht="129.75">
      <c r="B35" s="143" t="s">
        <v>541</v>
      </c>
      <c r="C35" s="144" t="s">
        <v>5</v>
      </c>
      <c r="D35" s="144" t="s">
        <v>190</v>
      </c>
      <c r="E35" s="154" t="s">
        <v>539</v>
      </c>
      <c r="F35" s="154" t="s">
        <v>540</v>
      </c>
      <c r="G35" s="67"/>
      <c r="H35" s="67"/>
    </row>
    <row r="36" spans="2:8">
      <c r="B36" s="197" t="s">
        <v>4</v>
      </c>
      <c r="C36" s="200" t="s">
        <v>525</v>
      </c>
      <c r="D36" s="200" t="s">
        <v>187</v>
      </c>
      <c r="E36" s="201" t="s">
        <v>542</v>
      </c>
      <c r="F36" s="201" t="s">
        <v>542</v>
      </c>
      <c r="G36" s="67"/>
      <c r="H36" s="67"/>
    </row>
    <row r="37" spans="2:8">
      <c r="B37" s="197" t="s">
        <v>4</v>
      </c>
      <c r="C37" s="200" t="s">
        <v>526</v>
      </c>
      <c r="D37" s="200" t="s">
        <v>188</v>
      </c>
      <c r="E37" s="201" t="s">
        <v>542</v>
      </c>
      <c r="F37" s="201" t="s">
        <v>542</v>
      </c>
      <c r="G37" s="67"/>
      <c r="H37" s="67"/>
    </row>
    <row r="38" spans="2:8">
      <c r="B38" s="197" t="s">
        <v>4</v>
      </c>
      <c r="C38" s="200" t="s">
        <v>527</v>
      </c>
      <c r="D38" s="200" t="s">
        <v>189</v>
      </c>
      <c r="E38" s="201" t="s">
        <v>542</v>
      </c>
      <c r="F38" s="201" t="s">
        <v>542</v>
      </c>
      <c r="G38" s="67"/>
      <c r="H38" s="67"/>
    </row>
    <row r="39" spans="2:8">
      <c r="B39" s="197" t="s">
        <v>4</v>
      </c>
      <c r="C39" s="200" t="s">
        <v>528</v>
      </c>
      <c r="D39" s="200" t="s">
        <v>210</v>
      </c>
      <c r="E39" s="201" t="s">
        <v>542</v>
      </c>
      <c r="F39" s="201" t="s">
        <v>542</v>
      </c>
      <c r="G39" s="67"/>
      <c r="H39" s="67"/>
    </row>
    <row r="40" spans="2:8">
      <c r="B40" s="197" t="s">
        <v>4</v>
      </c>
      <c r="C40" s="200" t="s">
        <v>529</v>
      </c>
      <c r="D40" s="200" t="s">
        <v>211</v>
      </c>
      <c r="E40" s="201" t="s">
        <v>542</v>
      </c>
      <c r="F40" s="201" t="s">
        <v>542</v>
      </c>
      <c r="G40" s="67"/>
      <c r="H40" s="67"/>
    </row>
    <row r="41" spans="2:8">
      <c r="B41" s="197" t="s">
        <v>4</v>
      </c>
      <c r="C41" s="200" t="s">
        <v>530</v>
      </c>
      <c r="D41" s="200" t="s">
        <v>212</v>
      </c>
      <c r="E41" s="201" t="s">
        <v>542</v>
      </c>
      <c r="F41" s="201" t="s">
        <v>542</v>
      </c>
    </row>
    <row r="42" spans="2:8">
      <c r="B42" s="197" t="s">
        <v>4</v>
      </c>
      <c r="C42" s="200" t="s">
        <v>531</v>
      </c>
      <c r="D42" s="200" t="s">
        <v>535</v>
      </c>
      <c r="E42" s="201" t="s">
        <v>542</v>
      </c>
      <c r="F42" s="201" t="s">
        <v>542</v>
      </c>
    </row>
    <row r="43" spans="2:8">
      <c r="B43" s="197" t="s">
        <v>4</v>
      </c>
      <c r="C43" s="200" t="s">
        <v>532</v>
      </c>
      <c r="D43" s="200" t="s">
        <v>536</v>
      </c>
      <c r="E43" s="201" t="s">
        <v>542</v>
      </c>
      <c r="F43" s="201" t="s">
        <v>542</v>
      </c>
    </row>
    <row r="44" spans="2:8">
      <c r="B44" s="197" t="s">
        <v>4</v>
      </c>
      <c r="C44" s="200" t="s">
        <v>533</v>
      </c>
      <c r="D44" s="200" t="s">
        <v>537</v>
      </c>
      <c r="E44" s="201" t="s">
        <v>542</v>
      </c>
      <c r="F44" s="201" t="s">
        <v>542</v>
      </c>
    </row>
    <row r="45" spans="2:8">
      <c r="B45" s="197" t="s">
        <v>4</v>
      </c>
      <c r="C45" s="200" t="s">
        <v>534</v>
      </c>
      <c r="D45" s="200" t="s">
        <v>538</v>
      </c>
      <c r="E45" s="201" t="s">
        <v>542</v>
      </c>
      <c r="F45" s="201" t="s">
        <v>542</v>
      </c>
    </row>
  </sheetData>
  <mergeCells count="1">
    <mergeCell ref="F3:G3"/>
  </mergeCells>
  <dataValidations disablePrompts="1"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workbookViewId="0">
      <selection activeCell="E12" sqref="E12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233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238</v>
      </c>
      <c r="E3" s="10"/>
      <c r="F3" s="10"/>
      <c r="G3" s="10"/>
      <c r="H3" s="10"/>
      <c r="I3" s="172"/>
      <c r="J3" s="171"/>
      <c r="K3" s="171"/>
    </row>
    <row r="4" spans="1:11" ht="131.25">
      <c r="A4" s="67"/>
      <c r="B4" s="143" t="s">
        <v>234</v>
      </c>
      <c r="C4" s="144" t="s">
        <v>5</v>
      </c>
      <c r="D4" s="146" t="s">
        <v>236</v>
      </c>
      <c r="E4" s="161" t="s">
        <v>237</v>
      </c>
      <c r="F4" s="144" t="s">
        <v>620</v>
      </c>
      <c r="G4" s="144" t="s">
        <v>908</v>
      </c>
      <c r="H4" s="67"/>
      <c r="I4" s="67"/>
      <c r="J4" s="67"/>
      <c r="K4" s="67"/>
    </row>
    <row r="5" spans="1:11">
      <c r="A5" s="67"/>
      <c r="B5" s="156" t="s">
        <v>4</v>
      </c>
      <c r="C5" s="13" t="s">
        <v>235</v>
      </c>
      <c r="D5" s="14">
        <v>0.2</v>
      </c>
      <c r="E5" s="162">
        <v>4.5</v>
      </c>
      <c r="F5" s="67">
        <v>25</v>
      </c>
      <c r="G5" s="67">
        <v>10</v>
      </c>
      <c r="H5" s="67"/>
      <c r="I5" s="67"/>
      <c r="J5" s="67"/>
      <c r="K5" s="67"/>
    </row>
    <row r="7" spans="1:11" ht="15.75" thickBot="1"/>
    <row r="8" spans="1:11" ht="23.25">
      <c r="B8" s="12" t="s">
        <v>612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618</v>
      </c>
      <c r="C10" s="144" t="s">
        <v>5</v>
      </c>
      <c r="D10" s="146" t="s">
        <v>613</v>
      </c>
      <c r="E10" s="161" t="s">
        <v>614</v>
      </c>
      <c r="F10" s="144" t="s">
        <v>615</v>
      </c>
    </row>
    <row r="11" spans="1:11">
      <c r="B11" s="156" t="s">
        <v>4</v>
      </c>
      <c r="C11" s="13" t="s">
        <v>619</v>
      </c>
      <c r="D11" s="14">
        <v>0</v>
      </c>
      <c r="E11" s="14">
        <v>100000</v>
      </c>
      <c r="F11" s="67" t="s">
        <v>516</v>
      </c>
    </row>
  </sheetData>
  <conditionalFormatting sqref="F11">
    <cfRule type="duplicateValues" dxfId="345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E19" sqref="E19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258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262</v>
      </c>
      <c r="I3" s="67"/>
      <c r="J3" s="67"/>
    </row>
    <row r="4" spans="2:10" ht="119.25">
      <c r="B4" s="143" t="s">
        <v>257</v>
      </c>
      <c r="C4" s="143" t="s">
        <v>5</v>
      </c>
      <c r="D4" s="145" t="s">
        <v>186</v>
      </c>
      <c r="E4" s="154" t="s">
        <v>264</v>
      </c>
      <c r="F4" s="154" t="s">
        <v>265</v>
      </c>
      <c r="G4" s="154" t="s">
        <v>266</v>
      </c>
      <c r="H4" s="148" t="s">
        <v>261</v>
      </c>
      <c r="I4" s="148" t="s">
        <v>23</v>
      </c>
      <c r="J4" s="149" t="s">
        <v>38</v>
      </c>
    </row>
    <row r="5" spans="2:10">
      <c r="B5" s="134" t="s">
        <v>4</v>
      </c>
      <c r="C5" s="180" t="s">
        <v>263</v>
      </c>
      <c r="D5" s="132">
        <v>0</v>
      </c>
      <c r="E5" s="20" t="s">
        <v>276</v>
      </c>
      <c r="F5" s="20" t="b">
        <v>1</v>
      </c>
      <c r="G5" s="20" t="b">
        <v>1</v>
      </c>
      <c r="H5" s="15" t="s">
        <v>286</v>
      </c>
      <c r="I5" s="15"/>
      <c r="J5" s="21" t="s">
        <v>296</v>
      </c>
    </row>
    <row r="6" spans="2:10">
      <c r="B6" s="134" t="s">
        <v>4</v>
      </c>
      <c r="C6" s="180" t="s">
        <v>267</v>
      </c>
      <c r="D6" s="132">
        <v>1</v>
      </c>
      <c r="E6" s="20" t="s">
        <v>277</v>
      </c>
      <c r="F6" s="20" t="b">
        <v>1</v>
      </c>
      <c r="G6" s="20" t="b">
        <v>1</v>
      </c>
      <c r="H6" s="15" t="s">
        <v>287</v>
      </c>
      <c r="I6" s="15"/>
      <c r="J6" s="21" t="s">
        <v>297</v>
      </c>
    </row>
    <row r="7" spans="2:10">
      <c r="B7" s="136" t="s">
        <v>4</v>
      </c>
      <c r="C7" s="180" t="s">
        <v>268</v>
      </c>
      <c r="D7" s="138">
        <v>2</v>
      </c>
      <c r="E7" s="155" t="s">
        <v>278</v>
      </c>
      <c r="F7" s="20" t="b">
        <v>1</v>
      </c>
      <c r="G7" s="20" t="b">
        <v>1</v>
      </c>
      <c r="H7" s="15" t="s">
        <v>288</v>
      </c>
      <c r="I7" s="15"/>
      <c r="J7" s="21" t="s">
        <v>298</v>
      </c>
    </row>
    <row r="8" spans="2:10">
      <c r="B8" s="136" t="s">
        <v>4</v>
      </c>
      <c r="C8" s="180" t="s">
        <v>269</v>
      </c>
      <c r="D8" s="132">
        <v>3</v>
      </c>
      <c r="E8" s="20" t="s">
        <v>279</v>
      </c>
      <c r="F8" s="20" t="b">
        <v>1</v>
      </c>
      <c r="G8" s="20" t="b">
        <v>1</v>
      </c>
      <c r="H8" s="181" t="s">
        <v>289</v>
      </c>
      <c r="I8" s="15"/>
      <c r="J8" s="21" t="s">
        <v>299</v>
      </c>
    </row>
    <row r="9" spans="2:10">
      <c r="B9" s="136" t="s">
        <v>4</v>
      </c>
      <c r="C9" s="180" t="s">
        <v>270</v>
      </c>
      <c r="D9" s="138">
        <v>4</v>
      </c>
      <c r="E9" s="20" t="s">
        <v>280</v>
      </c>
      <c r="F9" s="20" t="b">
        <v>1</v>
      </c>
      <c r="G9" s="20" t="b">
        <v>1</v>
      </c>
      <c r="H9" s="181" t="s">
        <v>290</v>
      </c>
      <c r="I9" s="15"/>
      <c r="J9" s="21" t="s">
        <v>300</v>
      </c>
    </row>
    <row r="10" spans="2:10">
      <c r="B10" s="136" t="s">
        <v>4</v>
      </c>
      <c r="C10" s="180" t="s">
        <v>271</v>
      </c>
      <c r="D10" s="132">
        <v>5</v>
      </c>
      <c r="E10" s="20" t="s">
        <v>281</v>
      </c>
      <c r="F10" s="20" t="b">
        <v>1</v>
      </c>
      <c r="G10" s="20" t="b">
        <v>1</v>
      </c>
      <c r="H10" s="181" t="s">
        <v>291</v>
      </c>
      <c r="I10" s="15"/>
      <c r="J10" s="21" t="s">
        <v>301</v>
      </c>
    </row>
    <row r="11" spans="2:10">
      <c r="B11" s="136" t="s">
        <v>4</v>
      </c>
      <c r="C11" s="180" t="s">
        <v>272</v>
      </c>
      <c r="D11" s="138">
        <v>6</v>
      </c>
      <c r="E11" s="20" t="s">
        <v>282</v>
      </c>
      <c r="F11" s="20" t="b">
        <v>1</v>
      </c>
      <c r="G11" s="20" t="b">
        <v>1</v>
      </c>
      <c r="H11" s="181" t="s">
        <v>292</v>
      </c>
      <c r="I11" s="15"/>
      <c r="J11" s="21" t="s">
        <v>302</v>
      </c>
    </row>
    <row r="12" spans="2:10">
      <c r="B12" s="136" t="s">
        <v>4</v>
      </c>
      <c r="C12" s="180" t="s">
        <v>273</v>
      </c>
      <c r="D12" s="132">
        <v>7</v>
      </c>
      <c r="E12" s="20" t="s">
        <v>283</v>
      </c>
      <c r="F12" s="20" t="b">
        <v>1</v>
      </c>
      <c r="G12" s="20" t="b">
        <v>0</v>
      </c>
      <c r="H12" s="181" t="s">
        <v>293</v>
      </c>
      <c r="I12" s="15"/>
      <c r="J12" s="21" t="s">
        <v>303</v>
      </c>
    </row>
    <row r="13" spans="2:10">
      <c r="B13" s="136" t="s">
        <v>4</v>
      </c>
      <c r="C13" s="180" t="s">
        <v>274</v>
      </c>
      <c r="D13" s="138">
        <v>8</v>
      </c>
      <c r="E13" s="20" t="s">
        <v>284</v>
      </c>
      <c r="F13" s="20" t="b">
        <v>1</v>
      </c>
      <c r="G13" s="20" t="b">
        <v>1</v>
      </c>
      <c r="H13" s="181" t="s">
        <v>294</v>
      </c>
      <c r="I13" s="15"/>
      <c r="J13" s="21" t="s">
        <v>304</v>
      </c>
    </row>
    <row r="14" spans="2:10">
      <c r="B14" s="136" t="s">
        <v>4</v>
      </c>
      <c r="C14" s="180" t="s">
        <v>275</v>
      </c>
      <c r="D14" s="132">
        <v>9</v>
      </c>
      <c r="E14" s="20" t="s">
        <v>285</v>
      </c>
      <c r="F14" s="20" t="b">
        <v>1</v>
      </c>
      <c r="G14" s="20" t="b">
        <v>1</v>
      </c>
      <c r="H14" s="181" t="s">
        <v>295</v>
      </c>
      <c r="I14" s="15"/>
      <c r="J14" s="21" t="s">
        <v>305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327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Q53"/>
  <sheetViews>
    <sheetView topLeftCell="A13" zoomScaleNormal="100" workbookViewId="0">
      <selection activeCell="AG26" sqref="AG26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231</v>
      </c>
      <c r="C4" s="144" t="s">
        <v>5</v>
      </c>
      <c r="D4" s="145" t="s">
        <v>186</v>
      </c>
      <c r="E4" s="148" t="s">
        <v>23</v>
      </c>
      <c r="F4" s="148" t="s">
        <v>1048</v>
      </c>
      <c r="G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649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650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651</v>
      </c>
      <c r="F7" s="379">
        <v>3</v>
      </c>
      <c r="G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210</v>
      </c>
      <c r="D8" s="132">
        <v>3</v>
      </c>
      <c r="E8" s="15" t="s">
        <v>652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211</v>
      </c>
      <c r="D9" s="132">
        <v>4</v>
      </c>
      <c r="E9" s="15" t="s">
        <v>653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89" customFormat="1" ht="120">
      <c r="J14" s="189" t="s">
        <v>209</v>
      </c>
      <c r="Q14" s="222" t="s">
        <v>222</v>
      </c>
      <c r="R14" s="222"/>
      <c r="S14" s="222"/>
      <c r="T14" s="222"/>
      <c r="W14" s="67"/>
      <c r="X14" s="222"/>
      <c r="AA14" s="231" t="s">
        <v>223</v>
      </c>
      <c r="AB14" s="222" t="s">
        <v>223</v>
      </c>
      <c r="AC14" s="222"/>
      <c r="AD14" s="222"/>
      <c r="AE14" s="222"/>
      <c r="AG14" s="222" t="s">
        <v>378</v>
      </c>
      <c r="AH14" s="222"/>
      <c r="AI14" s="222"/>
      <c r="AJ14" s="222"/>
      <c r="AN14" s="415"/>
      <c r="AO14" s="415"/>
      <c r="AP14" s="415"/>
      <c r="AQ14" s="415"/>
    </row>
    <row r="15" spans="2:43" ht="163.5">
      <c r="B15" s="143" t="s">
        <v>230</v>
      </c>
      <c r="C15" s="144" t="s">
        <v>5</v>
      </c>
      <c r="D15" s="144" t="s">
        <v>190</v>
      </c>
      <c r="E15" s="145" t="s">
        <v>186</v>
      </c>
      <c r="F15" s="145" t="s">
        <v>616</v>
      </c>
      <c r="G15" s="146" t="s">
        <v>194</v>
      </c>
      <c r="H15" s="147" t="s">
        <v>195</v>
      </c>
      <c r="I15" s="167" t="s">
        <v>213</v>
      </c>
      <c r="J15" s="163" t="s">
        <v>214</v>
      </c>
      <c r="K15" s="154" t="s">
        <v>587</v>
      </c>
      <c r="L15" s="163" t="s">
        <v>588</v>
      </c>
      <c r="M15" s="167" t="s">
        <v>215</v>
      </c>
      <c r="N15" s="154" t="s">
        <v>216</v>
      </c>
      <c r="O15" s="163" t="s">
        <v>221</v>
      </c>
      <c r="P15" s="207" t="s">
        <v>491</v>
      </c>
      <c r="Q15" s="207" t="s">
        <v>492</v>
      </c>
      <c r="R15" s="207" t="s">
        <v>493</v>
      </c>
      <c r="S15" s="167" t="s">
        <v>217</v>
      </c>
      <c r="T15" s="163" t="s">
        <v>218</v>
      </c>
      <c r="U15" s="294" t="s">
        <v>669</v>
      </c>
      <c r="V15" s="154" t="s">
        <v>483</v>
      </c>
      <c r="W15" s="167" t="s">
        <v>663</v>
      </c>
      <c r="X15" s="154" t="s">
        <v>220</v>
      </c>
      <c r="Y15" s="163" t="s">
        <v>219</v>
      </c>
      <c r="Z15" s="167" t="s">
        <v>551</v>
      </c>
      <c r="AA15" s="163" t="s">
        <v>662</v>
      </c>
      <c r="AB15" s="163" t="s">
        <v>845</v>
      </c>
      <c r="AC15" s="163" t="s">
        <v>552</v>
      </c>
      <c r="AD15" s="163" t="s">
        <v>224</v>
      </c>
      <c r="AE15" s="167" t="s">
        <v>377</v>
      </c>
      <c r="AF15" s="167" t="s">
        <v>1166</v>
      </c>
      <c r="AG15" s="167" t="s">
        <v>1167</v>
      </c>
      <c r="AH15" s="169" t="s">
        <v>191</v>
      </c>
      <c r="AI15" s="148" t="s">
        <v>192</v>
      </c>
      <c r="AJ15" s="149" t="s">
        <v>38</v>
      </c>
      <c r="AK15" s="150" t="s">
        <v>177</v>
      </c>
      <c r="AL15" s="236" t="s">
        <v>484</v>
      </c>
      <c r="AM15" s="145" t="s">
        <v>485</v>
      </c>
      <c r="AN15" s="235" t="s">
        <v>788</v>
      </c>
      <c r="AO15" s="144" t="s">
        <v>589</v>
      </c>
      <c r="AP15" s="144" t="s">
        <v>590</v>
      </c>
      <c r="AQ15" s="144" t="s">
        <v>591</v>
      </c>
    </row>
    <row r="16" spans="2:43">
      <c r="B16" s="134" t="s">
        <v>4</v>
      </c>
      <c r="C16" s="13" t="s">
        <v>516</v>
      </c>
      <c r="D16" s="13" t="s">
        <v>187</v>
      </c>
      <c r="E16" s="132">
        <v>0</v>
      </c>
      <c r="F16" s="132" t="s">
        <v>516</v>
      </c>
      <c r="G16" s="14">
        <v>0</v>
      </c>
      <c r="H16" s="133">
        <v>0</v>
      </c>
      <c r="I16" s="164">
        <v>35</v>
      </c>
      <c r="J16" s="165">
        <v>45</v>
      </c>
      <c r="K16" s="20">
        <v>12.5</v>
      </c>
      <c r="L16" s="223">
        <v>-5</v>
      </c>
      <c r="M16" s="164">
        <v>65</v>
      </c>
      <c r="N16" s="20">
        <v>105</v>
      </c>
      <c r="O16" s="211">
        <v>0.7</v>
      </c>
      <c r="P16" s="165">
        <v>5.0000000000000001E-3</v>
      </c>
      <c r="Q16" s="165">
        <v>45</v>
      </c>
      <c r="R16" s="165">
        <v>0.5</v>
      </c>
      <c r="S16" s="213">
        <v>0.46</v>
      </c>
      <c r="T16" s="211">
        <v>0.56000000000000005</v>
      </c>
      <c r="U16" s="295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7.5</v>
      </c>
      <c r="AB16" s="165">
        <v>2</v>
      </c>
      <c r="AC16" s="165">
        <v>12</v>
      </c>
      <c r="AD16" s="165">
        <v>4000</v>
      </c>
      <c r="AE16" s="164">
        <v>0.23</v>
      </c>
      <c r="AF16" s="414">
        <v>10</v>
      </c>
      <c r="AG16" s="414">
        <v>3</v>
      </c>
      <c r="AH16" s="15" t="s">
        <v>887</v>
      </c>
      <c r="AI16" s="15" t="s">
        <v>897</v>
      </c>
      <c r="AJ16" s="21" t="str">
        <f>CONCATENATE("TID_",UPPER(dragonDefinitions[[#This Row],['[sku']]]),"_NAME")</f>
        <v>TID_DRAGON_BABY_NAME</v>
      </c>
      <c r="AK16" s="135" t="str">
        <f>CONCATENATE("TID_",UPPER(dragonDefinitions[[#This Row],['[sku']]]),"_DESC")</f>
        <v>TID_DRAGON_BABY_DESC</v>
      </c>
      <c r="AL16" s="237">
        <v>3.0000000000000001E-3</v>
      </c>
      <c r="AM16" s="132">
        <v>5.0000000000000001E-3</v>
      </c>
      <c r="AN16" s="164">
        <v>195</v>
      </c>
      <c r="AO16" s="13">
        <v>2</v>
      </c>
      <c r="AP16" s="13">
        <v>9.5</v>
      </c>
      <c r="AQ16" s="13">
        <v>1.7</v>
      </c>
    </row>
    <row r="17" spans="2:43">
      <c r="B17" s="134" t="s">
        <v>4</v>
      </c>
      <c r="C17" s="13" t="s">
        <v>507</v>
      </c>
      <c r="D17" s="13" t="s">
        <v>188</v>
      </c>
      <c r="E17" s="132">
        <v>1</v>
      </c>
      <c r="F17" s="138" t="s">
        <v>507</v>
      </c>
      <c r="G17" s="14">
        <v>900</v>
      </c>
      <c r="H17" s="133">
        <v>20</v>
      </c>
      <c r="I17" s="164">
        <v>35</v>
      </c>
      <c r="J17" s="165">
        <v>45</v>
      </c>
      <c r="K17" s="20">
        <v>12.5</v>
      </c>
      <c r="L17" s="223">
        <v>-3</v>
      </c>
      <c r="M17" s="164">
        <v>100</v>
      </c>
      <c r="N17" s="20">
        <v>150</v>
      </c>
      <c r="O17" s="211">
        <v>1.05</v>
      </c>
      <c r="P17" s="165">
        <v>6.0000000000000001E-3</v>
      </c>
      <c r="Q17" s="165">
        <v>45</v>
      </c>
      <c r="R17" s="165">
        <v>0.5</v>
      </c>
      <c r="S17" s="213">
        <v>0.6</v>
      </c>
      <c r="T17" s="211">
        <v>0.7</v>
      </c>
      <c r="U17" s="295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8</v>
      </c>
      <c r="AB17" s="165">
        <v>3</v>
      </c>
      <c r="AC17" s="165">
        <v>12</v>
      </c>
      <c r="AD17" s="165">
        <v>5000</v>
      </c>
      <c r="AE17" s="164">
        <v>0.19</v>
      </c>
      <c r="AF17" s="164">
        <v>11</v>
      </c>
      <c r="AG17" s="164">
        <v>4</v>
      </c>
      <c r="AH17" s="170" t="s">
        <v>888</v>
      </c>
      <c r="AI17" s="15" t="s">
        <v>898</v>
      </c>
      <c r="AJ17" s="21" t="str">
        <f>CONCATENATE("TID_",UPPER(dragonDefinitions[[#This Row],['[sku']]]),"_NAME")</f>
        <v>TID_DRAGON_FAT_NAME</v>
      </c>
      <c r="AK17" s="135" t="str">
        <f>CONCATENATE("TID_",UPPER(dragonDefinitions[[#This Row],['[sku']]]),"_DESC")</f>
        <v>TID_DRAGON_FAT_DESC</v>
      </c>
      <c r="AL17" s="237">
        <v>2.3E-3</v>
      </c>
      <c r="AM17" s="132">
        <v>5.0000000000000001E-3</v>
      </c>
      <c r="AN17" s="164">
        <v>220</v>
      </c>
      <c r="AO17" s="13">
        <v>2.1</v>
      </c>
      <c r="AP17" s="13">
        <v>9.5</v>
      </c>
      <c r="AQ17" s="13">
        <v>1.7</v>
      </c>
    </row>
    <row r="18" spans="2:43">
      <c r="B18" s="136" t="s">
        <v>4</v>
      </c>
      <c r="C18" s="137" t="s">
        <v>508</v>
      </c>
      <c r="D18" s="137" t="s">
        <v>188</v>
      </c>
      <c r="E18" s="132">
        <v>2</v>
      </c>
      <c r="F18" s="132" t="s">
        <v>508</v>
      </c>
      <c r="G18" s="139">
        <v>3000</v>
      </c>
      <c r="H18" s="140">
        <v>150</v>
      </c>
      <c r="I18" s="164">
        <v>35</v>
      </c>
      <c r="J18" s="165">
        <v>45</v>
      </c>
      <c r="K18" s="20">
        <v>12.5</v>
      </c>
      <c r="L18" s="223">
        <v>-3</v>
      </c>
      <c r="M18" s="164">
        <v>155</v>
      </c>
      <c r="N18" s="20">
        <v>205</v>
      </c>
      <c r="O18" s="212">
        <v>1.4</v>
      </c>
      <c r="P18" s="165">
        <v>8.0000000000000002E-3</v>
      </c>
      <c r="Q18" s="165">
        <v>45</v>
      </c>
      <c r="R18" s="165">
        <v>0.5</v>
      </c>
      <c r="S18" s="213">
        <v>0.8</v>
      </c>
      <c r="T18" s="211">
        <v>0.9</v>
      </c>
      <c r="U18" s="296">
        <v>23.5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9</v>
      </c>
      <c r="AB18" s="166">
        <v>3</v>
      </c>
      <c r="AC18" s="166">
        <v>11</v>
      </c>
      <c r="AD18" s="165">
        <v>6000</v>
      </c>
      <c r="AE18" s="168">
        <v>0.15</v>
      </c>
      <c r="AF18" s="168">
        <v>12</v>
      </c>
      <c r="AG18" s="168">
        <v>5</v>
      </c>
      <c r="AH18" s="170" t="s">
        <v>889</v>
      </c>
      <c r="AI18" s="15" t="s">
        <v>899</v>
      </c>
      <c r="AJ18" s="141" t="str">
        <f>CONCATENATE("TID_",UPPER(dragonDefinitions[[#This Row],['[sku']]]),"_NAME")</f>
        <v>TID_DRAGON_CROCODILE_NAME</v>
      </c>
      <c r="AK18" s="142" t="str">
        <f>CONCATENATE("TID_",UPPER(dragonDefinitions[[#This Row],['[sku']]]),"_DESC")</f>
        <v>TID_DRAGON_CROCODILE_DESC</v>
      </c>
      <c r="AL18" s="237">
        <v>2E-3</v>
      </c>
      <c r="AM18" s="132">
        <v>5.0000000000000001E-3</v>
      </c>
      <c r="AN18" s="168">
        <v>240</v>
      </c>
      <c r="AO18" s="13">
        <v>2.2000000000000002</v>
      </c>
      <c r="AP18" s="13">
        <v>9.5</v>
      </c>
      <c r="AQ18" s="13">
        <v>1.7</v>
      </c>
    </row>
    <row r="19" spans="2:43">
      <c r="B19" s="136" t="s">
        <v>4</v>
      </c>
      <c r="C19" s="137" t="s">
        <v>509</v>
      </c>
      <c r="D19" s="13" t="s">
        <v>188</v>
      </c>
      <c r="E19" s="132">
        <v>3</v>
      </c>
      <c r="F19" s="132" t="s">
        <v>509</v>
      </c>
      <c r="G19" s="14">
        <v>8000</v>
      </c>
      <c r="H19" s="133">
        <v>300</v>
      </c>
      <c r="I19" s="164">
        <v>35</v>
      </c>
      <c r="J19" s="165">
        <v>45</v>
      </c>
      <c r="K19" s="20">
        <v>12.5</v>
      </c>
      <c r="L19" s="223">
        <v>-3</v>
      </c>
      <c r="M19" s="164">
        <v>165</v>
      </c>
      <c r="N19" s="20">
        <v>215</v>
      </c>
      <c r="O19" s="211">
        <v>1.34</v>
      </c>
      <c r="P19" s="165">
        <v>8.9999999999999993E-3</v>
      </c>
      <c r="Q19" s="165">
        <v>45</v>
      </c>
      <c r="R19" s="165">
        <v>0.5</v>
      </c>
      <c r="S19" s="208">
        <v>0.9</v>
      </c>
      <c r="T19" s="212">
        <v>1</v>
      </c>
      <c r="U19" s="295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10</v>
      </c>
      <c r="AB19" s="165">
        <v>3</v>
      </c>
      <c r="AC19" s="165">
        <v>11</v>
      </c>
      <c r="AD19" s="165">
        <v>8000</v>
      </c>
      <c r="AE19" s="164">
        <v>0.13</v>
      </c>
      <c r="AF19" s="164">
        <v>13</v>
      </c>
      <c r="AG19" s="164">
        <v>6</v>
      </c>
      <c r="AH19" s="170" t="s">
        <v>890</v>
      </c>
      <c r="AI19" s="15" t="s">
        <v>900</v>
      </c>
      <c r="AJ19" s="141" t="str">
        <f>CONCATENATE("TID_",UPPER(dragonDefinitions[[#This Row],['[sku']]]),"_NAME")</f>
        <v>TID_DRAGON_BUG_NAME</v>
      </c>
      <c r="AK19" s="142" t="str">
        <f>CONCATENATE("TID_",UPPER(dragonDefinitions[[#This Row],['[sku']]]),"_DESC")</f>
        <v>TID_DRAGON_BUG_DESC</v>
      </c>
      <c r="AL19" s="237">
        <v>2E-3</v>
      </c>
      <c r="AM19" s="132">
        <v>5.0000000000000001E-3</v>
      </c>
      <c r="AN19" s="164">
        <v>300</v>
      </c>
      <c r="AO19" s="13">
        <v>2.2999999999999998</v>
      </c>
      <c r="AP19" s="13">
        <v>9.5</v>
      </c>
      <c r="AQ19" s="13">
        <v>1.7</v>
      </c>
    </row>
    <row r="20" spans="2:43">
      <c r="B20" s="136" t="s">
        <v>4</v>
      </c>
      <c r="C20" s="137" t="s">
        <v>510</v>
      </c>
      <c r="D20" s="13" t="s">
        <v>189</v>
      </c>
      <c r="E20" s="132">
        <v>4</v>
      </c>
      <c r="F20" s="132" t="s">
        <v>510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3">
        <v>0</v>
      </c>
      <c r="M20" s="164">
        <v>195</v>
      </c>
      <c r="N20" s="20">
        <v>265</v>
      </c>
      <c r="O20" s="211">
        <v>1.6</v>
      </c>
      <c r="P20" s="165">
        <v>1.0999999999999999E-2</v>
      </c>
      <c r="Q20" s="165">
        <v>45</v>
      </c>
      <c r="R20" s="165">
        <v>0.5</v>
      </c>
      <c r="S20" s="213">
        <v>1</v>
      </c>
      <c r="T20" s="211">
        <v>1.1000000000000001</v>
      </c>
      <c r="U20" s="295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11</v>
      </c>
      <c r="AB20" s="165">
        <v>4</v>
      </c>
      <c r="AC20" s="165">
        <v>11</v>
      </c>
      <c r="AD20" s="165">
        <v>12000</v>
      </c>
      <c r="AE20" s="164">
        <v>0.11</v>
      </c>
      <c r="AF20" s="164">
        <v>14</v>
      </c>
      <c r="AG20" s="164">
        <v>7</v>
      </c>
      <c r="AH20" s="170" t="s">
        <v>891</v>
      </c>
      <c r="AI20" s="15" t="s">
        <v>901</v>
      </c>
      <c r="AJ20" s="141" t="str">
        <f>CONCATENATE("TID_",UPPER(dragonDefinitions[[#This Row],['[sku']]]),"_NAME")</f>
        <v>TID_DRAGON_CHINESE_NAME</v>
      </c>
      <c r="AK20" s="142" t="str">
        <f>CONCATENATE("TID_",UPPER(dragonDefinitions[[#This Row],['[sku']]]),"_DESC")</f>
        <v>TID_DRAGON_CHINESE_DESC</v>
      </c>
      <c r="AL20" s="237">
        <v>1.9E-3</v>
      </c>
      <c r="AM20" s="132">
        <v>5.0000000000000001E-3</v>
      </c>
      <c r="AN20" s="164">
        <v>350</v>
      </c>
      <c r="AO20" s="13">
        <v>2.4</v>
      </c>
      <c r="AP20" s="13">
        <v>9.5</v>
      </c>
      <c r="AQ20" s="13">
        <v>1.7</v>
      </c>
    </row>
    <row r="21" spans="2:43">
      <c r="B21" s="136" t="s">
        <v>4</v>
      </c>
      <c r="C21" s="137" t="s">
        <v>511</v>
      </c>
      <c r="D21" s="13" t="s">
        <v>189</v>
      </c>
      <c r="E21" s="132">
        <v>5</v>
      </c>
      <c r="F21" s="132" t="s">
        <v>511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3">
        <v>0</v>
      </c>
      <c r="M21" s="164">
        <v>225</v>
      </c>
      <c r="N21" s="20">
        <v>300</v>
      </c>
      <c r="O21" s="212">
        <v>1.8</v>
      </c>
      <c r="P21" s="165">
        <v>1.0999999999999999E-2</v>
      </c>
      <c r="Q21" s="165">
        <v>45</v>
      </c>
      <c r="R21" s="165">
        <v>0.5</v>
      </c>
      <c r="S21" s="213">
        <v>1.1000000000000001</v>
      </c>
      <c r="T21" s="211">
        <v>1.2</v>
      </c>
      <c r="U21" s="295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12</v>
      </c>
      <c r="AB21" s="165">
        <v>4</v>
      </c>
      <c r="AC21" s="165">
        <v>11</v>
      </c>
      <c r="AD21" s="165">
        <v>16000</v>
      </c>
      <c r="AE21" s="164">
        <v>0.09</v>
      </c>
      <c r="AF21" s="164">
        <v>15</v>
      </c>
      <c r="AG21" s="164">
        <v>8</v>
      </c>
      <c r="AH21" s="170" t="s">
        <v>892</v>
      </c>
      <c r="AI21" s="15" t="s">
        <v>902</v>
      </c>
      <c r="AJ21" s="141" t="str">
        <f>CONCATENATE("TID_",UPPER(dragonDefinitions[[#This Row],['[sku']]]),"_NAME")</f>
        <v>TID_DRAGON_REPTILE_NAME</v>
      </c>
      <c r="AK21" s="142" t="str">
        <f>CONCATENATE("TID_",UPPER(dragonDefinitions[[#This Row],['[sku']]]),"_DESC")</f>
        <v>TID_DRAGON_REPTILE_DESC</v>
      </c>
      <c r="AL21" s="237">
        <v>1.8E-3</v>
      </c>
      <c r="AM21" s="132">
        <v>5.0000000000000001E-3</v>
      </c>
      <c r="AN21" s="164">
        <v>400</v>
      </c>
      <c r="AO21" s="13">
        <v>2.5</v>
      </c>
      <c r="AP21" s="13">
        <v>9.5</v>
      </c>
      <c r="AQ21" s="13">
        <v>1.7</v>
      </c>
    </row>
    <row r="22" spans="2:43">
      <c r="B22" s="136" t="s">
        <v>4</v>
      </c>
      <c r="C22" s="137" t="s">
        <v>512</v>
      </c>
      <c r="D22" s="13" t="s">
        <v>189</v>
      </c>
      <c r="E22" s="132">
        <v>6</v>
      </c>
      <c r="F22" s="138" t="s">
        <v>512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3">
        <v>0</v>
      </c>
      <c r="M22" s="164">
        <v>250</v>
      </c>
      <c r="N22" s="20">
        <v>325</v>
      </c>
      <c r="O22" s="211">
        <v>1.9</v>
      </c>
      <c r="P22" s="165">
        <v>1.2E-2</v>
      </c>
      <c r="Q22" s="165">
        <v>45</v>
      </c>
      <c r="R22" s="165">
        <v>0.5</v>
      </c>
      <c r="S22" s="213">
        <v>1.2</v>
      </c>
      <c r="T22" s="211">
        <v>1.3</v>
      </c>
      <c r="U22" s="295">
        <v>23.5</v>
      </c>
      <c r="V22" s="20">
        <v>1.6</v>
      </c>
      <c r="W22" s="164">
        <v>120</v>
      </c>
      <c r="X22" s="20">
        <v>45</v>
      </c>
      <c r="Y22" s="165">
        <v>22</v>
      </c>
      <c r="Z22" s="164">
        <v>400</v>
      </c>
      <c r="AA22" s="165">
        <v>14</v>
      </c>
      <c r="AB22" s="165">
        <v>4</v>
      </c>
      <c r="AC22" s="165">
        <v>11</v>
      </c>
      <c r="AD22" s="165">
        <v>20000</v>
      </c>
      <c r="AE22" s="164">
        <v>0.08</v>
      </c>
      <c r="AF22" s="164">
        <v>16</v>
      </c>
      <c r="AG22" s="164">
        <v>9</v>
      </c>
      <c r="AH22" s="170" t="s">
        <v>893</v>
      </c>
      <c r="AI22" s="15" t="s">
        <v>903</v>
      </c>
      <c r="AJ22" s="141" t="str">
        <f>CONCATENATE("TID_",UPPER(dragonDefinitions[[#This Row],['[sku']]]),"_NAME")</f>
        <v>TID_DRAGON_CLASSIC_NAME</v>
      </c>
      <c r="AK22" s="142" t="str">
        <f>CONCATENATE("TID_",UPPER(dragonDefinitions[[#This Row],['[sku']]]),"_DESC")</f>
        <v>TID_DRAGON_CLASSIC_DESC</v>
      </c>
      <c r="AL22" s="237">
        <v>1.6999999999999999E-3</v>
      </c>
      <c r="AM22" s="132">
        <v>5.0000000000000001E-3</v>
      </c>
      <c r="AN22" s="164">
        <v>450</v>
      </c>
      <c r="AO22" s="13">
        <v>2.6</v>
      </c>
      <c r="AP22" s="13">
        <v>9.5</v>
      </c>
      <c r="AQ22" s="13">
        <v>1.7</v>
      </c>
    </row>
    <row r="23" spans="2:43">
      <c r="B23" s="136" t="s">
        <v>4</v>
      </c>
      <c r="C23" s="137" t="s">
        <v>513</v>
      </c>
      <c r="D23" s="137" t="s">
        <v>210</v>
      </c>
      <c r="E23" s="132">
        <v>7</v>
      </c>
      <c r="F23" s="138" t="s">
        <v>513</v>
      </c>
      <c r="G23" s="139">
        <v>155000</v>
      </c>
      <c r="H23" s="140">
        <v>550</v>
      </c>
      <c r="I23" s="164">
        <v>35</v>
      </c>
      <c r="J23" s="165">
        <v>45</v>
      </c>
      <c r="K23" s="20">
        <v>12.5</v>
      </c>
      <c r="L23" s="223">
        <v>5</v>
      </c>
      <c r="M23" s="164">
        <v>285</v>
      </c>
      <c r="N23" s="20">
        <v>385</v>
      </c>
      <c r="O23" s="211">
        <v>2.2000000000000002</v>
      </c>
      <c r="P23" s="165">
        <v>1.2999999999999999E-2</v>
      </c>
      <c r="Q23" s="165">
        <v>45</v>
      </c>
      <c r="R23" s="165">
        <v>0.5</v>
      </c>
      <c r="S23" s="213">
        <v>1.44</v>
      </c>
      <c r="T23" s="211">
        <v>1.54</v>
      </c>
      <c r="U23" s="296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16</v>
      </c>
      <c r="AB23" s="166">
        <v>5</v>
      </c>
      <c r="AC23" s="166">
        <v>13</v>
      </c>
      <c r="AD23" s="165">
        <v>23000</v>
      </c>
      <c r="AE23" s="168">
        <v>7.0000000000000007E-2</v>
      </c>
      <c r="AF23" s="168">
        <v>17</v>
      </c>
      <c r="AG23" s="168">
        <v>10</v>
      </c>
      <c r="AH23" s="170" t="s">
        <v>894</v>
      </c>
      <c r="AI23" s="15" t="s">
        <v>904</v>
      </c>
      <c r="AJ23" s="141" t="str">
        <f>CONCATENATE("TID_",UPPER(dragonDefinitions[[#This Row],['[sku']]]),"_NAME")</f>
        <v>TID_DRAGON_DEVIL_NAME</v>
      </c>
      <c r="AK23" s="142" t="str">
        <f>CONCATENATE("TID_",UPPER(dragonDefinitions[[#This Row],['[sku']]]),"_DESC")</f>
        <v>TID_DRAGON_DEVIL_DESC</v>
      </c>
      <c r="AL23" s="237">
        <v>1.6000000000000001E-3</v>
      </c>
      <c r="AM23" s="132">
        <v>5.0000000000000001E-3</v>
      </c>
      <c r="AN23" s="168">
        <v>575</v>
      </c>
      <c r="AO23" s="13">
        <v>3.2</v>
      </c>
      <c r="AP23" s="13">
        <v>9.5</v>
      </c>
      <c r="AQ23" s="13">
        <v>1.7</v>
      </c>
    </row>
    <row r="24" spans="2:43">
      <c r="B24" s="136" t="s">
        <v>4</v>
      </c>
      <c r="C24" s="137" t="s">
        <v>514</v>
      </c>
      <c r="D24" s="137" t="s">
        <v>210</v>
      </c>
      <c r="E24" s="132">
        <v>8</v>
      </c>
      <c r="F24" s="138" t="s">
        <v>514</v>
      </c>
      <c r="G24" s="139">
        <v>226000</v>
      </c>
      <c r="H24" s="140">
        <v>800</v>
      </c>
      <c r="I24" s="164">
        <v>35</v>
      </c>
      <c r="J24" s="165">
        <v>45</v>
      </c>
      <c r="K24" s="20">
        <v>12.5</v>
      </c>
      <c r="L24" s="223">
        <v>5</v>
      </c>
      <c r="M24" s="164">
        <v>300</v>
      </c>
      <c r="N24" s="20">
        <v>400</v>
      </c>
      <c r="O24" s="212">
        <v>2.2000000000000002</v>
      </c>
      <c r="P24" s="165">
        <v>1.4E-2</v>
      </c>
      <c r="Q24" s="165">
        <v>45</v>
      </c>
      <c r="R24" s="165">
        <v>0.5</v>
      </c>
      <c r="S24" s="208">
        <v>1.7</v>
      </c>
      <c r="T24" s="212">
        <v>1.8</v>
      </c>
      <c r="U24" s="296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18</v>
      </c>
      <c r="AB24" s="166">
        <v>5</v>
      </c>
      <c r="AC24" s="166">
        <v>13</v>
      </c>
      <c r="AD24" s="165">
        <v>26000</v>
      </c>
      <c r="AE24" s="168">
        <v>0.06</v>
      </c>
      <c r="AF24" s="168">
        <v>18</v>
      </c>
      <c r="AG24" s="168">
        <v>11</v>
      </c>
      <c r="AH24" s="170" t="s">
        <v>895</v>
      </c>
      <c r="AI24" s="15" t="s">
        <v>905</v>
      </c>
      <c r="AJ24" s="141" t="str">
        <f>CONCATENATE("TID_",UPPER(dragonDefinitions[[#This Row],['[sku']]]),"_NAME")</f>
        <v>TID_DRAGON_BALROG_NAME</v>
      </c>
      <c r="AK24" s="142" t="str">
        <f>CONCATENATE("TID_",UPPER(dragonDefinitions[[#This Row],['[sku']]]),"_DESC")</f>
        <v>TID_DRAGON_BALROG_DESC</v>
      </c>
      <c r="AL24" s="237">
        <v>1.6000000000000001E-3</v>
      </c>
      <c r="AM24" s="132">
        <v>5.0000000000000001E-3</v>
      </c>
      <c r="AN24" s="168">
        <v>725</v>
      </c>
      <c r="AO24" s="13">
        <v>3.9</v>
      </c>
      <c r="AP24" s="13">
        <v>9.5</v>
      </c>
      <c r="AQ24" s="13">
        <v>1.7</v>
      </c>
    </row>
    <row r="25" spans="2:43" ht="15.75" thickBot="1">
      <c r="B25" s="136" t="s">
        <v>4</v>
      </c>
      <c r="C25" s="137" t="s">
        <v>515</v>
      </c>
      <c r="D25" s="137" t="s">
        <v>211</v>
      </c>
      <c r="E25" s="132">
        <v>9</v>
      </c>
      <c r="F25" s="138" t="s">
        <v>515</v>
      </c>
      <c r="G25" s="139">
        <v>317000</v>
      </c>
      <c r="H25" s="140">
        <v>800</v>
      </c>
      <c r="I25" s="168">
        <v>35</v>
      </c>
      <c r="J25" s="166">
        <v>45</v>
      </c>
      <c r="K25" s="20">
        <v>12.5</v>
      </c>
      <c r="L25" s="234">
        <v>8</v>
      </c>
      <c r="M25" s="168">
        <v>350</v>
      </c>
      <c r="N25" s="155">
        <v>450</v>
      </c>
      <c r="O25" s="212">
        <v>2.2999999999999998</v>
      </c>
      <c r="P25" s="165">
        <v>1.4999999999999999E-2</v>
      </c>
      <c r="Q25" s="166">
        <v>45</v>
      </c>
      <c r="R25" s="166">
        <v>0.5</v>
      </c>
      <c r="S25" s="208">
        <v>2</v>
      </c>
      <c r="T25" s="212">
        <v>2.1</v>
      </c>
      <c r="U25" s="296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19</v>
      </c>
      <c r="AB25" s="166">
        <v>6</v>
      </c>
      <c r="AC25" s="166">
        <v>13</v>
      </c>
      <c r="AD25" s="165">
        <v>30000</v>
      </c>
      <c r="AE25" s="168">
        <v>0.05</v>
      </c>
      <c r="AF25" s="168">
        <v>19</v>
      </c>
      <c r="AG25" s="168">
        <v>12</v>
      </c>
      <c r="AH25" s="170" t="s">
        <v>896</v>
      </c>
      <c r="AI25" s="15" t="s">
        <v>906</v>
      </c>
      <c r="AJ25" s="157" t="str">
        <f>CONCATENATE("TID_",UPPER(dragonDefinitions[[#This Row],['[sku']]]),"_NAME")</f>
        <v>TID_DRAGON_TITAN_NAME</v>
      </c>
      <c r="AK25" s="158" t="str">
        <f>CONCATENATE("TID_",UPPER(dragonDefinitions[[#This Row],['[sku']]]),"_DESC")</f>
        <v>TID_DRAGON_TITAN_DESC</v>
      </c>
      <c r="AL25" s="237">
        <v>1.5E-3</v>
      </c>
      <c r="AM25" s="132">
        <v>5.0000000000000001E-3</v>
      </c>
      <c r="AN25" s="168">
        <v>900</v>
      </c>
      <c r="AO25" s="13">
        <v>4.7</v>
      </c>
      <c r="AP25" s="13">
        <v>9.5</v>
      </c>
      <c r="AQ25" s="13">
        <v>1.7</v>
      </c>
    </row>
    <row r="26" spans="2:43" s="233" customFormat="1" ht="24" thickBot="1">
      <c r="B26" s="232"/>
      <c r="C26" s="232"/>
      <c r="D26" s="232"/>
      <c r="E26" s="232"/>
      <c r="F26" s="232"/>
      <c r="G26" s="232"/>
      <c r="H26" s="232"/>
      <c r="I26" s="419" t="s">
        <v>664</v>
      </c>
      <c r="J26" s="420"/>
      <c r="K26" s="420"/>
      <c r="L26" s="421"/>
      <c r="M26" s="422" t="s">
        <v>665</v>
      </c>
      <c r="N26" s="423"/>
      <c r="O26" s="423"/>
      <c r="P26" s="423"/>
      <c r="Q26" s="423"/>
      <c r="R26" s="424"/>
      <c r="S26" s="425" t="s">
        <v>666</v>
      </c>
      <c r="T26" s="426"/>
      <c r="U26" s="427" t="s">
        <v>671</v>
      </c>
      <c r="V26" s="428"/>
      <c r="W26" s="429" t="s">
        <v>670</v>
      </c>
      <c r="X26" s="430"/>
      <c r="Y26" s="431"/>
      <c r="Z26" s="416" t="s">
        <v>667</v>
      </c>
      <c r="AA26" s="417"/>
      <c r="AB26" s="417"/>
      <c r="AC26" s="417"/>
      <c r="AD26" s="418"/>
      <c r="AE26" s="353" t="s">
        <v>668</v>
      </c>
      <c r="AH26" s="232"/>
      <c r="AI26" s="232"/>
      <c r="AL26" s="432" t="s">
        <v>672</v>
      </c>
      <c r="AM26" s="433"/>
      <c r="AN26" s="433"/>
      <c r="AO26" s="434"/>
    </row>
    <row r="28" spans="2:43" ht="15.75" thickBot="1"/>
    <row r="29" spans="2:43" ht="23.25">
      <c r="B29" s="12" t="s">
        <v>225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1" customFormat="1" ht="60">
      <c r="B30" s="153"/>
      <c r="C30" s="10"/>
      <c r="D30" s="10" t="s">
        <v>228</v>
      </c>
      <c r="F30" s="10"/>
      <c r="G30" s="10"/>
    </row>
    <row r="31" spans="2:43" ht="140.25">
      <c r="B31" s="143" t="s">
        <v>229</v>
      </c>
      <c r="C31" s="144" t="s">
        <v>5</v>
      </c>
      <c r="D31" s="161" t="s">
        <v>227</v>
      </c>
      <c r="E31" s="209" t="s">
        <v>495</v>
      </c>
      <c r="F31" s="144" t="s">
        <v>496</v>
      </c>
      <c r="G31" s="209" t="s">
        <v>497</v>
      </c>
      <c r="H31" s="144" t="s">
        <v>567</v>
      </c>
      <c r="I31" s="144" t="s">
        <v>568</v>
      </c>
    </row>
    <row r="32" spans="2:43">
      <c r="B32" s="156" t="s">
        <v>4</v>
      </c>
      <c r="C32" s="13" t="s">
        <v>226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1021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406"/>
      <c r="D35" s="406" t="s">
        <v>1022</v>
      </c>
      <c r="E35" s="406" t="s">
        <v>1033</v>
      </c>
      <c r="F35" s="406"/>
      <c r="G35" s="406"/>
    </row>
    <row r="36" spans="2:23" ht="169.5">
      <c r="B36" s="143" t="s">
        <v>1023</v>
      </c>
      <c r="C36" s="144" t="s">
        <v>5</v>
      </c>
      <c r="D36" s="161" t="s">
        <v>1024</v>
      </c>
      <c r="E36" s="161" t="s">
        <v>1025</v>
      </c>
      <c r="F36" s="149" t="s">
        <v>1026</v>
      </c>
    </row>
    <row r="37" spans="2:23">
      <c r="B37" s="156" t="s">
        <v>4</v>
      </c>
      <c r="C37" s="13" t="s">
        <v>1027</v>
      </c>
      <c r="D37" s="162">
        <v>0.25</v>
      </c>
      <c r="E37" s="162">
        <v>1</v>
      </c>
      <c r="F37" s="21" t="s">
        <v>1030</v>
      </c>
    </row>
    <row r="38" spans="2:23">
      <c r="B38" s="156" t="s">
        <v>4</v>
      </c>
      <c r="C38" s="13" t="s">
        <v>1028</v>
      </c>
      <c r="D38" s="162">
        <v>0.1</v>
      </c>
      <c r="E38" s="162">
        <v>0.5</v>
      </c>
      <c r="F38" s="21" t="s">
        <v>1031</v>
      </c>
    </row>
    <row r="39" spans="2:23">
      <c r="B39" s="156" t="s">
        <v>4</v>
      </c>
      <c r="C39" s="13" t="s">
        <v>1029</v>
      </c>
      <c r="D39" s="162">
        <v>0.05</v>
      </c>
      <c r="E39" s="162">
        <v>0.2</v>
      </c>
      <c r="F39" s="21" t="s">
        <v>1032</v>
      </c>
    </row>
    <row r="40" spans="2:23" ht="15.75" thickBot="1"/>
    <row r="41" spans="2:23" ht="23.25">
      <c r="B41" s="12" t="s">
        <v>810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809</v>
      </c>
    </row>
    <row r="43" spans="2:23" ht="150">
      <c r="B43" s="143" t="s">
        <v>811</v>
      </c>
      <c r="C43" s="144" t="s">
        <v>5</v>
      </c>
      <c r="D43" s="146" t="s">
        <v>1009</v>
      </c>
      <c r="E43" s="146" t="s">
        <v>789</v>
      </c>
      <c r="F43" s="146" t="s">
        <v>790</v>
      </c>
      <c r="G43" s="146" t="s">
        <v>791</v>
      </c>
      <c r="H43" s="146" t="s">
        <v>792</v>
      </c>
      <c r="I43" s="146" t="s">
        <v>793</v>
      </c>
      <c r="J43" s="146" t="s">
        <v>794</v>
      </c>
      <c r="K43" s="146" t="s">
        <v>795</v>
      </c>
      <c r="L43" s="146" t="s">
        <v>796</v>
      </c>
      <c r="M43" s="146" t="s">
        <v>797</v>
      </c>
      <c r="N43" s="146" t="s">
        <v>798</v>
      </c>
      <c r="O43" s="146" t="s">
        <v>799</v>
      </c>
      <c r="P43" s="146" t="s">
        <v>800</v>
      </c>
      <c r="Q43" s="146" t="s">
        <v>801</v>
      </c>
      <c r="R43" s="146" t="s">
        <v>802</v>
      </c>
      <c r="S43" s="146" t="s">
        <v>803</v>
      </c>
      <c r="T43" s="146" t="s">
        <v>804</v>
      </c>
      <c r="U43" s="146" t="s">
        <v>805</v>
      </c>
      <c r="V43" s="146" t="s">
        <v>806</v>
      </c>
      <c r="W43" s="146" t="s">
        <v>807</v>
      </c>
    </row>
    <row r="44" spans="2:23">
      <c r="B44" t="s">
        <v>4</v>
      </c>
      <c r="C44" t="s">
        <v>516</v>
      </c>
      <c r="D44">
        <v>8</v>
      </c>
      <c r="E44">
        <v>429</v>
      </c>
      <c r="F44">
        <v>1286</v>
      </c>
      <c r="G44">
        <v>2571</v>
      </c>
      <c r="H44">
        <v>4286</v>
      </c>
      <c r="I44">
        <v>6429</v>
      </c>
      <c r="J44">
        <v>9000</v>
      </c>
      <c r="K44">
        <v>12000</v>
      </c>
      <c r="L44" t="s">
        <v>808</v>
      </c>
      <c r="M44" t="s">
        <v>808</v>
      </c>
      <c r="N44" t="s">
        <v>808</v>
      </c>
      <c r="O44" t="s">
        <v>808</v>
      </c>
      <c r="P44" t="s">
        <v>808</v>
      </c>
      <c r="Q44" t="s">
        <v>808</v>
      </c>
      <c r="R44" t="s">
        <v>808</v>
      </c>
      <c r="S44" t="s">
        <v>808</v>
      </c>
      <c r="T44" t="s">
        <v>808</v>
      </c>
      <c r="U44" t="s">
        <v>808</v>
      </c>
      <c r="V44" t="s">
        <v>808</v>
      </c>
      <c r="W44" t="s">
        <v>808</v>
      </c>
    </row>
    <row r="45" spans="2:23">
      <c r="B45" s="67" t="s">
        <v>4</v>
      </c>
      <c r="C45" t="s">
        <v>507</v>
      </c>
      <c r="D45">
        <v>10</v>
      </c>
      <c r="E45">
        <v>1333</v>
      </c>
      <c r="F45">
        <v>4000</v>
      </c>
      <c r="G45">
        <v>8000</v>
      </c>
      <c r="H45">
        <v>13333</v>
      </c>
      <c r="I45">
        <v>20000</v>
      </c>
      <c r="J45">
        <v>28000</v>
      </c>
      <c r="K45">
        <v>37333</v>
      </c>
      <c r="L45">
        <v>48000</v>
      </c>
      <c r="M45">
        <v>60000</v>
      </c>
      <c r="N45" t="s">
        <v>808</v>
      </c>
      <c r="O45" t="s">
        <v>808</v>
      </c>
      <c r="P45" t="s">
        <v>808</v>
      </c>
      <c r="Q45" t="s">
        <v>808</v>
      </c>
      <c r="R45" t="s">
        <v>808</v>
      </c>
      <c r="S45" t="s">
        <v>808</v>
      </c>
      <c r="T45" t="s">
        <v>808</v>
      </c>
      <c r="U45" t="s">
        <v>808</v>
      </c>
      <c r="V45" t="s">
        <v>808</v>
      </c>
      <c r="W45" t="s">
        <v>808</v>
      </c>
    </row>
    <row r="46" spans="2:23">
      <c r="B46" s="67" t="s">
        <v>4</v>
      </c>
      <c r="C46" t="s">
        <v>508</v>
      </c>
      <c r="D46">
        <v>10</v>
      </c>
      <c r="E46">
        <v>3000</v>
      </c>
      <c r="F46">
        <v>9000</v>
      </c>
      <c r="G46">
        <v>18000</v>
      </c>
      <c r="H46">
        <v>30000</v>
      </c>
      <c r="I46">
        <v>45000</v>
      </c>
      <c r="J46">
        <v>63000</v>
      </c>
      <c r="K46">
        <v>84000</v>
      </c>
      <c r="L46">
        <v>108000</v>
      </c>
      <c r="M46">
        <v>135000</v>
      </c>
      <c r="N46" t="s">
        <v>808</v>
      </c>
      <c r="O46" t="s">
        <v>808</v>
      </c>
      <c r="P46" t="s">
        <v>808</v>
      </c>
      <c r="Q46" t="s">
        <v>808</v>
      </c>
      <c r="R46" t="s">
        <v>808</v>
      </c>
      <c r="S46" t="s">
        <v>808</v>
      </c>
      <c r="T46" t="s">
        <v>808</v>
      </c>
      <c r="U46" t="s">
        <v>808</v>
      </c>
      <c r="V46" t="s">
        <v>808</v>
      </c>
      <c r="W46" t="s">
        <v>808</v>
      </c>
    </row>
    <row r="47" spans="2:23">
      <c r="B47" s="67" t="s">
        <v>4</v>
      </c>
      <c r="C47" t="s">
        <v>509</v>
      </c>
      <c r="D47">
        <v>10</v>
      </c>
      <c r="E47">
        <v>5333</v>
      </c>
      <c r="F47">
        <v>16000</v>
      </c>
      <c r="G47">
        <v>32000</v>
      </c>
      <c r="H47">
        <v>53333</v>
      </c>
      <c r="I47">
        <v>80000</v>
      </c>
      <c r="J47">
        <v>112000</v>
      </c>
      <c r="K47">
        <v>149333</v>
      </c>
      <c r="L47">
        <v>192000</v>
      </c>
      <c r="M47">
        <v>240000</v>
      </c>
      <c r="N47" t="s">
        <v>808</v>
      </c>
      <c r="O47" t="s">
        <v>808</v>
      </c>
      <c r="P47" t="s">
        <v>808</v>
      </c>
      <c r="Q47" t="s">
        <v>808</v>
      </c>
      <c r="R47" t="s">
        <v>808</v>
      </c>
      <c r="S47" t="s">
        <v>808</v>
      </c>
      <c r="T47" t="s">
        <v>808</v>
      </c>
      <c r="U47" t="s">
        <v>808</v>
      </c>
      <c r="V47" t="s">
        <v>808</v>
      </c>
      <c r="W47" t="s">
        <v>808</v>
      </c>
    </row>
    <row r="48" spans="2:23">
      <c r="B48" s="67" t="s">
        <v>4</v>
      </c>
      <c r="C48" t="s">
        <v>510</v>
      </c>
      <c r="D48">
        <v>15</v>
      </c>
      <c r="E48">
        <v>5357</v>
      </c>
      <c r="F48">
        <v>16071</v>
      </c>
      <c r="G48">
        <v>32143</v>
      </c>
      <c r="H48">
        <v>53571</v>
      </c>
      <c r="I48">
        <v>80357</v>
      </c>
      <c r="J48">
        <v>112500</v>
      </c>
      <c r="K48">
        <v>150000</v>
      </c>
      <c r="L48">
        <v>192857</v>
      </c>
      <c r="M48">
        <v>241071</v>
      </c>
      <c r="N48">
        <v>294643</v>
      </c>
      <c r="O48">
        <v>353571</v>
      </c>
      <c r="P48">
        <v>417857</v>
      </c>
      <c r="Q48">
        <v>487500</v>
      </c>
      <c r="R48">
        <v>562500</v>
      </c>
      <c r="S48" t="s">
        <v>808</v>
      </c>
      <c r="T48" t="s">
        <v>808</v>
      </c>
      <c r="U48" t="s">
        <v>808</v>
      </c>
      <c r="V48" t="s">
        <v>808</v>
      </c>
      <c r="W48" t="s">
        <v>808</v>
      </c>
    </row>
    <row r="49" spans="2:23">
      <c r="B49" s="67" t="s">
        <v>4</v>
      </c>
      <c r="C49" t="s">
        <v>511</v>
      </c>
      <c r="D49">
        <v>15</v>
      </c>
      <c r="E49">
        <v>7714</v>
      </c>
      <c r="F49">
        <v>23143</v>
      </c>
      <c r="G49">
        <v>46286</v>
      </c>
      <c r="H49">
        <v>77143</v>
      </c>
      <c r="I49">
        <v>115714</v>
      </c>
      <c r="J49">
        <v>162000</v>
      </c>
      <c r="K49">
        <v>216000</v>
      </c>
      <c r="L49">
        <v>277714</v>
      </c>
      <c r="M49">
        <v>347143</v>
      </c>
      <c r="N49">
        <v>424286</v>
      </c>
      <c r="O49">
        <v>509143</v>
      </c>
      <c r="P49">
        <v>601714</v>
      </c>
      <c r="Q49">
        <v>702000</v>
      </c>
      <c r="R49">
        <v>810000</v>
      </c>
      <c r="S49" t="s">
        <v>808</v>
      </c>
      <c r="T49" t="s">
        <v>808</v>
      </c>
      <c r="U49" t="s">
        <v>808</v>
      </c>
      <c r="V49" t="s">
        <v>808</v>
      </c>
      <c r="W49" t="s">
        <v>808</v>
      </c>
    </row>
    <row r="50" spans="2:23">
      <c r="B50" s="67" t="s">
        <v>4</v>
      </c>
      <c r="C50" t="s">
        <v>512</v>
      </c>
      <c r="D50">
        <v>15</v>
      </c>
      <c r="E50">
        <v>10500</v>
      </c>
      <c r="F50">
        <v>31500</v>
      </c>
      <c r="G50">
        <v>63000</v>
      </c>
      <c r="H50">
        <v>105000</v>
      </c>
      <c r="I50">
        <v>157500</v>
      </c>
      <c r="J50">
        <v>220500</v>
      </c>
      <c r="K50">
        <v>294000</v>
      </c>
      <c r="L50">
        <v>378000</v>
      </c>
      <c r="M50">
        <v>472500</v>
      </c>
      <c r="N50">
        <v>577500</v>
      </c>
      <c r="O50">
        <v>693000</v>
      </c>
      <c r="P50">
        <v>819000</v>
      </c>
      <c r="Q50">
        <v>955500</v>
      </c>
      <c r="R50">
        <v>1102500</v>
      </c>
      <c r="S50" t="s">
        <v>808</v>
      </c>
      <c r="T50" t="s">
        <v>808</v>
      </c>
      <c r="U50" t="s">
        <v>808</v>
      </c>
      <c r="V50" t="s">
        <v>808</v>
      </c>
      <c r="W50" t="s">
        <v>808</v>
      </c>
    </row>
    <row r="51" spans="2:23">
      <c r="B51" s="67" t="s">
        <v>4</v>
      </c>
      <c r="C51" t="s">
        <v>513</v>
      </c>
      <c r="D51">
        <v>20</v>
      </c>
      <c r="E51">
        <v>10105</v>
      </c>
      <c r="F51">
        <v>30316</v>
      </c>
      <c r="G51">
        <v>60632</v>
      </c>
      <c r="H51">
        <v>101053</v>
      </c>
      <c r="I51">
        <v>151579</v>
      </c>
      <c r="J51">
        <v>212211</v>
      </c>
      <c r="K51">
        <v>282947</v>
      </c>
      <c r="L51">
        <v>363789</v>
      </c>
      <c r="M51">
        <v>454737</v>
      </c>
      <c r="N51">
        <v>555789</v>
      </c>
      <c r="O51">
        <v>666947</v>
      </c>
      <c r="P51">
        <v>788211</v>
      </c>
      <c r="Q51">
        <v>919579</v>
      </c>
      <c r="R51">
        <v>1061053</v>
      </c>
      <c r="S51">
        <v>1212632</v>
      </c>
      <c r="T51">
        <v>1374316</v>
      </c>
      <c r="U51">
        <v>1546105</v>
      </c>
      <c r="V51">
        <v>1728000</v>
      </c>
      <c r="W51">
        <v>1920000</v>
      </c>
    </row>
    <row r="52" spans="2:23">
      <c r="B52" s="67" t="s">
        <v>4</v>
      </c>
      <c r="C52" t="s">
        <v>514</v>
      </c>
      <c r="D52">
        <v>20</v>
      </c>
      <c r="E52">
        <v>12789</v>
      </c>
      <c r="F52">
        <v>38368</v>
      </c>
      <c r="G52">
        <v>76737</v>
      </c>
      <c r="H52">
        <v>127895</v>
      </c>
      <c r="I52">
        <v>191842</v>
      </c>
      <c r="J52">
        <v>268579</v>
      </c>
      <c r="K52">
        <v>358105</v>
      </c>
      <c r="L52">
        <v>460421</v>
      </c>
      <c r="M52">
        <v>575526</v>
      </c>
      <c r="N52">
        <v>703421</v>
      </c>
      <c r="O52">
        <v>844105</v>
      </c>
      <c r="P52">
        <v>997579</v>
      </c>
      <c r="Q52">
        <v>1163842</v>
      </c>
      <c r="R52">
        <v>1342895</v>
      </c>
      <c r="S52">
        <v>1534737</v>
      </c>
      <c r="T52">
        <v>1739368</v>
      </c>
      <c r="U52">
        <v>1956789</v>
      </c>
      <c r="V52">
        <v>2187000</v>
      </c>
      <c r="W52">
        <v>2430000</v>
      </c>
    </row>
    <row r="53" spans="2:23">
      <c r="B53" s="67" t="s">
        <v>4</v>
      </c>
      <c r="C53" t="s">
        <v>515</v>
      </c>
      <c r="D53">
        <v>20</v>
      </c>
      <c r="E53">
        <v>15789</v>
      </c>
      <c r="F53">
        <v>47368</v>
      </c>
      <c r="G53">
        <v>94737</v>
      </c>
      <c r="H53">
        <v>157895</v>
      </c>
      <c r="I53">
        <v>236842</v>
      </c>
      <c r="J53">
        <v>331579</v>
      </c>
      <c r="K53">
        <v>442105</v>
      </c>
      <c r="L53">
        <v>568421</v>
      </c>
      <c r="M53">
        <v>710526</v>
      </c>
      <c r="N53">
        <v>868421</v>
      </c>
      <c r="O53">
        <v>1042105</v>
      </c>
      <c r="P53">
        <v>1231579</v>
      </c>
      <c r="Q53">
        <v>1436842</v>
      </c>
      <c r="R53">
        <v>1657895</v>
      </c>
      <c r="S53">
        <v>1894737</v>
      </c>
      <c r="T53">
        <v>2147368</v>
      </c>
      <c r="U53">
        <v>2415789</v>
      </c>
      <c r="V53">
        <v>2700000</v>
      </c>
      <c r="W53">
        <v>3000000</v>
      </c>
    </row>
  </sheetData>
  <mergeCells count="8">
    <mergeCell ref="AN14:AQ14"/>
    <mergeCell ref="Z26:AD26"/>
    <mergeCell ref="I26:L26"/>
    <mergeCell ref="M26:R26"/>
    <mergeCell ref="S26:T26"/>
    <mergeCell ref="U26:V26"/>
    <mergeCell ref="W26:Y26"/>
    <mergeCell ref="AL26:AO26"/>
  </mergeCells>
  <phoneticPr fontId="42" type="noConversion"/>
  <conditionalFormatting sqref="C16:C25">
    <cfRule type="duplicateValues" dxfId="313" priority="3"/>
  </conditionalFormatting>
  <conditionalFormatting sqref="C5:C9">
    <cfRule type="duplicateValues" dxfId="312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P44"/>
  <sheetViews>
    <sheetView topLeftCell="A4" workbookViewId="0">
      <selection activeCell="F33" sqref="F33"/>
    </sheetView>
  </sheetViews>
  <sheetFormatPr defaultColWidth="8.85546875" defaultRowHeight="15"/>
  <cols>
    <col min="2" max="6" width="14.140625" customWidth="1"/>
    <col min="7" max="10" width="28.28515625" customWidth="1"/>
    <col min="11" max="11" width="17.7109375" bestFit="1" customWidth="1"/>
    <col min="12" max="12" width="16.5703125" bestFit="1" customWidth="1"/>
    <col min="15" max="15" width="17.7109375" bestFit="1" customWidth="1"/>
  </cols>
  <sheetData>
    <row r="1" spans="1:16" ht="15.75" thickBot="1"/>
    <row r="2" spans="1:16" ht="23.25">
      <c r="B2" s="12" t="s">
        <v>884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6">
      <c r="B3" s="243"/>
      <c r="C3" s="243"/>
    </row>
    <row r="4" spans="1:16" ht="85.5">
      <c r="B4" s="143" t="s">
        <v>723</v>
      </c>
      <c r="C4" s="144" t="s">
        <v>5</v>
      </c>
      <c r="D4" s="145" t="s">
        <v>869</v>
      </c>
      <c r="E4" s="145" t="s">
        <v>419</v>
      </c>
      <c r="F4" s="145" t="s">
        <v>186</v>
      </c>
      <c r="G4" s="148" t="s">
        <v>191</v>
      </c>
      <c r="H4" s="148" t="s">
        <v>192</v>
      </c>
      <c r="I4" s="148" t="s">
        <v>23</v>
      </c>
      <c r="J4" s="390" t="s">
        <v>1039</v>
      </c>
      <c r="K4" s="385" t="s">
        <v>38</v>
      </c>
      <c r="L4" s="385" t="s">
        <v>177</v>
      </c>
    </row>
    <row r="5" spans="1:16">
      <c r="A5">
        <v>1</v>
      </c>
      <c r="B5" s="386" t="s">
        <v>4</v>
      </c>
      <c r="C5" s="198" t="s">
        <v>875</v>
      </c>
      <c r="D5" s="132" t="s">
        <v>872</v>
      </c>
      <c r="E5" s="132" t="s">
        <v>1111</v>
      </c>
      <c r="F5" s="132">
        <v>0</v>
      </c>
      <c r="G5" s="15" t="s">
        <v>878</v>
      </c>
      <c r="H5" s="15" t="s">
        <v>881</v>
      </c>
      <c r="I5" s="15" t="s">
        <v>1154</v>
      </c>
      <c r="J5" s="384" t="s">
        <v>381</v>
      </c>
      <c r="K5" s="387" t="s">
        <v>1086</v>
      </c>
      <c r="L5" s="387" t="str">
        <f>CONCATENATE(LEFT(petDefinitions[[#This Row],['[tidName']]],10),"_DESC")</f>
        <v>TID_PET_00_DESC</v>
      </c>
    </row>
    <row r="6" spans="1:16">
      <c r="A6">
        <v>2</v>
      </c>
      <c r="B6" s="386" t="s">
        <v>4</v>
      </c>
      <c r="C6" s="198" t="s">
        <v>876</v>
      </c>
      <c r="D6" s="132" t="s">
        <v>872</v>
      </c>
      <c r="E6" s="132" t="s">
        <v>1111</v>
      </c>
      <c r="F6" s="132">
        <v>1</v>
      </c>
      <c r="G6" s="15" t="s">
        <v>878</v>
      </c>
      <c r="H6" s="15" t="s">
        <v>881</v>
      </c>
      <c r="I6" s="15" t="s">
        <v>1154</v>
      </c>
      <c r="J6" s="384" t="s">
        <v>313</v>
      </c>
      <c r="K6" s="387" t="s">
        <v>1112</v>
      </c>
      <c r="L6" s="387" t="str">
        <f>CONCATENATE(LEFT(petDefinitions[[#This Row],['[tidName']]],10),"_DESC")</f>
        <v>TID_PET_01_DESC</v>
      </c>
      <c r="P6" s="67"/>
    </row>
    <row r="7" spans="1:16">
      <c r="A7">
        <v>3</v>
      </c>
      <c r="B7" s="388" t="s">
        <v>4</v>
      </c>
      <c r="C7" s="200" t="s">
        <v>877</v>
      </c>
      <c r="D7" s="138" t="s">
        <v>872</v>
      </c>
      <c r="E7" s="138" t="s">
        <v>1111</v>
      </c>
      <c r="F7" s="138">
        <v>2</v>
      </c>
      <c r="G7" s="15" t="s">
        <v>878</v>
      </c>
      <c r="H7" s="15" t="s">
        <v>881</v>
      </c>
      <c r="I7" s="15" t="s">
        <v>1154</v>
      </c>
      <c r="J7" s="384" t="s">
        <v>1072</v>
      </c>
      <c r="K7" s="387" t="s">
        <v>1113</v>
      </c>
      <c r="L7" s="389" t="str">
        <f>CONCATENATE(LEFT(petDefinitions[[#This Row],['[tidName']]],10),"_DESC")</f>
        <v>TID_PET_02_DESC</v>
      </c>
      <c r="P7" s="67"/>
    </row>
    <row r="8" spans="1:16">
      <c r="A8">
        <v>4</v>
      </c>
      <c r="B8" s="388" t="s">
        <v>4</v>
      </c>
      <c r="C8" s="200" t="s">
        <v>1049</v>
      </c>
      <c r="D8" s="138" t="s">
        <v>872</v>
      </c>
      <c r="E8" s="138" t="s">
        <v>1111</v>
      </c>
      <c r="F8" s="132">
        <v>3</v>
      </c>
      <c r="G8" s="15" t="s">
        <v>878</v>
      </c>
      <c r="H8" s="15" t="s">
        <v>882</v>
      </c>
      <c r="I8" s="15" t="s">
        <v>1156</v>
      </c>
      <c r="J8" s="384" t="s">
        <v>381</v>
      </c>
      <c r="K8" s="387" t="s">
        <v>1114</v>
      </c>
      <c r="L8" s="387" t="str">
        <f>CONCATENATE(LEFT(petDefinitions[[#This Row],['[tidName']]],10),"_DESC")</f>
        <v>TID_PET_03_DESC</v>
      </c>
      <c r="P8" s="67"/>
    </row>
    <row r="9" spans="1:16">
      <c r="A9" s="67">
        <v>5</v>
      </c>
      <c r="B9" s="388" t="s">
        <v>4</v>
      </c>
      <c r="C9" s="200" t="s">
        <v>1050</v>
      </c>
      <c r="D9" s="138" t="s">
        <v>872</v>
      </c>
      <c r="E9" s="138" t="s">
        <v>1111</v>
      </c>
      <c r="F9" s="132">
        <v>4</v>
      </c>
      <c r="G9" s="15" t="s">
        <v>878</v>
      </c>
      <c r="H9" s="379" t="s">
        <v>883</v>
      </c>
      <c r="I9" s="379" t="s">
        <v>1157</v>
      </c>
      <c r="J9" s="384" t="s">
        <v>1072</v>
      </c>
      <c r="K9" s="387" t="s">
        <v>1115</v>
      </c>
      <c r="L9" s="389" t="str">
        <f>CONCATENATE(LEFT(petDefinitions[[#This Row],['[tidName']]],10),"_DESC")</f>
        <v>TID_PET_04_DESC</v>
      </c>
      <c r="P9" s="67"/>
    </row>
    <row r="10" spans="1:16">
      <c r="A10" s="67">
        <v>6</v>
      </c>
      <c r="B10" s="388" t="s">
        <v>4</v>
      </c>
      <c r="C10" s="200" t="s">
        <v>1051</v>
      </c>
      <c r="D10" s="138" t="s">
        <v>872</v>
      </c>
      <c r="E10" s="138" t="s">
        <v>1111</v>
      </c>
      <c r="F10" s="138">
        <v>5</v>
      </c>
      <c r="G10" s="15" t="s">
        <v>878</v>
      </c>
      <c r="H10" s="15" t="s">
        <v>881</v>
      </c>
      <c r="I10" s="15" t="s">
        <v>1154</v>
      </c>
      <c r="J10" s="384" t="s">
        <v>313</v>
      </c>
      <c r="K10" s="387" t="s">
        <v>1116</v>
      </c>
      <c r="L10" s="387" t="str">
        <f>CONCATENATE(LEFT(petDefinitions[[#This Row],['[tidName']]],10),"_DESC")</f>
        <v>TID_PET_05_DESC</v>
      </c>
      <c r="P10" s="67"/>
    </row>
    <row r="11" spans="1:16">
      <c r="A11" s="67">
        <v>7</v>
      </c>
      <c r="B11" s="388" t="s">
        <v>4</v>
      </c>
      <c r="C11" s="200" t="s">
        <v>1052</v>
      </c>
      <c r="D11" s="138" t="s">
        <v>872</v>
      </c>
      <c r="E11" s="138" t="s">
        <v>1111</v>
      </c>
      <c r="F11" s="132">
        <v>6</v>
      </c>
      <c r="G11" s="15" t="s">
        <v>878</v>
      </c>
      <c r="H11" s="15" t="s">
        <v>881</v>
      </c>
      <c r="I11" s="15" t="s">
        <v>1154</v>
      </c>
      <c r="J11" s="384" t="s">
        <v>1072</v>
      </c>
      <c r="K11" s="387" t="s">
        <v>1117</v>
      </c>
      <c r="L11" s="387" t="str">
        <f>CONCATENATE(LEFT(petDefinitions[[#This Row],['[tidName']]],10),"_DESC")</f>
        <v>TID_PET_06_DESC</v>
      </c>
      <c r="P11" s="67"/>
    </row>
    <row r="12" spans="1:16">
      <c r="A12" s="67">
        <v>8</v>
      </c>
      <c r="B12" s="388" t="s">
        <v>4</v>
      </c>
      <c r="C12" s="200" t="s">
        <v>1053</v>
      </c>
      <c r="D12" s="138" t="s">
        <v>872</v>
      </c>
      <c r="E12" s="138" t="s">
        <v>1069</v>
      </c>
      <c r="F12" s="138">
        <v>0</v>
      </c>
      <c r="G12" s="15" t="s">
        <v>878</v>
      </c>
      <c r="H12" s="15" t="s">
        <v>881</v>
      </c>
      <c r="I12" s="15" t="s">
        <v>1154</v>
      </c>
      <c r="J12" s="384" t="s">
        <v>1041</v>
      </c>
      <c r="K12" s="387" t="s">
        <v>1118</v>
      </c>
      <c r="L12" s="387" t="str">
        <f>CONCATENATE(LEFT(petDefinitions[[#This Row],['[tidName']]],10),"_DESC")</f>
        <v>TID_PET_07_DESC</v>
      </c>
      <c r="P12" s="67"/>
    </row>
    <row r="13" spans="1:16">
      <c r="A13" s="67">
        <v>9</v>
      </c>
      <c r="B13" s="388" t="s">
        <v>4</v>
      </c>
      <c r="C13" s="200" t="s">
        <v>1054</v>
      </c>
      <c r="D13" s="138" t="s">
        <v>872</v>
      </c>
      <c r="E13" s="138" t="s">
        <v>1069</v>
      </c>
      <c r="F13" s="138">
        <v>1</v>
      </c>
      <c r="G13" s="15" t="s">
        <v>878</v>
      </c>
      <c r="H13" s="15" t="s">
        <v>882</v>
      </c>
      <c r="I13" s="15" t="s">
        <v>1156</v>
      </c>
      <c r="J13" s="384" t="s">
        <v>1079</v>
      </c>
      <c r="K13" s="387" t="s">
        <v>1119</v>
      </c>
      <c r="L13" s="387" t="str">
        <f>CONCATENATE(LEFT(petDefinitions[[#This Row],['[tidName']]],10),"_DESC")</f>
        <v>TID_PET_08_DESC</v>
      </c>
      <c r="P13" s="67"/>
    </row>
    <row r="14" spans="1:16">
      <c r="A14" s="67">
        <v>10</v>
      </c>
      <c r="B14" s="388" t="s">
        <v>4</v>
      </c>
      <c r="C14" s="200" t="s">
        <v>1055</v>
      </c>
      <c r="D14" s="138" t="s">
        <v>872</v>
      </c>
      <c r="E14" s="138" t="s">
        <v>1069</v>
      </c>
      <c r="F14" s="138">
        <v>2</v>
      </c>
      <c r="G14" s="15" t="s">
        <v>878</v>
      </c>
      <c r="H14" s="379" t="s">
        <v>883</v>
      </c>
      <c r="I14" s="379" t="s">
        <v>1157</v>
      </c>
      <c r="J14" s="384" t="s">
        <v>1080</v>
      </c>
      <c r="K14" s="387" t="s">
        <v>1120</v>
      </c>
      <c r="L14" s="387" t="str">
        <f>CONCATENATE(LEFT(petDefinitions[[#This Row],['[tidName']]],10),"_DESC")</f>
        <v>TID_PET_09_DESC</v>
      </c>
      <c r="P14" s="67"/>
    </row>
    <row r="15" spans="1:16">
      <c r="A15" s="67">
        <v>11</v>
      </c>
      <c r="B15" s="388" t="s">
        <v>4</v>
      </c>
      <c r="C15" s="200" t="s">
        <v>1056</v>
      </c>
      <c r="D15" s="138" t="s">
        <v>872</v>
      </c>
      <c r="E15" s="138" t="s">
        <v>1069</v>
      </c>
      <c r="F15" s="138">
        <v>3</v>
      </c>
      <c r="G15" s="15" t="s">
        <v>878</v>
      </c>
      <c r="H15" s="15" t="s">
        <v>881</v>
      </c>
      <c r="I15" s="15" t="s">
        <v>1154</v>
      </c>
      <c r="J15" s="384" t="s">
        <v>1042</v>
      </c>
      <c r="K15" s="387" t="s">
        <v>1121</v>
      </c>
      <c r="L15" s="387" t="str">
        <f>CONCATENATE(LEFT(petDefinitions[[#This Row],['[tidName']]],10),"_DESC")</f>
        <v>TID_PET_10_DESC</v>
      </c>
      <c r="P15" s="67"/>
    </row>
    <row r="16" spans="1:16">
      <c r="A16" s="67">
        <v>12</v>
      </c>
      <c r="B16" s="388" t="s">
        <v>4</v>
      </c>
      <c r="C16" s="200" t="s">
        <v>1057</v>
      </c>
      <c r="D16" s="138" t="s">
        <v>872</v>
      </c>
      <c r="E16" s="138" t="s">
        <v>1069</v>
      </c>
      <c r="F16" s="138">
        <v>4</v>
      </c>
      <c r="G16" s="15" t="s">
        <v>878</v>
      </c>
      <c r="H16" s="15" t="s">
        <v>881</v>
      </c>
      <c r="I16" s="15" t="s">
        <v>1154</v>
      </c>
      <c r="J16" s="384" t="s">
        <v>1084</v>
      </c>
      <c r="K16" s="387" t="s">
        <v>1122</v>
      </c>
      <c r="L16" s="387" t="str">
        <f>CONCATENATE(LEFT(petDefinitions[[#This Row],['[tidName']]],10),"_DESC")</f>
        <v>TID_PET_11_DESC</v>
      </c>
      <c r="P16" s="67"/>
    </row>
    <row r="17" spans="1:16">
      <c r="A17" s="67">
        <v>13</v>
      </c>
      <c r="B17" s="388" t="s">
        <v>4</v>
      </c>
      <c r="C17" s="200" t="s">
        <v>1058</v>
      </c>
      <c r="D17" s="138" t="s">
        <v>872</v>
      </c>
      <c r="E17" s="138" t="s">
        <v>1069</v>
      </c>
      <c r="F17" s="138">
        <v>5</v>
      </c>
      <c r="G17" s="15" t="s">
        <v>878</v>
      </c>
      <c r="H17" s="15" t="s">
        <v>882</v>
      </c>
      <c r="I17" s="15" t="s">
        <v>1156</v>
      </c>
      <c r="J17" s="384" t="s">
        <v>1040</v>
      </c>
      <c r="K17" s="387" t="s">
        <v>1123</v>
      </c>
      <c r="L17" s="387" t="str">
        <f>CONCATENATE(LEFT(petDefinitions[[#This Row],['[tidName']]],10),"_DESC")</f>
        <v>TID_PET_12_DESC</v>
      </c>
      <c r="P17" s="67"/>
    </row>
    <row r="18" spans="1:16">
      <c r="A18" s="67">
        <v>14</v>
      </c>
      <c r="B18" s="388" t="s">
        <v>4</v>
      </c>
      <c r="C18" s="200" t="s">
        <v>1059</v>
      </c>
      <c r="D18" s="138" t="s">
        <v>872</v>
      </c>
      <c r="E18" s="138" t="s">
        <v>1069</v>
      </c>
      <c r="F18" s="138">
        <v>6</v>
      </c>
      <c r="G18" s="15" t="s">
        <v>878</v>
      </c>
      <c r="H18" s="379" t="s">
        <v>883</v>
      </c>
      <c r="I18" s="379" t="s">
        <v>1157</v>
      </c>
      <c r="J18" s="384" t="s">
        <v>1041</v>
      </c>
      <c r="K18" s="387" t="s">
        <v>1124</v>
      </c>
      <c r="L18" s="387" t="str">
        <f>CONCATENATE(LEFT(petDefinitions[[#This Row],['[tidName']]],10),"_DESC")</f>
        <v>TID_PET_13_DESC</v>
      </c>
      <c r="P18" s="67"/>
    </row>
    <row r="19" spans="1:16">
      <c r="A19" s="67">
        <v>15</v>
      </c>
      <c r="B19" s="388" t="s">
        <v>4</v>
      </c>
      <c r="C19" s="200" t="s">
        <v>1060</v>
      </c>
      <c r="D19" s="138" t="s">
        <v>872</v>
      </c>
      <c r="E19" s="138" t="s">
        <v>1069</v>
      </c>
      <c r="F19" s="138">
        <v>7</v>
      </c>
      <c r="G19" s="15" t="s">
        <v>878</v>
      </c>
      <c r="H19" s="15" t="s">
        <v>881</v>
      </c>
      <c r="I19" s="15" t="s">
        <v>1154</v>
      </c>
      <c r="J19" s="384" t="s">
        <v>1041</v>
      </c>
      <c r="K19" s="387" t="s">
        <v>1125</v>
      </c>
      <c r="L19" s="387" t="str">
        <f>CONCATENATE(LEFT(petDefinitions[[#This Row],['[tidName']]],10),"_DESC")</f>
        <v>TID_PET_14_DESC</v>
      </c>
      <c r="P19" s="67"/>
    </row>
    <row r="20" spans="1:16">
      <c r="A20" s="67">
        <v>16</v>
      </c>
      <c r="B20" s="388" t="s">
        <v>4</v>
      </c>
      <c r="C20" s="200" t="s">
        <v>1061</v>
      </c>
      <c r="D20" s="138" t="s">
        <v>872</v>
      </c>
      <c r="E20" s="138" t="s">
        <v>1069</v>
      </c>
      <c r="F20" s="138">
        <v>8</v>
      </c>
      <c r="G20" s="15" t="s">
        <v>878</v>
      </c>
      <c r="H20" s="15" t="s">
        <v>881</v>
      </c>
      <c r="I20" s="15" t="s">
        <v>1154</v>
      </c>
      <c r="J20" s="384" t="s">
        <v>1079</v>
      </c>
      <c r="K20" s="387" t="s">
        <v>1126</v>
      </c>
      <c r="L20" s="387" t="str">
        <f>CONCATENATE(LEFT(petDefinitions[[#This Row],['[tidName']]],10),"_DESC")</f>
        <v>TID_PET_15_DESC</v>
      </c>
      <c r="P20" s="67"/>
    </row>
    <row r="21" spans="1:16">
      <c r="A21" s="67">
        <v>17</v>
      </c>
      <c r="B21" s="388" t="s">
        <v>4</v>
      </c>
      <c r="C21" s="200" t="s">
        <v>1062</v>
      </c>
      <c r="D21" s="138" t="s">
        <v>872</v>
      </c>
      <c r="E21" s="138" t="s">
        <v>1069</v>
      </c>
      <c r="F21" s="138">
        <v>9</v>
      </c>
      <c r="G21" s="15" t="s">
        <v>878</v>
      </c>
      <c r="H21" s="15" t="s">
        <v>882</v>
      </c>
      <c r="I21" s="15" t="s">
        <v>1156</v>
      </c>
      <c r="J21" s="384" t="s">
        <v>1080</v>
      </c>
      <c r="K21" s="387" t="s">
        <v>1127</v>
      </c>
      <c r="L21" s="387" t="str">
        <f>CONCATENATE(LEFT(petDefinitions[[#This Row],['[tidName']]],10),"_DESC")</f>
        <v>TID_PET_16_DESC</v>
      </c>
      <c r="P21" s="67"/>
    </row>
    <row r="22" spans="1:16">
      <c r="A22" s="67">
        <v>18</v>
      </c>
      <c r="B22" s="388" t="s">
        <v>4</v>
      </c>
      <c r="C22" s="200" t="s">
        <v>1063</v>
      </c>
      <c r="D22" s="138" t="s">
        <v>872</v>
      </c>
      <c r="E22" s="138" t="s">
        <v>1069</v>
      </c>
      <c r="F22" s="138">
        <v>10</v>
      </c>
      <c r="G22" s="15" t="s">
        <v>878</v>
      </c>
      <c r="H22" s="379" t="s">
        <v>883</v>
      </c>
      <c r="I22" s="379" t="s">
        <v>1157</v>
      </c>
      <c r="J22" s="384" t="s">
        <v>1042</v>
      </c>
      <c r="K22" s="387" t="s">
        <v>1128</v>
      </c>
      <c r="L22" s="387" t="str">
        <f>CONCATENATE(LEFT(petDefinitions[[#This Row],['[tidName']]],10),"_DESC")</f>
        <v>TID_PET_17_DESC</v>
      </c>
      <c r="P22" s="67"/>
    </row>
    <row r="23" spans="1:16">
      <c r="A23" s="67">
        <v>19</v>
      </c>
      <c r="B23" s="388" t="s">
        <v>4</v>
      </c>
      <c r="C23" s="200" t="s">
        <v>1064</v>
      </c>
      <c r="D23" s="138" t="s">
        <v>872</v>
      </c>
      <c r="E23" s="138" t="s">
        <v>1069</v>
      </c>
      <c r="F23" s="138">
        <v>11</v>
      </c>
      <c r="G23" s="15" t="s">
        <v>878</v>
      </c>
      <c r="H23" s="15" t="s">
        <v>881</v>
      </c>
      <c r="I23" s="15" t="s">
        <v>1154</v>
      </c>
      <c r="J23" s="384" t="s">
        <v>1084</v>
      </c>
      <c r="K23" s="387" t="s">
        <v>1129</v>
      </c>
      <c r="L23" s="387" t="str">
        <f>CONCATENATE(LEFT(petDefinitions[[#This Row],['[tidName']]],10),"_DESC")</f>
        <v>TID_PET_18_DESC</v>
      </c>
      <c r="P23" s="67"/>
    </row>
    <row r="24" spans="1:16">
      <c r="A24" s="67">
        <v>20</v>
      </c>
      <c r="B24" s="388" t="s">
        <v>4</v>
      </c>
      <c r="C24" s="200" t="s">
        <v>1065</v>
      </c>
      <c r="D24" s="138" t="s">
        <v>872</v>
      </c>
      <c r="E24" s="138" t="s">
        <v>1069</v>
      </c>
      <c r="F24" s="138">
        <v>12</v>
      </c>
      <c r="G24" s="15" t="s">
        <v>878</v>
      </c>
      <c r="H24" s="15" t="s">
        <v>882</v>
      </c>
      <c r="I24" s="15" t="s">
        <v>1156</v>
      </c>
      <c r="J24" s="384" t="s">
        <v>1040</v>
      </c>
      <c r="K24" s="387" t="s">
        <v>1130</v>
      </c>
      <c r="L24" s="387" t="str">
        <f>CONCATENATE(LEFT(petDefinitions[[#This Row],['[tidName']]],10),"_DESC")</f>
        <v>TID_PET_19_DESC</v>
      </c>
      <c r="P24" s="67"/>
    </row>
    <row r="25" spans="1:16">
      <c r="A25" s="67">
        <v>21</v>
      </c>
      <c r="B25" s="388" t="s">
        <v>4</v>
      </c>
      <c r="C25" s="200" t="s">
        <v>1066</v>
      </c>
      <c r="D25" s="138" t="s">
        <v>872</v>
      </c>
      <c r="E25" s="138" t="s">
        <v>1070</v>
      </c>
      <c r="F25" s="138">
        <v>0</v>
      </c>
      <c r="G25" s="15" t="s">
        <v>878</v>
      </c>
      <c r="H25" s="379" t="s">
        <v>883</v>
      </c>
      <c r="I25" s="379" t="s">
        <v>1157</v>
      </c>
      <c r="J25" s="409" t="s">
        <v>1076</v>
      </c>
      <c r="K25" s="387" t="s">
        <v>1131</v>
      </c>
      <c r="L25" s="387" t="str">
        <f>CONCATENATE(LEFT(petDefinitions[[#This Row],['[tidName']]],10),"_DESC")</f>
        <v>TID_PET_20_DESC</v>
      </c>
      <c r="P25" s="67"/>
    </row>
    <row r="26" spans="1:16">
      <c r="A26" s="67">
        <v>22</v>
      </c>
      <c r="B26" s="386" t="s">
        <v>4</v>
      </c>
      <c r="C26" s="198" t="s">
        <v>1092</v>
      </c>
      <c r="D26" s="132" t="s">
        <v>872</v>
      </c>
      <c r="E26" s="132" t="s">
        <v>1070</v>
      </c>
      <c r="F26" s="132">
        <v>1</v>
      </c>
      <c r="G26" s="15" t="s">
        <v>878</v>
      </c>
      <c r="H26" s="15" t="s">
        <v>881</v>
      </c>
      <c r="I26" s="15" t="s">
        <v>1154</v>
      </c>
      <c r="J26" s="384" t="s">
        <v>1077</v>
      </c>
      <c r="K26" s="387" t="s">
        <v>1132</v>
      </c>
      <c r="L26" s="387" t="str">
        <f>CONCATENATE(LEFT(petDefinitions[[#This Row],['[tidName']]],10),"_DESC")</f>
        <v>TID_PET_21_DESC</v>
      </c>
      <c r="P26" s="67"/>
    </row>
    <row r="27" spans="1:16">
      <c r="A27" s="67">
        <v>23</v>
      </c>
      <c r="B27" s="386" t="s">
        <v>4</v>
      </c>
      <c r="C27" s="198" t="s">
        <v>1093</v>
      </c>
      <c r="D27" s="132" t="s">
        <v>872</v>
      </c>
      <c r="E27" s="132" t="s">
        <v>1070</v>
      </c>
      <c r="F27" s="132">
        <v>2</v>
      </c>
      <c r="G27" s="15" t="s">
        <v>878</v>
      </c>
      <c r="H27" s="15" t="s">
        <v>881</v>
      </c>
      <c r="I27" s="15" t="s">
        <v>1154</v>
      </c>
      <c r="J27" s="384" t="s">
        <v>1076</v>
      </c>
      <c r="K27" s="387" t="s">
        <v>1133</v>
      </c>
      <c r="L27" s="387" t="str">
        <f>CONCATENATE(LEFT(petDefinitions[[#This Row],['[tidName']]],10),"_DESC")</f>
        <v>TID_PET_22_DESC</v>
      </c>
      <c r="P27" s="67"/>
    </row>
    <row r="28" spans="1:16">
      <c r="A28" s="67">
        <v>24</v>
      </c>
      <c r="B28" s="388" t="s">
        <v>4</v>
      </c>
      <c r="C28" s="200" t="s">
        <v>1094</v>
      </c>
      <c r="D28" s="138" t="s">
        <v>872</v>
      </c>
      <c r="E28" s="138" t="s">
        <v>1070</v>
      </c>
      <c r="F28" s="138">
        <v>3</v>
      </c>
      <c r="G28" s="15" t="s">
        <v>878</v>
      </c>
      <c r="H28" s="15" t="s">
        <v>881</v>
      </c>
      <c r="I28" s="15" t="s">
        <v>1154</v>
      </c>
      <c r="J28" s="384" t="s">
        <v>1075</v>
      </c>
      <c r="K28" s="387" t="s">
        <v>1134</v>
      </c>
      <c r="L28" s="389" t="str">
        <f>CONCATENATE(LEFT(petDefinitions[[#This Row],['[tidName']]],10),"_DESC")</f>
        <v>TID_PET_23_DESC</v>
      </c>
      <c r="P28" s="67"/>
    </row>
    <row r="29" spans="1:16">
      <c r="A29" s="67">
        <v>25</v>
      </c>
      <c r="B29" s="388" t="s">
        <v>4</v>
      </c>
      <c r="C29" s="200" t="s">
        <v>1095</v>
      </c>
      <c r="D29" s="138" t="s">
        <v>872</v>
      </c>
      <c r="E29" s="138" t="s">
        <v>1070</v>
      </c>
      <c r="F29" s="132">
        <v>4</v>
      </c>
      <c r="G29" s="15" t="s">
        <v>878</v>
      </c>
      <c r="H29" s="15" t="s">
        <v>882</v>
      </c>
      <c r="I29" s="15" t="s">
        <v>1156</v>
      </c>
      <c r="J29" s="384" t="s">
        <v>1076</v>
      </c>
      <c r="K29" s="387" t="s">
        <v>1135</v>
      </c>
      <c r="L29" s="387" t="str">
        <f>CONCATENATE(LEFT(petDefinitions[[#This Row],['[tidName']]],10),"_DESC")</f>
        <v>TID_PET_24_DESC</v>
      </c>
      <c r="P29" s="67"/>
    </row>
    <row r="30" spans="1:16">
      <c r="A30" s="67">
        <v>26</v>
      </c>
      <c r="B30" s="388" t="s">
        <v>4</v>
      </c>
      <c r="C30" s="200" t="s">
        <v>1096</v>
      </c>
      <c r="D30" s="138" t="s">
        <v>872</v>
      </c>
      <c r="E30" s="138" t="s">
        <v>1070</v>
      </c>
      <c r="F30" s="132">
        <v>5</v>
      </c>
      <c r="G30" s="15" t="s">
        <v>878</v>
      </c>
      <c r="H30" s="379" t="s">
        <v>883</v>
      </c>
      <c r="I30" s="379" t="s">
        <v>1157</v>
      </c>
      <c r="J30" s="384" t="s">
        <v>469</v>
      </c>
      <c r="K30" s="387" t="s">
        <v>1136</v>
      </c>
      <c r="L30" s="389" t="str">
        <f>CONCATENATE(LEFT(petDefinitions[[#This Row],['[tidName']]],10),"_DESC")</f>
        <v>TID_PET_25_DESC</v>
      </c>
      <c r="P30" s="67"/>
    </row>
    <row r="31" spans="1:16">
      <c r="A31" s="67">
        <v>27</v>
      </c>
      <c r="B31" s="388" t="s">
        <v>4</v>
      </c>
      <c r="C31" s="200" t="s">
        <v>1097</v>
      </c>
      <c r="D31" s="138" t="s">
        <v>872</v>
      </c>
      <c r="E31" s="138" t="s">
        <v>1070</v>
      </c>
      <c r="F31" s="138">
        <v>6</v>
      </c>
      <c r="G31" s="15" t="s">
        <v>878</v>
      </c>
      <c r="H31" s="15" t="s">
        <v>881</v>
      </c>
      <c r="I31" s="15" t="s">
        <v>1154</v>
      </c>
      <c r="J31" s="384" t="s">
        <v>1041</v>
      </c>
      <c r="K31" s="387" t="s">
        <v>1137</v>
      </c>
      <c r="L31" s="387" t="str">
        <f>CONCATENATE(LEFT(petDefinitions[[#This Row],['[tidName']]],10),"_DESC")</f>
        <v>TID_PET_26_DESC</v>
      </c>
      <c r="O31" s="67"/>
      <c r="P31" s="67"/>
    </row>
    <row r="32" spans="1:16">
      <c r="A32" s="67">
        <v>28</v>
      </c>
      <c r="B32" s="388" t="s">
        <v>4</v>
      </c>
      <c r="C32" s="200" t="s">
        <v>1098</v>
      </c>
      <c r="D32" s="138" t="s">
        <v>872</v>
      </c>
      <c r="E32" s="138" t="s">
        <v>1070</v>
      </c>
      <c r="F32" s="132">
        <v>7</v>
      </c>
      <c r="G32" s="15" t="s">
        <v>878</v>
      </c>
      <c r="H32" s="15" t="s">
        <v>881</v>
      </c>
      <c r="I32" s="15" t="s">
        <v>1154</v>
      </c>
      <c r="J32" s="384" t="s">
        <v>1045</v>
      </c>
      <c r="K32" s="387" t="s">
        <v>1138</v>
      </c>
      <c r="L32" s="387" t="str">
        <f>CONCATENATE(LEFT(petDefinitions[[#This Row],['[tidName']]],10),"_DESC")</f>
        <v>TID_PET_27_DESC</v>
      </c>
      <c r="P32" s="67"/>
    </row>
    <row r="33" spans="1:16">
      <c r="A33" s="67">
        <v>29</v>
      </c>
      <c r="B33" s="388" t="s">
        <v>4</v>
      </c>
      <c r="C33" s="200" t="s">
        <v>1099</v>
      </c>
      <c r="D33" s="138" t="s">
        <v>873</v>
      </c>
      <c r="E33" s="138" t="s">
        <v>1071</v>
      </c>
      <c r="F33" s="138">
        <v>0</v>
      </c>
      <c r="G33" s="15" t="s">
        <v>878</v>
      </c>
      <c r="H33" s="15" t="s">
        <v>881</v>
      </c>
      <c r="I33" s="15" t="s">
        <v>1155</v>
      </c>
      <c r="J33" s="384" t="s">
        <v>1087</v>
      </c>
      <c r="K33" s="387" t="s">
        <v>1139</v>
      </c>
      <c r="L33" s="387" t="str">
        <f>CONCATENATE(LEFT(petDefinitions[[#This Row],['[tidName']]],10),"_DESC")</f>
        <v>TID_PET_28_DESC</v>
      </c>
      <c r="P33" s="67"/>
    </row>
    <row r="34" spans="1:16">
      <c r="A34" s="67">
        <v>30</v>
      </c>
      <c r="B34" s="388" t="s">
        <v>4</v>
      </c>
      <c r="C34" s="200" t="s">
        <v>1100</v>
      </c>
      <c r="D34" s="138" t="s">
        <v>873</v>
      </c>
      <c r="E34" s="138" t="s">
        <v>1071</v>
      </c>
      <c r="F34" s="138">
        <v>1</v>
      </c>
      <c r="G34" s="15" t="s">
        <v>1153</v>
      </c>
      <c r="H34" s="15" t="s">
        <v>882</v>
      </c>
      <c r="I34" s="15" t="s">
        <v>1160</v>
      </c>
      <c r="J34" s="384" t="s">
        <v>1089</v>
      </c>
      <c r="K34" s="387" t="s">
        <v>1140</v>
      </c>
      <c r="L34" s="387" t="str">
        <f>CONCATENATE(LEFT(petDefinitions[[#This Row],['[tidName']]],10),"_DESC")</f>
        <v>TID_PET_29_DESC</v>
      </c>
      <c r="P34" s="67"/>
    </row>
    <row r="35" spans="1:16">
      <c r="A35" s="67">
        <v>31</v>
      </c>
      <c r="B35" s="388" t="s">
        <v>4</v>
      </c>
      <c r="C35" s="200" t="s">
        <v>1101</v>
      </c>
      <c r="D35" s="138" t="s">
        <v>873</v>
      </c>
      <c r="E35" s="138" t="s">
        <v>1071</v>
      </c>
      <c r="F35" s="138">
        <v>2</v>
      </c>
      <c r="G35" s="379" t="s">
        <v>880</v>
      </c>
      <c r="H35" s="379" t="s">
        <v>883</v>
      </c>
      <c r="I35" s="379" t="s">
        <v>1158</v>
      </c>
      <c r="J35" s="384" t="s">
        <v>1090</v>
      </c>
      <c r="K35" s="387" t="s">
        <v>1141</v>
      </c>
      <c r="L35" s="387" t="str">
        <f>CONCATENATE(LEFT(petDefinitions[[#This Row],['[tidName']]],10),"_DESC")</f>
        <v>TID_PET_30_DESC</v>
      </c>
      <c r="P35" s="67"/>
    </row>
    <row r="36" spans="1:16">
      <c r="A36" s="67">
        <v>32</v>
      </c>
      <c r="B36" s="388" t="s">
        <v>4</v>
      </c>
      <c r="C36" s="200" t="s">
        <v>1102</v>
      </c>
      <c r="D36" s="138" t="s">
        <v>873</v>
      </c>
      <c r="E36" s="138" t="s">
        <v>1070</v>
      </c>
      <c r="F36" s="138">
        <v>8</v>
      </c>
      <c r="G36" s="15" t="s">
        <v>878</v>
      </c>
      <c r="H36" s="15" t="s">
        <v>881</v>
      </c>
      <c r="I36" s="15" t="s">
        <v>1155</v>
      </c>
      <c r="J36" s="384" t="s">
        <v>1044</v>
      </c>
      <c r="K36" s="387" t="s">
        <v>1142</v>
      </c>
      <c r="L36" s="387" t="str">
        <f>CONCATENATE(LEFT(petDefinitions[[#This Row],['[tidName']]],10),"_DESC")</f>
        <v>TID_PET_31_DESC</v>
      </c>
      <c r="P36" s="67"/>
    </row>
    <row r="37" spans="1:16">
      <c r="A37" s="67">
        <v>33</v>
      </c>
      <c r="B37" s="388" t="s">
        <v>4</v>
      </c>
      <c r="C37" s="200" t="s">
        <v>1103</v>
      </c>
      <c r="D37" s="138" t="s">
        <v>873</v>
      </c>
      <c r="E37" s="138" t="s">
        <v>1070</v>
      </c>
      <c r="F37" s="138">
        <v>9</v>
      </c>
      <c r="G37" s="15" t="s">
        <v>878</v>
      </c>
      <c r="H37" s="15" t="s">
        <v>881</v>
      </c>
      <c r="I37" s="15" t="s">
        <v>1155</v>
      </c>
      <c r="J37" s="384" t="s">
        <v>470</v>
      </c>
      <c r="K37" s="387" t="s">
        <v>1143</v>
      </c>
      <c r="L37" s="387" t="str">
        <f>CONCATENATE(LEFT(petDefinitions[[#This Row],['[tidName']]],10),"_DESC")</f>
        <v>TID_PET_32_DESC</v>
      </c>
      <c r="P37" s="67"/>
    </row>
    <row r="38" spans="1:16">
      <c r="A38" s="67">
        <v>34</v>
      </c>
      <c r="B38" s="388" t="s">
        <v>4</v>
      </c>
      <c r="C38" s="200" t="s">
        <v>1104</v>
      </c>
      <c r="D38" s="138" t="s">
        <v>874</v>
      </c>
      <c r="E38" s="138" t="s">
        <v>1067</v>
      </c>
      <c r="F38" s="138">
        <v>0</v>
      </c>
      <c r="G38" s="15" t="s">
        <v>1152</v>
      </c>
      <c r="H38" s="15" t="s">
        <v>882</v>
      </c>
      <c r="I38" s="15" t="s">
        <v>1161</v>
      </c>
      <c r="J38" s="384" t="s">
        <v>1091</v>
      </c>
      <c r="K38" s="387" t="s">
        <v>1144</v>
      </c>
      <c r="L38" s="387" t="str">
        <f>CONCATENATE(LEFT(petDefinitions[[#This Row],['[tidName']]],10),"_DESC")</f>
        <v>TID_PET_33_DESC</v>
      </c>
      <c r="P38" s="67"/>
    </row>
    <row r="39" spans="1:16">
      <c r="A39" s="67">
        <v>35</v>
      </c>
      <c r="B39" s="388" t="s">
        <v>4</v>
      </c>
      <c r="C39" s="200" t="s">
        <v>1105</v>
      </c>
      <c r="D39" s="138" t="s">
        <v>874</v>
      </c>
      <c r="E39" s="138" t="s">
        <v>1071</v>
      </c>
      <c r="F39" s="138">
        <v>4</v>
      </c>
      <c r="G39" s="379" t="s">
        <v>880</v>
      </c>
      <c r="H39" s="379" t="s">
        <v>883</v>
      </c>
      <c r="I39" s="379" t="s">
        <v>1158</v>
      </c>
      <c r="J39" s="384" t="s">
        <v>1041</v>
      </c>
      <c r="K39" s="387" t="s">
        <v>1145</v>
      </c>
      <c r="L39" s="387" t="str">
        <f>CONCATENATE(LEFT(petDefinitions[[#This Row],['[tidName']]],10),"_DESC")</f>
        <v>TID_PET_34_DESC</v>
      </c>
      <c r="P39" s="67"/>
    </row>
    <row r="40" spans="1:16">
      <c r="A40" s="67">
        <v>36</v>
      </c>
      <c r="B40" s="388" t="s">
        <v>4</v>
      </c>
      <c r="C40" s="200" t="s">
        <v>1106</v>
      </c>
      <c r="D40" s="138" t="s">
        <v>874</v>
      </c>
      <c r="E40" s="138" t="s">
        <v>1067</v>
      </c>
      <c r="F40" s="138">
        <v>1</v>
      </c>
      <c r="G40" s="15" t="s">
        <v>1151</v>
      </c>
      <c r="H40" s="15" t="s">
        <v>881</v>
      </c>
      <c r="I40" s="15" t="s">
        <v>1159</v>
      </c>
      <c r="J40" s="384" t="s">
        <v>1046</v>
      </c>
      <c r="K40" s="387" t="s">
        <v>1146</v>
      </c>
      <c r="L40" s="387" t="str">
        <f>CONCATENATE(LEFT(petDefinitions[[#This Row],['[tidName']]],10),"_DESC")</f>
        <v>TID_PET_35_DESC</v>
      </c>
      <c r="P40" s="67"/>
    </row>
    <row r="41" spans="1:16">
      <c r="A41" s="67">
        <v>37</v>
      </c>
      <c r="B41" s="388" t="s">
        <v>4</v>
      </c>
      <c r="C41" s="200" t="s">
        <v>1107</v>
      </c>
      <c r="D41" s="138" t="s">
        <v>874</v>
      </c>
      <c r="E41" s="138" t="s">
        <v>1071</v>
      </c>
      <c r="F41" s="138">
        <v>5</v>
      </c>
      <c r="G41" s="15" t="s">
        <v>1162</v>
      </c>
      <c r="H41" s="15" t="s">
        <v>881</v>
      </c>
      <c r="I41" s="15" t="s">
        <v>1159</v>
      </c>
      <c r="J41" s="384" t="s">
        <v>1180</v>
      </c>
      <c r="K41" s="387" t="s">
        <v>1147</v>
      </c>
      <c r="L41" s="387" t="str">
        <f>CONCATENATE(LEFT(petDefinitions[[#This Row],['[tidName']]],10),"_DESC")</f>
        <v>TID_PET_36_DESC</v>
      </c>
      <c r="P41" s="67"/>
    </row>
    <row r="42" spans="1:16">
      <c r="A42" s="67">
        <v>38</v>
      </c>
      <c r="B42" s="388" t="s">
        <v>4</v>
      </c>
      <c r="C42" s="200" t="s">
        <v>1108</v>
      </c>
      <c r="D42" s="138" t="s">
        <v>1067</v>
      </c>
      <c r="E42" s="138" t="s">
        <v>1067</v>
      </c>
      <c r="F42" s="138">
        <v>2</v>
      </c>
      <c r="G42" s="15" t="s">
        <v>879</v>
      </c>
      <c r="H42" s="15" t="s">
        <v>882</v>
      </c>
      <c r="I42" s="15" t="s">
        <v>1161</v>
      </c>
      <c r="J42" s="384" t="s">
        <v>381</v>
      </c>
      <c r="K42" s="387" t="s">
        <v>1148</v>
      </c>
      <c r="L42" s="387" t="str">
        <f>CONCATENATE(LEFT(petDefinitions[[#This Row],['[tidName']]],10),"_DESC")</f>
        <v>TID_PET_37_DESC</v>
      </c>
      <c r="P42" s="67"/>
    </row>
    <row r="43" spans="1:16">
      <c r="A43" s="67">
        <v>39</v>
      </c>
      <c r="B43" s="388" t="s">
        <v>4</v>
      </c>
      <c r="C43" s="200" t="s">
        <v>1109</v>
      </c>
      <c r="D43" s="138" t="s">
        <v>1067</v>
      </c>
      <c r="E43" s="138" t="s">
        <v>1067</v>
      </c>
      <c r="F43" s="138">
        <v>3</v>
      </c>
      <c r="G43" s="379" t="s">
        <v>880</v>
      </c>
      <c r="H43" s="379" t="s">
        <v>883</v>
      </c>
      <c r="I43" s="379" t="s">
        <v>1158</v>
      </c>
      <c r="J43" s="384" t="s">
        <v>313</v>
      </c>
      <c r="K43" s="387" t="s">
        <v>1149</v>
      </c>
      <c r="L43" s="387" t="str">
        <f>CONCATENATE(LEFT(petDefinitions[[#This Row],['[tidName']]],10),"_DESC")</f>
        <v>TID_PET_38_DESC</v>
      </c>
      <c r="P43" s="67"/>
    </row>
    <row r="44" spans="1:16">
      <c r="A44" s="67">
        <v>40</v>
      </c>
      <c r="B44" s="388" t="s">
        <v>4</v>
      </c>
      <c r="C44" s="200" t="s">
        <v>1110</v>
      </c>
      <c r="D44" s="138" t="s">
        <v>1067</v>
      </c>
      <c r="E44" s="138" t="s">
        <v>1067</v>
      </c>
      <c r="F44" s="138">
        <v>4</v>
      </c>
      <c r="G44" s="15" t="s">
        <v>878</v>
      </c>
      <c r="H44" s="15" t="s">
        <v>881</v>
      </c>
      <c r="I44" s="15" t="s">
        <v>1159</v>
      </c>
      <c r="J44" s="384" t="s">
        <v>1041</v>
      </c>
      <c r="K44" s="387" t="s">
        <v>1150</v>
      </c>
      <c r="L44" s="387" t="str">
        <f>CONCATENATE(LEFT(petDefinitions[[#This Row],['[tidName']]],10),"_DESC")</f>
        <v>TID_PET_39_DESC</v>
      </c>
      <c r="P44" s="67"/>
    </row>
  </sheetData>
  <dataValidations count="2">
    <dataValidation type="list" showInputMessage="1" showErrorMessage="1" sqref="D5:D44">
      <formula1>INDIRECT("rarityDefinitions['[sku']]")</formula1>
    </dataValidation>
    <dataValidation showInputMessage="1" showErrorMessage="1" sqref="E5:F44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powerups!$E$4:$E$26</xm:f>
          </x14:formula1>
          <xm:sqref>J5:J44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F118"/>
  <sheetViews>
    <sheetView topLeftCell="A31" workbookViewId="0">
      <pane xSplit="3" topLeftCell="D1" activePane="topRight" state="frozen"/>
      <selection activeCell="A16" sqref="A16"/>
      <selection pane="topRight" activeCell="C64" sqref="C64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42578125" style="67" bestFit="1" customWidth="1"/>
    <col min="5" max="8" width="8.42578125" style="67" bestFit="1" customWidth="1"/>
    <col min="9" max="9" width="45.42578125" style="67" bestFit="1" customWidth="1"/>
    <col min="10" max="10" width="8.42578125" style="67" bestFit="1" customWidth="1"/>
    <col min="11" max="11" width="23" style="67" bestFit="1" customWidth="1"/>
    <col min="12" max="12" width="75.42578125" style="67" bestFit="1" customWidth="1"/>
    <col min="13" max="13" width="74.28515625" style="67" bestFit="1" customWidth="1"/>
    <col min="14" max="14" width="26.42578125" style="67" bestFit="1" customWidth="1"/>
    <col min="15" max="17" width="8.42578125" style="67" bestFit="1" customWidth="1"/>
    <col min="18" max="18" width="45.42578125" style="67" bestFit="1" customWidth="1"/>
    <col min="19" max="22" width="8.42578125" style="67" bestFit="1" customWidth="1"/>
    <col min="23" max="23" width="8.42578125" style="67" customWidth="1"/>
    <col min="24" max="24" width="8.42578125" style="67" bestFit="1" customWidth="1"/>
    <col min="25" max="25" width="26.42578125" style="67" bestFit="1" customWidth="1"/>
    <col min="26" max="27" width="8.42578125" style="67" bestFit="1" customWidth="1"/>
    <col min="28" max="28" width="25.85546875" style="67" bestFit="1" customWidth="1"/>
    <col min="29" max="29" width="162.85546875" style="67" bestFit="1" customWidth="1"/>
    <col min="30" max="30" width="131.85546875" style="67" bestFit="1" customWidth="1"/>
    <col min="31" max="31" width="107.7109375" style="67" bestFit="1" customWidth="1"/>
    <col min="32" max="32" width="100.85546875" style="67" bestFit="1" customWidth="1"/>
    <col min="33" max="33" width="33.28515625" style="67" customWidth="1"/>
    <col min="34" max="34" width="11.140625" style="67" customWidth="1"/>
    <col min="35" max="35" width="19.42578125" style="67" customWidth="1"/>
    <col min="36" max="36" width="22.28515625" style="67" customWidth="1"/>
    <col min="37" max="16384" width="10.85546875" style="67"/>
  </cols>
  <sheetData>
    <row r="1" spans="2:25" ht="15.75" thickBot="1"/>
    <row r="2" spans="2:25" ht="23.25">
      <c r="B2" s="12" t="s">
        <v>410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45">
      <c r="B3" s="153" t="s">
        <v>461</v>
      </c>
      <c r="C3" s="195"/>
      <c r="D3" s="195"/>
      <c r="E3" s="195"/>
      <c r="F3" s="435"/>
      <c r="G3" s="435"/>
      <c r="H3" s="195"/>
      <c r="I3" s="172"/>
      <c r="J3" s="171"/>
    </row>
    <row r="4" spans="2:25" ht="134.25">
      <c r="B4" s="143" t="s">
        <v>411</v>
      </c>
      <c r="C4" s="144" t="s">
        <v>5</v>
      </c>
    </row>
    <row r="5" spans="2:25">
      <c r="B5" s="136" t="s">
        <v>4</v>
      </c>
      <c r="C5" s="13" t="s">
        <v>413</v>
      </c>
    </row>
    <row r="6" spans="2:25">
      <c r="B6" s="136" t="s">
        <v>4</v>
      </c>
      <c r="C6" s="13" t="s">
        <v>417</v>
      </c>
    </row>
    <row r="7" spans="2:25">
      <c r="B7" s="224" t="s">
        <v>4</v>
      </c>
      <c r="C7" s="13" t="s">
        <v>595</v>
      </c>
    </row>
    <row r="8" spans="2:25">
      <c r="B8" s="136" t="s">
        <v>4</v>
      </c>
      <c r="C8" s="13" t="s">
        <v>412</v>
      </c>
    </row>
    <row r="9" spans="2:25">
      <c r="B9" s="136" t="s">
        <v>4</v>
      </c>
      <c r="C9" s="13" t="s">
        <v>206</v>
      </c>
    </row>
    <row r="10" spans="2:25">
      <c r="B10" s="136" t="s">
        <v>4</v>
      </c>
      <c r="C10" s="13" t="s">
        <v>414</v>
      </c>
    </row>
    <row r="11" spans="2:25">
      <c r="B11" s="136" t="s">
        <v>4</v>
      </c>
      <c r="C11" s="193" t="s">
        <v>415</v>
      </c>
    </row>
    <row r="12" spans="2:25">
      <c r="B12" s="136" t="s">
        <v>4</v>
      </c>
      <c r="C12" s="13" t="s">
        <v>416</v>
      </c>
    </row>
    <row r="13" spans="2:25">
      <c r="B13" s="134" t="s">
        <v>4</v>
      </c>
      <c r="C13" s="13" t="s">
        <v>205</v>
      </c>
    </row>
    <row r="14" spans="2:25">
      <c r="B14" s="136" t="s">
        <v>4</v>
      </c>
      <c r="C14" s="193" t="s">
        <v>418</v>
      </c>
    </row>
    <row r="15" spans="2:25">
      <c r="B15" s="136" t="s">
        <v>4</v>
      </c>
      <c r="C15" s="193" t="s">
        <v>1013</v>
      </c>
    </row>
    <row r="16" spans="2:25">
      <c r="B16" s="136" t="s">
        <v>4</v>
      </c>
      <c r="C16" s="193" t="s">
        <v>1035</v>
      </c>
    </row>
    <row r="18" spans="2:32" ht="15.75" thickBot="1"/>
    <row r="19" spans="2:32" ht="23.25">
      <c r="B19" s="12" t="s">
        <v>409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2:32" s="5" customFormat="1" ht="15.75" thickBot="1">
      <c r="B20" s="196"/>
      <c r="C20" s="172" t="s">
        <v>709</v>
      </c>
      <c r="D20" s="172"/>
      <c r="E20" s="196"/>
      <c r="F20" s="435"/>
      <c r="G20" s="435"/>
      <c r="H20" s="196"/>
      <c r="I20" s="172"/>
      <c r="J20" s="196"/>
      <c r="O20" s="5" t="s">
        <v>431</v>
      </c>
      <c r="R20" s="5" t="s">
        <v>432</v>
      </c>
      <c r="Y20" s="172" t="s">
        <v>490</v>
      </c>
      <c r="Z20" s="172"/>
      <c r="AA20" s="172"/>
      <c r="AB20" s="172"/>
    </row>
    <row r="21" spans="2:32" ht="126">
      <c r="B21" s="326" t="s">
        <v>408</v>
      </c>
      <c r="C21" s="318" t="s">
        <v>5</v>
      </c>
      <c r="D21" s="319" t="s">
        <v>419</v>
      </c>
      <c r="E21" s="308" t="s">
        <v>420</v>
      </c>
      <c r="F21" s="309" t="s">
        <v>421</v>
      </c>
      <c r="G21" s="309" t="s">
        <v>422</v>
      </c>
      <c r="H21" s="309" t="s">
        <v>423</v>
      </c>
      <c r="I21" s="309" t="s">
        <v>424</v>
      </c>
      <c r="J21" s="309" t="s">
        <v>425</v>
      </c>
      <c r="K21" s="309" t="s">
        <v>426</v>
      </c>
      <c r="L21" s="309" t="s">
        <v>427</v>
      </c>
      <c r="M21" s="310" t="s">
        <v>428</v>
      </c>
      <c r="N21" s="310" t="s">
        <v>429</v>
      </c>
      <c r="O21" s="310" t="s">
        <v>430</v>
      </c>
      <c r="P21" s="310" t="s">
        <v>675</v>
      </c>
      <c r="Q21" s="310" t="s">
        <v>676</v>
      </c>
      <c r="R21" s="310" t="s">
        <v>598</v>
      </c>
      <c r="S21" s="310" t="s">
        <v>599</v>
      </c>
      <c r="T21" s="310" t="s">
        <v>600</v>
      </c>
      <c r="U21" s="310" t="s">
        <v>601</v>
      </c>
      <c r="V21" s="310" t="s">
        <v>543</v>
      </c>
      <c r="W21" s="310" t="s">
        <v>1164</v>
      </c>
      <c r="X21" s="311" t="s">
        <v>434</v>
      </c>
      <c r="Y21" s="311" t="s">
        <v>433</v>
      </c>
      <c r="Z21" s="311" t="s">
        <v>435</v>
      </c>
      <c r="AA21" s="312" t="s">
        <v>775</v>
      </c>
      <c r="AB21" s="297" t="s">
        <v>38</v>
      </c>
      <c r="AC21" s="298" t="s">
        <v>486</v>
      </c>
      <c r="AD21" s="299" t="s">
        <v>487</v>
      </c>
      <c r="AE21" s="299" t="s">
        <v>488</v>
      </c>
      <c r="AF21" s="300" t="s">
        <v>774</v>
      </c>
    </row>
    <row r="22" spans="2:32">
      <c r="B22" s="329" t="s">
        <v>4</v>
      </c>
      <c r="C22" s="324" t="s">
        <v>716</v>
      </c>
      <c r="D22" s="325" t="s">
        <v>414</v>
      </c>
      <c r="E22" s="316">
        <v>27</v>
      </c>
      <c r="F22" s="206">
        <v>2</v>
      </c>
      <c r="G22" s="206">
        <v>0</v>
      </c>
      <c r="H22" s="206">
        <v>20</v>
      </c>
      <c r="I22" s="206">
        <v>0</v>
      </c>
      <c r="J22" s="206">
        <v>4</v>
      </c>
      <c r="K22" s="354">
        <v>0.2</v>
      </c>
      <c r="L22" s="206">
        <v>0</v>
      </c>
      <c r="M22" s="199" t="b">
        <v>1</v>
      </c>
      <c r="N22" s="199">
        <v>1</v>
      </c>
      <c r="O22" s="199">
        <v>7</v>
      </c>
      <c r="P22" s="199" t="b">
        <v>1</v>
      </c>
      <c r="Q22" s="332">
        <v>0</v>
      </c>
      <c r="R22" s="199" t="b">
        <v>0</v>
      </c>
      <c r="S22" s="332">
        <v>0</v>
      </c>
      <c r="T22" s="199" t="b">
        <v>1</v>
      </c>
      <c r="U22" s="332">
        <v>0</v>
      </c>
      <c r="V22" s="199">
        <v>75</v>
      </c>
      <c r="W22" s="199">
        <v>0</v>
      </c>
      <c r="X22" s="253">
        <v>0.25</v>
      </c>
      <c r="Y22" s="253">
        <v>0.25</v>
      </c>
      <c r="Z22" s="253">
        <v>0.7</v>
      </c>
      <c r="AA22" s="317">
        <v>0</v>
      </c>
      <c r="AB22" s="306" t="s">
        <v>659</v>
      </c>
      <c r="AC22" s="393" t="s">
        <v>934</v>
      </c>
      <c r="AD22" s="401" t="s">
        <v>952</v>
      </c>
      <c r="AE22" s="393" t="s">
        <v>970</v>
      </c>
      <c r="AF22" s="393" t="s">
        <v>972</v>
      </c>
    </row>
    <row r="23" spans="2:32">
      <c r="B23" s="329" t="s">
        <v>4</v>
      </c>
      <c r="C23" s="324" t="s">
        <v>702</v>
      </c>
      <c r="D23" s="325" t="s">
        <v>414</v>
      </c>
      <c r="E23" s="316">
        <v>30</v>
      </c>
      <c r="F23" s="206">
        <v>2</v>
      </c>
      <c r="G23" s="206">
        <v>0</v>
      </c>
      <c r="H23" s="206">
        <v>20</v>
      </c>
      <c r="I23" s="206">
        <v>0</v>
      </c>
      <c r="J23" s="206">
        <v>4</v>
      </c>
      <c r="K23" s="354">
        <v>0.2</v>
      </c>
      <c r="L23" s="206">
        <v>0</v>
      </c>
      <c r="M23" s="199" t="b">
        <v>1</v>
      </c>
      <c r="N23" s="199">
        <v>1</v>
      </c>
      <c r="O23" s="199">
        <v>7</v>
      </c>
      <c r="P23" s="199" t="b">
        <v>1</v>
      </c>
      <c r="Q23" s="332">
        <v>0</v>
      </c>
      <c r="R23" s="199" t="b">
        <v>0</v>
      </c>
      <c r="S23" s="332">
        <v>0</v>
      </c>
      <c r="T23" s="199" t="b">
        <v>1</v>
      </c>
      <c r="U23" s="332">
        <v>0</v>
      </c>
      <c r="V23" s="199">
        <v>75</v>
      </c>
      <c r="W23" s="199">
        <v>0</v>
      </c>
      <c r="X23" s="253">
        <v>0.25</v>
      </c>
      <c r="Y23" s="253">
        <v>0.25</v>
      </c>
      <c r="Z23" s="253">
        <v>0.8</v>
      </c>
      <c r="AA23" s="317">
        <v>0</v>
      </c>
      <c r="AB23" s="306" t="s">
        <v>752</v>
      </c>
      <c r="AC23" s="393" t="s">
        <v>935</v>
      </c>
      <c r="AD23" s="401" t="s">
        <v>996</v>
      </c>
      <c r="AE23" s="393" t="s">
        <v>971</v>
      </c>
      <c r="AF23" s="393" t="s">
        <v>973</v>
      </c>
    </row>
    <row r="24" spans="2:32">
      <c r="B24" s="327" t="s">
        <v>4</v>
      </c>
      <c r="C24" s="320" t="s">
        <v>705</v>
      </c>
      <c r="D24" s="321" t="s">
        <v>413</v>
      </c>
      <c r="E24" s="313">
        <v>3</v>
      </c>
      <c r="F24" s="133">
        <v>1</v>
      </c>
      <c r="G24" s="133">
        <v>0</v>
      </c>
      <c r="H24" s="133">
        <v>4</v>
      </c>
      <c r="I24" s="133">
        <v>0</v>
      </c>
      <c r="J24" s="133">
        <v>1</v>
      </c>
      <c r="K24" s="355">
        <v>0.1</v>
      </c>
      <c r="L24" s="133">
        <v>0</v>
      </c>
      <c r="M24" s="20" t="b">
        <v>1</v>
      </c>
      <c r="N24" s="20">
        <v>0</v>
      </c>
      <c r="O24" s="20">
        <v>1</v>
      </c>
      <c r="P24" s="20" t="b">
        <v>1</v>
      </c>
      <c r="Q24" s="330">
        <f>entityDefinitions[[#This Row],['[edibleFromTier']]]</f>
        <v>0</v>
      </c>
      <c r="R24" s="20" t="b">
        <v>0</v>
      </c>
      <c r="S24" s="330">
        <f>entityDefinitions[[#This Row],['[edibleFromTier']]]</f>
        <v>0</v>
      </c>
      <c r="T24" s="20" t="b">
        <v>0</v>
      </c>
      <c r="U24" s="330">
        <f>entityDefinitions[[#This Row],['[edibleFromTier']]]</f>
        <v>0</v>
      </c>
      <c r="V24" s="20">
        <v>1</v>
      </c>
      <c r="W24" s="20">
        <v>0</v>
      </c>
      <c r="X24" s="252">
        <v>0.2</v>
      </c>
      <c r="Y24" s="252">
        <v>0.05</v>
      </c>
      <c r="Z24" s="252">
        <v>0</v>
      </c>
      <c r="AA24" s="314">
        <v>0</v>
      </c>
      <c r="AB24" s="301" t="s">
        <v>739</v>
      </c>
      <c r="AC24" s="391" t="s">
        <v>913</v>
      </c>
      <c r="AD24" s="402" t="s">
        <v>943</v>
      </c>
      <c r="AE24" s="391"/>
      <c r="AF24" s="302"/>
    </row>
    <row r="25" spans="2:32">
      <c r="B25" s="327" t="s">
        <v>4</v>
      </c>
      <c r="C25" s="320" t="s">
        <v>706</v>
      </c>
      <c r="D25" s="321" t="s">
        <v>413</v>
      </c>
      <c r="E25" s="313">
        <v>13</v>
      </c>
      <c r="F25" s="133">
        <v>1</v>
      </c>
      <c r="G25" s="133">
        <v>0</v>
      </c>
      <c r="H25" s="133">
        <v>8</v>
      </c>
      <c r="I25" s="133">
        <v>0</v>
      </c>
      <c r="J25" s="133">
        <v>3</v>
      </c>
      <c r="K25" s="355">
        <v>0.1</v>
      </c>
      <c r="L25" s="133">
        <v>0</v>
      </c>
      <c r="M25" s="20" t="b">
        <v>1</v>
      </c>
      <c r="N25" s="20">
        <v>1</v>
      </c>
      <c r="O25" s="20">
        <v>4</v>
      </c>
      <c r="P25" s="20" t="b">
        <v>1</v>
      </c>
      <c r="Q25" s="330">
        <v>0</v>
      </c>
      <c r="R25" s="20" t="b">
        <v>0</v>
      </c>
      <c r="S25" s="330">
        <v>0</v>
      </c>
      <c r="T25" s="20" t="b">
        <v>0</v>
      </c>
      <c r="U25" s="330">
        <v>0</v>
      </c>
      <c r="V25" s="20">
        <v>1</v>
      </c>
      <c r="W25" s="20">
        <v>0</v>
      </c>
      <c r="X25" s="252">
        <v>0.1</v>
      </c>
      <c r="Y25" s="252">
        <v>0.1</v>
      </c>
      <c r="Z25" s="252">
        <v>1</v>
      </c>
      <c r="AA25" s="314">
        <v>0</v>
      </c>
      <c r="AB25" s="301" t="s">
        <v>740</v>
      </c>
      <c r="AC25" s="391" t="s">
        <v>912</v>
      </c>
      <c r="AD25" s="402" t="s">
        <v>942</v>
      </c>
      <c r="AE25" s="391" t="s">
        <v>960</v>
      </c>
      <c r="AF25" s="391" t="s">
        <v>974</v>
      </c>
    </row>
    <row r="26" spans="2:32">
      <c r="B26" s="327" t="s">
        <v>4</v>
      </c>
      <c r="C26" s="320" t="s">
        <v>1034</v>
      </c>
      <c r="D26" s="321" t="s">
        <v>1035</v>
      </c>
      <c r="E26" s="313">
        <v>13</v>
      </c>
      <c r="F26" s="133">
        <v>1</v>
      </c>
      <c r="G26" s="133">
        <v>0</v>
      </c>
      <c r="H26" s="133">
        <v>8</v>
      </c>
      <c r="I26" s="133">
        <v>0</v>
      </c>
      <c r="J26" s="133">
        <v>4</v>
      </c>
      <c r="K26" s="355">
        <v>0.1</v>
      </c>
      <c r="L26" s="133">
        <v>0</v>
      </c>
      <c r="M26" s="20" t="b">
        <v>1</v>
      </c>
      <c r="N26" s="20">
        <v>1</v>
      </c>
      <c r="O26" s="20">
        <v>4</v>
      </c>
      <c r="P26" s="20" t="b">
        <v>1</v>
      </c>
      <c r="Q26" s="330">
        <v>0</v>
      </c>
      <c r="R26" s="20" t="b">
        <v>0</v>
      </c>
      <c r="S26" s="330">
        <v>0</v>
      </c>
      <c r="T26" s="20" t="b">
        <v>0</v>
      </c>
      <c r="U26" s="330">
        <v>0</v>
      </c>
      <c r="V26" s="20">
        <v>1</v>
      </c>
      <c r="W26" s="20">
        <v>0</v>
      </c>
      <c r="X26" s="252">
        <v>0.1</v>
      </c>
      <c r="Y26" s="252">
        <v>0.1</v>
      </c>
      <c r="Z26" s="252">
        <v>1</v>
      </c>
      <c r="AA26" s="314">
        <v>0</v>
      </c>
      <c r="AB26" s="301" t="s">
        <v>740</v>
      </c>
      <c r="AC26" s="391" t="s">
        <v>912</v>
      </c>
      <c r="AD26" s="402" t="s">
        <v>942</v>
      </c>
      <c r="AE26" s="391" t="s">
        <v>960</v>
      </c>
      <c r="AF26" s="391" t="s">
        <v>974</v>
      </c>
    </row>
    <row r="27" spans="2:32">
      <c r="B27" s="327" t="s">
        <v>4</v>
      </c>
      <c r="C27" s="320" t="s">
        <v>1038</v>
      </c>
      <c r="D27" s="321" t="s">
        <v>1035</v>
      </c>
      <c r="E27" s="313">
        <v>13</v>
      </c>
      <c r="F27" s="133">
        <v>1</v>
      </c>
      <c r="G27" s="133">
        <v>0</v>
      </c>
      <c r="H27" s="133">
        <v>8</v>
      </c>
      <c r="I27" s="133">
        <v>0</v>
      </c>
      <c r="J27" s="133">
        <v>10</v>
      </c>
      <c r="K27" s="355">
        <v>0.1</v>
      </c>
      <c r="L27" s="133">
        <v>0</v>
      </c>
      <c r="M27" s="20" t="b">
        <v>1</v>
      </c>
      <c r="N27" s="20">
        <v>1</v>
      </c>
      <c r="O27" s="20">
        <v>0</v>
      </c>
      <c r="P27" s="20" t="b">
        <v>1</v>
      </c>
      <c r="Q27" s="330">
        <v>0</v>
      </c>
      <c r="R27" s="20" t="b">
        <v>0</v>
      </c>
      <c r="S27" s="330">
        <v>0</v>
      </c>
      <c r="T27" s="20" t="b">
        <v>0</v>
      </c>
      <c r="U27" s="330">
        <v>0</v>
      </c>
      <c r="V27" s="20">
        <v>1</v>
      </c>
      <c r="W27" s="20">
        <v>0</v>
      </c>
      <c r="X27" s="252">
        <v>0.1</v>
      </c>
      <c r="Y27" s="252">
        <v>0.1</v>
      </c>
      <c r="Z27" s="252">
        <v>1</v>
      </c>
      <c r="AA27" s="314">
        <v>0</v>
      </c>
      <c r="AB27" s="301" t="s">
        <v>740</v>
      </c>
      <c r="AC27" s="391" t="s">
        <v>912</v>
      </c>
      <c r="AD27" s="402" t="s">
        <v>942</v>
      </c>
      <c r="AE27" s="391" t="s">
        <v>960</v>
      </c>
      <c r="AF27" s="391" t="s">
        <v>974</v>
      </c>
    </row>
    <row r="28" spans="2:32">
      <c r="B28" s="327" t="s">
        <v>4</v>
      </c>
      <c r="C28" s="320" t="s">
        <v>784</v>
      </c>
      <c r="D28" s="321" t="s">
        <v>413</v>
      </c>
      <c r="E28" s="313">
        <v>4</v>
      </c>
      <c r="F28" s="133">
        <v>1</v>
      </c>
      <c r="G28" s="133">
        <v>0</v>
      </c>
      <c r="H28" s="133">
        <v>4</v>
      </c>
      <c r="I28" s="133">
        <v>0</v>
      </c>
      <c r="J28" s="133">
        <v>1</v>
      </c>
      <c r="K28" s="355">
        <v>0.1</v>
      </c>
      <c r="L28" s="133">
        <v>0</v>
      </c>
      <c r="M28" s="20" t="b">
        <v>1</v>
      </c>
      <c r="N28" s="20">
        <v>0</v>
      </c>
      <c r="O28" s="20">
        <v>1</v>
      </c>
      <c r="P28" s="20" t="b">
        <v>1</v>
      </c>
      <c r="Q28" s="330">
        <f>entityDefinitions[[#This Row],['[edibleFromTier']]]</f>
        <v>0</v>
      </c>
      <c r="R28" s="20" t="b">
        <v>0</v>
      </c>
      <c r="S28" s="330">
        <f>entityDefinitions[[#This Row],['[edibleFromTier']]]</f>
        <v>0</v>
      </c>
      <c r="T28" s="20" t="b">
        <v>0</v>
      </c>
      <c r="U28" s="330">
        <v>0</v>
      </c>
      <c r="V28" s="20">
        <v>1</v>
      </c>
      <c r="W28" s="20">
        <v>0</v>
      </c>
      <c r="X28" s="252">
        <v>0.05</v>
      </c>
      <c r="Y28" s="252">
        <v>0.05</v>
      </c>
      <c r="Z28" s="252">
        <v>0</v>
      </c>
      <c r="AA28" s="314">
        <v>0</v>
      </c>
      <c r="AB28" s="301" t="s">
        <v>776</v>
      </c>
      <c r="AC28" s="391" t="s">
        <v>914</v>
      </c>
      <c r="AD28" s="402" t="s">
        <v>994</v>
      </c>
      <c r="AE28" s="391"/>
      <c r="AF28" s="302"/>
    </row>
    <row r="29" spans="2:32">
      <c r="B29" s="327" t="s">
        <v>4</v>
      </c>
      <c r="C29" s="320" t="s">
        <v>785</v>
      </c>
      <c r="D29" s="321" t="s">
        <v>413</v>
      </c>
      <c r="E29" s="313">
        <v>7</v>
      </c>
      <c r="F29" s="133">
        <v>1</v>
      </c>
      <c r="G29" s="133">
        <v>0</v>
      </c>
      <c r="H29" s="133">
        <v>4</v>
      </c>
      <c r="I29" s="133">
        <v>0</v>
      </c>
      <c r="J29" s="133">
        <v>1</v>
      </c>
      <c r="K29" s="355">
        <v>0.1</v>
      </c>
      <c r="L29" s="133">
        <v>0</v>
      </c>
      <c r="M29" s="20" t="b">
        <v>1</v>
      </c>
      <c r="N29" s="20">
        <v>0</v>
      </c>
      <c r="O29" s="20">
        <v>1</v>
      </c>
      <c r="P29" s="20" t="b">
        <v>1</v>
      </c>
      <c r="Q29" s="330">
        <f>entityDefinitions[[#This Row],['[edibleFromTier']]]</f>
        <v>0</v>
      </c>
      <c r="R29" s="20" t="b">
        <v>0</v>
      </c>
      <c r="S29" s="330">
        <f>entityDefinitions[[#This Row],['[edibleFromTier']]]</f>
        <v>0</v>
      </c>
      <c r="T29" s="20" t="b">
        <v>0</v>
      </c>
      <c r="U29" s="330">
        <v>0</v>
      </c>
      <c r="V29" s="20">
        <v>1</v>
      </c>
      <c r="W29" s="20">
        <v>0</v>
      </c>
      <c r="X29" s="252">
        <v>0.05</v>
      </c>
      <c r="Y29" s="252">
        <v>0.05</v>
      </c>
      <c r="Z29" s="252">
        <v>0</v>
      </c>
      <c r="AA29" s="314">
        <v>0</v>
      </c>
      <c r="AB29" s="301" t="s">
        <v>777</v>
      </c>
      <c r="AC29" s="391" t="s">
        <v>928</v>
      </c>
      <c r="AD29" s="402" t="s">
        <v>995</v>
      </c>
      <c r="AE29" s="391"/>
      <c r="AF29" s="302"/>
    </row>
    <row r="30" spans="2:32">
      <c r="B30" s="327" t="s">
        <v>4</v>
      </c>
      <c r="C30" s="320" t="s">
        <v>786</v>
      </c>
      <c r="D30" s="321" t="s">
        <v>413</v>
      </c>
      <c r="E30" s="313">
        <v>4</v>
      </c>
      <c r="F30" s="133">
        <v>1</v>
      </c>
      <c r="G30" s="133">
        <v>0</v>
      </c>
      <c r="H30" s="133">
        <v>4</v>
      </c>
      <c r="I30" s="133">
        <v>0</v>
      </c>
      <c r="J30" s="133">
        <v>1</v>
      </c>
      <c r="K30" s="355">
        <v>0.1</v>
      </c>
      <c r="L30" s="133">
        <v>0</v>
      </c>
      <c r="M30" s="20" t="b">
        <v>1</v>
      </c>
      <c r="N30" s="20">
        <v>0</v>
      </c>
      <c r="O30" s="20">
        <v>1</v>
      </c>
      <c r="P30" s="20" t="b">
        <v>1</v>
      </c>
      <c r="Q30" s="330">
        <f>entityDefinitions[[#This Row],['[edibleFromTier']]]</f>
        <v>0</v>
      </c>
      <c r="R30" s="20" t="b">
        <v>0</v>
      </c>
      <c r="S30" s="330">
        <f>entityDefinitions[[#This Row],['[edibleFromTier']]]</f>
        <v>0</v>
      </c>
      <c r="T30" s="20" t="b">
        <v>0</v>
      </c>
      <c r="U30" s="330">
        <v>0</v>
      </c>
      <c r="V30" s="20">
        <v>1</v>
      </c>
      <c r="W30" s="20">
        <v>0</v>
      </c>
      <c r="X30" s="252">
        <v>0.05</v>
      </c>
      <c r="Y30" s="252">
        <v>0.05</v>
      </c>
      <c r="Z30" s="252">
        <v>0</v>
      </c>
      <c r="AA30" s="314">
        <v>0</v>
      </c>
      <c r="AB30" s="301" t="s">
        <v>778</v>
      </c>
      <c r="AC30" s="391" t="s">
        <v>927</v>
      </c>
      <c r="AD30" s="402" t="s">
        <v>953</v>
      </c>
      <c r="AE30" s="391"/>
      <c r="AF30" s="302"/>
    </row>
    <row r="31" spans="2:32" s="27" customFormat="1">
      <c r="B31" s="327" t="s">
        <v>4</v>
      </c>
      <c r="C31" s="320" t="s">
        <v>787</v>
      </c>
      <c r="D31" s="321" t="s">
        <v>413</v>
      </c>
      <c r="E31" s="313">
        <v>0</v>
      </c>
      <c r="F31" s="133">
        <v>0</v>
      </c>
      <c r="G31" s="133">
        <v>0</v>
      </c>
      <c r="H31" s="133">
        <v>4</v>
      </c>
      <c r="I31" s="133">
        <v>0</v>
      </c>
      <c r="J31" s="133">
        <v>1</v>
      </c>
      <c r="K31" s="355">
        <v>0.1</v>
      </c>
      <c r="L31" s="133">
        <v>0</v>
      </c>
      <c r="M31" s="20" t="b">
        <v>1</v>
      </c>
      <c r="N31" s="20">
        <v>0</v>
      </c>
      <c r="O31" s="20">
        <v>1</v>
      </c>
      <c r="P31" s="20" t="b">
        <v>1</v>
      </c>
      <c r="Q31" s="330">
        <f>entityDefinitions[[#This Row],['[edibleFromTier']]]</f>
        <v>0</v>
      </c>
      <c r="R31" s="20" t="b">
        <v>0</v>
      </c>
      <c r="S31" s="330">
        <f>entityDefinitions[[#This Row],['[edibleFromTier']]]</f>
        <v>0</v>
      </c>
      <c r="T31" s="20" t="b">
        <v>0</v>
      </c>
      <c r="U31" s="330">
        <v>0</v>
      </c>
      <c r="V31" s="20">
        <v>1</v>
      </c>
      <c r="W31" s="20">
        <v>0</v>
      </c>
      <c r="X31" s="252">
        <v>0.05</v>
      </c>
      <c r="Y31" s="252">
        <v>0.05</v>
      </c>
      <c r="Z31" s="252">
        <v>0</v>
      </c>
      <c r="AA31" s="314">
        <v>0</v>
      </c>
      <c r="AB31" s="301" t="s">
        <v>779</v>
      </c>
      <c r="AC31" s="391" t="s">
        <v>929</v>
      </c>
      <c r="AD31" s="402" t="s">
        <v>954</v>
      </c>
      <c r="AE31" s="391"/>
      <c r="AF31" s="302"/>
    </row>
    <row r="32" spans="2:32">
      <c r="B32" s="327" t="s">
        <v>4</v>
      </c>
      <c r="C32" s="320" t="s">
        <v>459</v>
      </c>
      <c r="D32" s="321" t="s">
        <v>413</v>
      </c>
      <c r="E32" s="313">
        <v>10</v>
      </c>
      <c r="F32" s="133">
        <v>1</v>
      </c>
      <c r="G32" s="133">
        <v>0</v>
      </c>
      <c r="H32" s="133">
        <v>15</v>
      </c>
      <c r="I32" s="133">
        <v>0</v>
      </c>
      <c r="J32" s="133">
        <v>2</v>
      </c>
      <c r="K32" s="355">
        <v>0.18</v>
      </c>
      <c r="L32" s="133">
        <v>0</v>
      </c>
      <c r="M32" s="20" t="b">
        <v>1</v>
      </c>
      <c r="N32" s="20">
        <v>2</v>
      </c>
      <c r="O32" s="20">
        <v>5</v>
      </c>
      <c r="P32" s="20" t="b">
        <v>1</v>
      </c>
      <c r="Q32" s="330">
        <v>0</v>
      </c>
      <c r="R32" s="20" t="b">
        <v>1</v>
      </c>
      <c r="S32" s="330">
        <v>1</v>
      </c>
      <c r="T32" s="20" t="b">
        <v>1</v>
      </c>
      <c r="U32" s="330">
        <v>0</v>
      </c>
      <c r="V32" s="20">
        <v>95</v>
      </c>
      <c r="W32" s="20">
        <v>0</v>
      </c>
      <c r="X32" s="252">
        <v>0.25</v>
      </c>
      <c r="Y32" s="252">
        <v>0.25</v>
      </c>
      <c r="Z32" s="252">
        <v>0</v>
      </c>
      <c r="AA32" s="314">
        <v>0</v>
      </c>
      <c r="AB32" s="301" t="s">
        <v>655</v>
      </c>
      <c r="AC32" s="391" t="s">
        <v>915</v>
      </c>
      <c r="AD32" s="402" t="s">
        <v>955</v>
      </c>
      <c r="AE32" s="391"/>
      <c r="AF32" s="302"/>
    </row>
    <row r="33" spans="1:32">
      <c r="A33" s="247"/>
      <c r="B33" s="328" t="s">
        <v>4</v>
      </c>
      <c r="C33" s="322" t="s">
        <v>336</v>
      </c>
      <c r="D33" s="323" t="s">
        <v>413</v>
      </c>
      <c r="E33" s="315">
        <v>48</v>
      </c>
      <c r="F33" s="249">
        <v>3</v>
      </c>
      <c r="G33" s="249">
        <v>0</v>
      </c>
      <c r="H33" s="249">
        <v>5</v>
      </c>
      <c r="I33" s="249">
        <v>0</v>
      </c>
      <c r="J33" s="249">
        <v>1</v>
      </c>
      <c r="K33" s="356">
        <v>0.53</v>
      </c>
      <c r="L33" s="249">
        <v>0</v>
      </c>
      <c r="M33" s="250" t="b">
        <v>1</v>
      </c>
      <c r="N33" s="250">
        <v>0</v>
      </c>
      <c r="O33" s="250">
        <v>2</v>
      </c>
      <c r="P33" s="250" t="b">
        <v>1</v>
      </c>
      <c r="Q33" s="331">
        <f>entityDefinitions[[#This Row],['[edibleFromTier']]]</f>
        <v>0</v>
      </c>
      <c r="R33" s="250" t="b">
        <v>0</v>
      </c>
      <c r="S33" s="331">
        <f>entityDefinitions[[#This Row],['[edibleFromTier']]]</f>
        <v>0</v>
      </c>
      <c r="T33" s="250" t="b">
        <v>0</v>
      </c>
      <c r="U33" s="331">
        <v>0</v>
      </c>
      <c r="V33" s="250">
        <v>1</v>
      </c>
      <c r="W33" s="250">
        <v>0</v>
      </c>
      <c r="X33" s="251">
        <v>0.25</v>
      </c>
      <c r="Y33" s="251">
        <v>0.25</v>
      </c>
      <c r="Z33" s="251">
        <v>0</v>
      </c>
      <c r="AA33" s="314">
        <v>0</v>
      </c>
      <c r="AB33" s="304" t="s">
        <v>749</v>
      </c>
      <c r="AC33" s="392" t="s">
        <v>916</v>
      </c>
      <c r="AD33" s="402" t="s">
        <v>944</v>
      </c>
      <c r="AE33" s="391"/>
      <c r="AF33" s="305"/>
    </row>
    <row r="34" spans="1:32">
      <c r="A34" s="247"/>
      <c r="B34" s="327" t="s">
        <v>4</v>
      </c>
      <c r="C34" s="320" t="s">
        <v>712</v>
      </c>
      <c r="D34" s="321" t="s">
        <v>206</v>
      </c>
      <c r="E34" s="313">
        <v>5</v>
      </c>
      <c r="F34" s="133">
        <v>1</v>
      </c>
      <c r="G34" s="133">
        <v>1</v>
      </c>
      <c r="H34" s="133">
        <v>70</v>
      </c>
      <c r="I34" s="133">
        <v>0</v>
      </c>
      <c r="J34" s="133">
        <v>1</v>
      </c>
      <c r="K34" s="355">
        <v>0.18</v>
      </c>
      <c r="L34" s="133">
        <v>0</v>
      </c>
      <c r="M34" s="20" t="b">
        <v>1</v>
      </c>
      <c r="N34" s="20">
        <v>2</v>
      </c>
      <c r="O34" s="20">
        <v>3</v>
      </c>
      <c r="P34" s="20" t="b">
        <v>1</v>
      </c>
      <c r="Q34" s="330">
        <v>1</v>
      </c>
      <c r="R34" s="20" t="b">
        <v>0</v>
      </c>
      <c r="S34" s="330">
        <v>0</v>
      </c>
      <c r="T34" s="20" t="b">
        <v>1</v>
      </c>
      <c r="U34" s="330">
        <v>1</v>
      </c>
      <c r="V34" s="20">
        <v>200</v>
      </c>
      <c r="W34" s="20">
        <v>0</v>
      </c>
      <c r="X34" s="252">
        <v>0.5</v>
      </c>
      <c r="Y34" s="252">
        <v>0.5</v>
      </c>
      <c r="Z34" s="252">
        <v>1</v>
      </c>
      <c r="AA34" s="314">
        <v>0</v>
      </c>
      <c r="AB34" s="303" t="s">
        <v>460</v>
      </c>
      <c r="AC34" s="391" t="s">
        <v>917</v>
      </c>
      <c r="AD34" s="402" t="s">
        <v>946</v>
      </c>
      <c r="AE34" s="391" t="s">
        <v>1008</v>
      </c>
      <c r="AF34" s="391" t="s">
        <v>975</v>
      </c>
    </row>
    <row r="35" spans="1:32">
      <c r="A35" s="247"/>
      <c r="B35" s="327" t="s">
        <v>4</v>
      </c>
      <c r="C35" s="320" t="s">
        <v>1036</v>
      </c>
      <c r="D35" s="321" t="s">
        <v>206</v>
      </c>
      <c r="E35" s="313">
        <v>5</v>
      </c>
      <c r="F35" s="133">
        <v>1</v>
      </c>
      <c r="G35" s="133">
        <v>1</v>
      </c>
      <c r="H35" s="133">
        <v>70</v>
      </c>
      <c r="I35" s="133">
        <v>0</v>
      </c>
      <c r="J35" s="133">
        <v>8</v>
      </c>
      <c r="K35" s="355">
        <v>0.18</v>
      </c>
      <c r="L35" s="133">
        <v>0</v>
      </c>
      <c r="M35" s="20" t="b">
        <v>1</v>
      </c>
      <c r="N35" s="20">
        <v>3</v>
      </c>
      <c r="O35" s="20">
        <v>5</v>
      </c>
      <c r="P35" s="20" t="b">
        <v>1</v>
      </c>
      <c r="Q35" s="330">
        <v>2</v>
      </c>
      <c r="R35" s="20" t="b">
        <v>0</v>
      </c>
      <c r="S35" s="330">
        <v>0</v>
      </c>
      <c r="T35" s="20" t="b">
        <v>1</v>
      </c>
      <c r="U35" s="330">
        <v>2</v>
      </c>
      <c r="V35" s="20">
        <v>225</v>
      </c>
      <c r="W35" s="20">
        <v>0</v>
      </c>
      <c r="X35" s="252">
        <v>0.5</v>
      </c>
      <c r="Y35" s="252">
        <v>0.5</v>
      </c>
      <c r="Z35" s="252">
        <v>1</v>
      </c>
      <c r="AA35" s="314">
        <v>0</v>
      </c>
      <c r="AB35" s="303" t="s">
        <v>460</v>
      </c>
      <c r="AC35" s="391" t="s">
        <v>917</v>
      </c>
      <c r="AD35" s="402" t="s">
        <v>946</v>
      </c>
      <c r="AE35" s="391" t="s">
        <v>1008</v>
      </c>
      <c r="AF35" s="391" t="s">
        <v>975</v>
      </c>
    </row>
    <row r="36" spans="1:32">
      <c r="A36" s="247"/>
      <c r="B36" s="327" t="s">
        <v>4</v>
      </c>
      <c r="C36" s="320" t="s">
        <v>708</v>
      </c>
      <c r="D36" s="321" t="s">
        <v>413</v>
      </c>
      <c r="E36" s="313">
        <v>5</v>
      </c>
      <c r="F36" s="133">
        <v>1</v>
      </c>
      <c r="G36" s="133">
        <v>0</v>
      </c>
      <c r="H36" s="133">
        <v>4</v>
      </c>
      <c r="I36" s="133">
        <v>0</v>
      </c>
      <c r="J36" s="133">
        <v>1</v>
      </c>
      <c r="K36" s="355">
        <v>0.1</v>
      </c>
      <c r="L36" s="133">
        <v>0</v>
      </c>
      <c r="M36" s="20" t="b">
        <v>1</v>
      </c>
      <c r="N36" s="20">
        <v>0</v>
      </c>
      <c r="O36" s="20">
        <v>0.5</v>
      </c>
      <c r="P36" s="20" t="b">
        <v>1</v>
      </c>
      <c r="Q36" s="330">
        <f>entityDefinitions[[#This Row],['[edibleFromTier']]]</f>
        <v>0</v>
      </c>
      <c r="R36" s="20" t="b">
        <v>0</v>
      </c>
      <c r="S36" s="330">
        <f>entityDefinitions[[#This Row],['[edibleFromTier']]]</f>
        <v>0</v>
      </c>
      <c r="T36" s="20" t="b">
        <v>0</v>
      </c>
      <c r="U36" s="330">
        <v>0</v>
      </c>
      <c r="V36" s="20">
        <v>1</v>
      </c>
      <c r="W36" s="20">
        <v>0</v>
      </c>
      <c r="X36" s="252">
        <v>0.05</v>
      </c>
      <c r="Y36" s="252">
        <v>0.05</v>
      </c>
      <c r="Z36" s="252">
        <v>0</v>
      </c>
      <c r="AA36" s="314">
        <v>0</v>
      </c>
      <c r="AB36" s="301" t="s">
        <v>781</v>
      </c>
      <c r="AC36" s="391" t="s">
        <v>926</v>
      </c>
      <c r="AD36" s="402" t="s">
        <v>947</v>
      </c>
      <c r="AE36" s="391"/>
      <c r="AF36" s="302"/>
    </row>
    <row r="37" spans="1:32">
      <c r="B37" s="327" t="s">
        <v>4</v>
      </c>
      <c r="C37" s="320" t="s">
        <v>736</v>
      </c>
      <c r="D37" s="321" t="s">
        <v>413</v>
      </c>
      <c r="E37" s="313">
        <v>7</v>
      </c>
      <c r="F37" s="133">
        <v>1</v>
      </c>
      <c r="G37" s="133">
        <v>0</v>
      </c>
      <c r="H37" s="133">
        <v>4</v>
      </c>
      <c r="I37" s="133">
        <v>0</v>
      </c>
      <c r="J37" s="133">
        <v>1</v>
      </c>
      <c r="K37" s="355">
        <v>0.1</v>
      </c>
      <c r="L37" s="133">
        <v>0</v>
      </c>
      <c r="M37" s="20" t="b">
        <v>1</v>
      </c>
      <c r="N37" s="20">
        <v>0</v>
      </c>
      <c r="O37" s="20">
        <v>0.5</v>
      </c>
      <c r="P37" s="20" t="b">
        <v>1</v>
      </c>
      <c r="Q37" s="330">
        <f>entityDefinitions[[#This Row],['[edibleFromTier']]]</f>
        <v>0</v>
      </c>
      <c r="R37" s="20" t="b">
        <v>0</v>
      </c>
      <c r="S37" s="330">
        <v>0</v>
      </c>
      <c r="T37" s="20" t="b">
        <v>0</v>
      </c>
      <c r="U37" s="330">
        <v>0</v>
      </c>
      <c r="V37" s="20">
        <v>1</v>
      </c>
      <c r="W37" s="20">
        <v>0</v>
      </c>
      <c r="X37" s="252">
        <v>0.05</v>
      </c>
      <c r="Y37" s="252">
        <v>0.05</v>
      </c>
      <c r="Z37" s="252">
        <v>0</v>
      </c>
      <c r="AA37" s="314">
        <v>0</v>
      </c>
      <c r="AB37" s="301" t="s">
        <v>782</v>
      </c>
      <c r="AC37" s="391" t="s">
        <v>926</v>
      </c>
      <c r="AD37" s="402" t="s">
        <v>947</v>
      </c>
      <c r="AE37" s="391"/>
      <c r="AF37" s="302"/>
    </row>
    <row r="38" spans="1:32">
      <c r="B38" s="327" t="s">
        <v>4</v>
      </c>
      <c r="C38" s="320" t="s">
        <v>737</v>
      </c>
      <c r="D38" s="321" t="s">
        <v>413</v>
      </c>
      <c r="E38" s="313">
        <v>4</v>
      </c>
      <c r="F38" s="133">
        <v>1</v>
      </c>
      <c r="G38" s="133">
        <v>0</v>
      </c>
      <c r="H38" s="133">
        <v>4</v>
      </c>
      <c r="I38" s="133">
        <v>0</v>
      </c>
      <c r="J38" s="133">
        <v>1</v>
      </c>
      <c r="K38" s="355">
        <v>0.1</v>
      </c>
      <c r="L38" s="133">
        <v>0</v>
      </c>
      <c r="M38" s="20" t="b">
        <v>1</v>
      </c>
      <c r="N38" s="20">
        <v>0</v>
      </c>
      <c r="O38" s="20">
        <v>0.5</v>
      </c>
      <c r="P38" s="20" t="b">
        <v>1</v>
      </c>
      <c r="Q38" s="330">
        <v>0</v>
      </c>
      <c r="R38" s="20" t="b">
        <v>0</v>
      </c>
      <c r="S38" s="330">
        <v>0</v>
      </c>
      <c r="T38" s="20" t="b">
        <v>0</v>
      </c>
      <c r="U38" s="330">
        <v>0</v>
      </c>
      <c r="V38" s="20">
        <v>1</v>
      </c>
      <c r="W38" s="20">
        <v>0</v>
      </c>
      <c r="X38" s="252">
        <v>0.05</v>
      </c>
      <c r="Y38" s="252">
        <v>0.05</v>
      </c>
      <c r="Z38" s="252">
        <v>0</v>
      </c>
      <c r="AA38" s="314">
        <v>0</v>
      </c>
      <c r="AB38" s="301" t="s">
        <v>783</v>
      </c>
      <c r="AC38" s="391" t="s">
        <v>926</v>
      </c>
      <c r="AD38" s="402" t="s">
        <v>947</v>
      </c>
      <c r="AE38" s="391"/>
      <c r="AF38" s="302"/>
    </row>
    <row r="39" spans="1:32">
      <c r="B39" s="329" t="s">
        <v>4</v>
      </c>
      <c r="C39" s="324" t="s">
        <v>711</v>
      </c>
      <c r="D39" s="325" t="s">
        <v>595</v>
      </c>
      <c r="E39" s="316">
        <v>48</v>
      </c>
      <c r="F39" s="206">
        <v>0</v>
      </c>
      <c r="G39" s="206">
        <v>1</v>
      </c>
      <c r="H39" s="206">
        <v>70</v>
      </c>
      <c r="I39" s="206">
        <v>0</v>
      </c>
      <c r="J39" s="206">
        <v>1</v>
      </c>
      <c r="K39" s="354">
        <v>0</v>
      </c>
      <c r="L39" s="206">
        <v>1</v>
      </c>
      <c r="M39" s="199" t="b">
        <v>1</v>
      </c>
      <c r="N39" s="199">
        <v>0</v>
      </c>
      <c r="O39" s="199">
        <v>4</v>
      </c>
      <c r="P39" s="199" t="b">
        <v>1</v>
      </c>
      <c r="Q39" s="332">
        <f>entityDefinitions[[#This Row],['[edibleFromTier']]]</f>
        <v>0</v>
      </c>
      <c r="R39" s="199" t="b">
        <v>0</v>
      </c>
      <c r="S39" s="332">
        <f>entityDefinitions[[#This Row],['[edibleFromTier']]]</f>
        <v>0</v>
      </c>
      <c r="T39" s="199" t="b">
        <v>0</v>
      </c>
      <c r="U39" s="332">
        <v>0</v>
      </c>
      <c r="V39" s="199">
        <v>1</v>
      </c>
      <c r="W39" s="199">
        <v>0</v>
      </c>
      <c r="X39" s="253">
        <v>0</v>
      </c>
      <c r="Y39" s="253">
        <v>0</v>
      </c>
      <c r="Z39" s="253">
        <v>0</v>
      </c>
      <c r="AA39" s="317">
        <v>0</v>
      </c>
      <c r="AB39" s="306" t="s">
        <v>657</v>
      </c>
      <c r="AC39" s="393" t="s">
        <v>918</v>
      </c>
      <c r="AD39" s="401" t="s">
        <v>948</v>
      </c>
      <c r="AE39" s="393"/>
      <c r="AF39" s="307"/>
    </row>
    <row r="40" spans="1:32">
      <c r="B40" s="327" t="s">
        <v>4</v>
      </c>
      <c r="C40" s="320" t="s">
        <v>498</v>
      </c>
      <c r="D40" s="321" t="s">
        <v>413</v>
      </c>
      <c r="E40" s="313">
        <v>48</v>
      </c>
      <c r="F40" s="133">
        <v>3</v>
      </c>
      <c r="G40" s="133">
        <v>0</v>
      </c>
      <c r="H40" s="133">
        <v>20</v>
      </c>
      <c r="I40" s="133">
        <v>0</v>
      </c>
      <c r="J40" s="133">
        <v>3</v>
      </c>
      <c r="K40" s="355">
        <v>0</v>
      </c>
      <c r="L40" s="133">
        <v>0</v>
      </c>
      <c r="M40" s="20" t="b">
        <v>1</v>
      </c>
      <c r="N40" s="20">
        <v>3</v>
      </c>
      <c r="O40" s="20">
        <v>1</v>
      </c>
      <c r="P40" s="20" t="b">
        <v>1</v>
      </c>
      <c r="Q40" s="330">
        <f>entityDefinitions[[#This Row],['[edibleFromTier']]]</f>
        <v>3</v>
      </c>
      <c r="R40" s="20" t="b">
        <v>0</v>
      </c>
      <c r="S40" s="330">
        <v>0</v>
      </c>
      <c r="T40" s="20" t="b">
        <v>0</v>
      </c>
      <c r="U40" s="330">
        <v>0</v>
      </c>
      <c r="V40" s="20">
        <v>1</v>
      </c>
      <c r="W40" s="20">
        <v>0</v>
      </c>
      <c r="X40" s="252">
        <v>0.25</v>
      </c>
      <c r="Y40" s="252">
        <v>0.25</v>
      </c>
      <c r="Z40" s="252">
        <v>0</v>
      </c>
      <c r="AA40" s="314">
        <v>0</v>
      </c>
      <c r="AB40" s="301" t="s">
        <v>780</v>
      </c>
      <c r="AC40" s="391" t="s">
        <v>919</v>
      </c>
      <c r="AD40" s="402" t="s">
        <v>949</v>
      </c>
      <c r="AE40" s="391" t="s">
        <v>961</v>
      </c>
      <c r="AF40" s="391" t="s">
        <v>976</v>
      </c>
    </row>
    <row r="41" spans="1:32">
      <c r="B41" s="329" t="s">
        <v>4</v>
      </c>
      <c r="C41" s="324" t="s">
        <v>707</v>
      </c>
      <c r="D41" s="325" t="s">
        <v>595</v>
      </c>
      <c r="E41" s="316">
        <v>48</v>
      </c>
      <c r="F41" s="206">
        <v>3</v>
      </c>
      <c r="G41" s="206">
        <v>0</v>
      </c>
      <c r="H41" s="206">
        <v>0</v>
      </c>
      <c r="I41" s="206">
        <v>0</v>
      </c>
      <c r="J41" s="206">
        <v>0</v>
      </c>
      <c r="K41" s="354">
        <v>0</v>
      </c>
      <c r="L41" s="206">
        <v>0</v>
      </c>
      <c r="M41" s="199" t="b">
        <v>1</v>
      </c>
      <c r="N41" s="199"/>
      <c r="O41" s="199"/>
      <c r="P41" s="199" t="b">
        <v>1</v>
      </c>
      <c r="Q41" s="332">
        <f>entityDefinitions[[#This Row],['[edibleFromTier']]]</f>
        <v>0</v>
      </c>
      <c r="R41" s="199" t="b">
        <v>0</v>
      </c>
      <c r="S41" s="332">
        <f>entityDefinitions[[#This Row],['[edibleFromTier']]]</f>
        <v>0</v>
      </c>
      <c r="T41" s="199" t="b">
        <v>0</v>
      </c>
      <c r="U41" s="332">
        <v>0</v>
      </c>
      <c r="V41" s="199">
        <v>1</v>
      </c>
      <c r="W41" s="199">
        <v>0</v>
      </c>
      <c r="X41" s="253">
        <v>0</v>
      </c>
      <c r="Y41" s="253">
        <v>0</v>
      </c>
      <c r="Z41" s="253">
        <v>0</v>
      </c>
      <c r="AA41" s="317">
        <v>0</v>
      </c>
      <c r="AB41" s="306" t="s">
        <v>658</v>
      </c>
      <c r="AC41" s="393" t="s">
        <v>920</v>
      </c>
      <c r="AD41" s="401" t="s">
        <v>1002</v>
      </c>
      <c r="AE41" s="393"/>
      <c r="AF41" s="307"/>
    </row>
    <row r="42" spans="1:32">
      <c r="B42" s="327" t="s">
        <v>4</v>
      </c>
      <c r="C42" s="320" t="s">
        <v>437</v>
      </c>
      <c r="D42" s="321" t="s">
        <v>413</v>
      </c>
      <c r="E42" s="313">
        <v>38</v>
      </c>
      <c r="F42" s="133">
        <v>2</v>
      </c>
      <c r="G42" s="133">
        <v>0</v>
      </c>
      <c r="H42" s="133">
        <v>10</v>
      </c>
      <c r="I42" s="133">
        <v>0</v>
      </c>
      <c r="J42" s="133">
        <v>3</v>
      </c>
      <c r="K42" s="355">
        <v>0.2</v>
      </c>
      <c r="L42" s="133">
        <v>0</v>
      </c>
      <c r="M42" s="20" t="b">
        <v>1</v>
      </c>
      <c r="N42" s="20">
        <v>0</v>
      </c>
      <c r="O42" s="20">
        <v>3</v>
      </c>
      <c r="P42" s="20" t="b">
        <v>1</v>
      </c>
      <c r="Q42" s="330">
        <f>entityDefinitions[[#This Row],['[edibleFromTier']]]</f>
        <v>0</v>
      </c>
      <c r="R42" s="20" t="b">
        <v>0</v>
      </c>
      <c r="S42" s="330">
        <f>entityDefinitions[[#This Row],['[edibleFromTier']]]</f>
        <v>0</v>
      </c>
      <c r="T42" s="20" t="b">
        <v>0</v>
      </c>
      <c r="U42" s="330">
        <v>0</v>
      </c>
      <c r="V42" s="20">
        <v>1</v>
      </c>
      <c r="W42" s="20">
        <v>0</v>
      </c>
      <c r="X42" s="252">
        <v>0</v>
      </c>
      <c r="Y42" s="252">
        <v>0</v>
      </c>
      <c r="Z42" s="252">
        <v>1</v>
      </c>
      <c r="AA42" s="314">
        <v>0</v>
      </c>
      <c r="AB42" s="306" t="s">
        <v>658</v>
      </c>
      <c r="AC42" s="391" t="s">
        <v>930</v>
      </c>
      <c r="AD42" s="402" t="s">
        <v>945</v>
      </c>
      <c r="AE42" s="391" t="s">
        <v>978</v>
      </c>
      <c r="AF42" s="391" t="s">
        <v>977</v>
      </c>
    </row>
    <row r="43" spans="1:32">
      <c r="B43" s="327" t="s">
        <v>4</v>
      </c>
      <c r="C43" s="320" t="s">
        <v>439</v>
      </c>
      <c r="D43" s="321" t="s">
        <v>413</v>
      </c>
      <c r="E43" s="313">
        <v>48</v>
      </c>
      <c r="F43" s="133">
        <v>3</v>
      </c>
      <c r="G43" s="133">
        <v>0</v>
      </c>
      <c r="H43" s="133">
        <v>30</v>
      </c>
      <c r="I43" s="133">
        <v>0</v>
      </c>
      <c r="J43" s="133">
        <v>2</v>
      </c>
      <c r="K43" s="355">
        <v>0.2</v>
      </c>
      <c r="L43" s="133">
        <v>0</v>
      </c>
      <c r="M43" s="20" t="b">
        <v>1</v>
      </c>
      <c r="N43" s="20">
        <v>2</v>
      </c>
      <c r="O43" s="20">
        <v>6</v>
      </c>
      <c r="P43" s="20" t="b">
        <v>1</v>
      </c>
      <c r="Q43" s="330">
        <v>1</v>
      </c>
      <c r="R43" s="20" t="b">
        <v>1</v>
      </c>
      <c r="S43" s="330">
        <v>1</v>
      </c>
      <c r="T43" s="20" t="b">
        <v>0</v>
      </c>
      <c r="U43" s="330">
        <v>0</v>
      </c>
      <c r="V43" s="20">
        <v>100</v>
      </c>
      <c r="W43" s="20">
        <v>0</v>
      </c>
      <c r="X43" s="252">
        <v>0.25</v>
      </c>
      <c r="Y43" s="252">
        <v>0.25</v>
      </c>
      <c r="Z43" s="252">
        <v>0</v>
      </c>
      <c r="AA43" s="314">
        <v>0</v>
      </c>
      <c r="AB43" s="301" t="s">
        <v>654</v>
      </c>
      <c r="AC43" s="391" t="s">
        <v>921</v>
      </c>
      <c r="AD43" s="402" t="s">
        <v>950</v>
      </c>
      <c r="AE43" s="391"/>
      <c r="AF43" s="302"/>
    </row>
    <row r="44" spans="1:32">
      <c r="B44" s="327" t="s">
        <v>4</v>
      </c>
      <c r="C44" s="320" t="s">
        <v>715</v>
      </c>
      <c r="D44" s="321" t="s">
        <v>415</v>
      </c>
      <c r="E44" s="313">
        <v>48</v>
      </c>
      <c r="F44" s="133">
        <v>3</v>
      </c>
      <c r="G44" s="133">
        <v>0</v>
      </c>
      <c r="H44" s="133">
        <v>25</v>
      </c>
      <c r="I44" s="133">
        <v>0</v>
      </c>
      <c r="J44" s="133">
        <v>3</v>
      </c>
      <c r="K44" s="355">
        <v>0.3</v>
      </c>
      <c r="L44" s="133">
        <v>0</v>
      </c>
      <c r="M44" s="20" t="b">
        <v>1</v>
      </c>
      <c r="N44" s="20">
        <v>2</v>
      </c>
      <c r="O44" s="20">
        <v>1</v>
      </c>
      <c r="P44" s="20" t="b">
        <v>1</v>
      </c>
      <c r="Q44" s="330">
        <f>entityDefinitions[[#This Row],['[edibleFromTier']]]</f>
        <v>2</v>
      </c>
      <c r="R44" s="20" t="b">
        <v>0</v>
      </c>
      <c r="S44" s="330">
        <v>0</v>
      </c>
      <c r="T44" s="20" t="b">
        <v>0</v>
      </c>
      <c r="U44" s="330">
        <v>0</v>
      </c>
      <c r="V44" s="20">
        <v>1</v>
      </c>
      <c r="W44" s="20">
        <v>0</v>
      </c>
      <c r="X44" s="252">
        <v>0.25</v>
      </c>
      <c r="Y44" s="252">
        <v>0.25</v>
      </c>
      <c r="Z44" s="252">
        <v>1</v>
      </c>
      <c r="AA44" s="314">
        <v>0</v>
      </c>
      <c r="AB44" s="301" t="s">
        <v>747</v>
      </c>
      <c r="AC44" s="242" t="s">
        <v>959</v>
      </c>
      <c r="AD44" s="403" t="s">
        <v>1003</v>
      </c>
      <c r="AE44" s="391" t="s">
        <v>962</v>
      </c>
      <c r="AF44" s="405" t="s">
        <v>979</v>
      </c>
    </row>
    <row r="45" spans="1:32">
      <c r="B45" s="327" t="s">
        <v>4</v>
      </c>
      <c r="C45" s="320" t="s">
        <v>725</v>
      </c>
      <c r="D45" s="321" t="s">
        <v>415</v>
      </c>
      <c r="E45" s="313">
        <v>48</v>
      </c>
      <c r="F45" s="133">
        <v>3</v>
      </c>
      <c r="G45" s="133">
        <v>0</v>
      </c>
      <c r="H45" s="133">
        <v>40</v>
      </c>
      <c r="I45" s="133">
        <v>0</v>
      </c>
      <c r="J45" s="133">
        <v>3</v>
      </c>
      <c r="K45" s="355">
        <v>0</v>
      </c>
      <c r="L45" s="133">
        <v>0</v>
      </c>
      <c r="M45" s="20" t="b">
        <v>1</v>
      </c>
      <c r="N45" s="20">
        <v>4</v>
      </c>
      <c r="O45" s="20">
        <v>1</v>
      </c>
      <c r="P45" s="20" t="b">
        <v>1</v>
      </c>
      <c r="Q45" s="330">
        <f>entityDefinitions[[#This Row],['[edibleFromTier']]]</f>
        <v>4</v>
      </c>
      <c r="R45" s="20" t="b">
        <v>0</v>
      </c>
      <c r="S45" s="330">
        <v>0</v>
      </c>
      <c r="T45" s="20" t="b">
        <v>0</v>
      </c>
      <c r="U45" s="330">
        <v>0</v>
      </c>
      <c r="V45" s="20">
        <v>1</v>
      </c>
      <c r="W45" s="20">
        <v>0</v>
      </c>
      <c r="X45" s="252">
        <v>0.25</v>
      </c>
      <c r="Y45" s="252">
        <v>0.25</v>
      </c>
      <c r="Z45" s="252">
        <v>1</v>
      </c>
      <c r="AA45" s="314">
        <v>0.25</v>
      </c>
      <c r="AB45" s="301" t="s">
        <v>748</v>
      </c>
      <c r="AC45" s="242" t="s">
        <v>959</v>
      </c>
      <c r="AD45" s="403" t="s">
        <v>1004</v>
      </c>
      <c r="AE45" s="391" t="s">
        <v>981</v>
      </c>
      <c r="AF45" s="405" t="s">
        <v>980</v>
      </c>
    </row>
    <row r="46" spans="1:32" s="27" customFormat="1">
      <c r="B46" s="327" t="s">
        <v>4</v>
      </c>
      <c r="C46" s="320" t="s">
        <v>1017</v>
      </c>
      <c r="D46" s="321" t="s">
        <v>413</v>
      </c>
      <c r="E46" s="313">
        <v>30</v>
      </c>
      <c r="F46" s="133">
        <v>2</v>
      </c>
      <c r="G46" s="133">
        <v>0</v>
      </c>
      <c r="H46" s="133">
        <v>9</v>
      </c>
      <c r="I46" s="133">
        <v>40</v>
      </c>
      <c r="J46" s="133">
        <v>2</v>
      </c>
      <c r="K46" s="355">
        <v>0.2</v>
      </c>
      <c r="L46" s="133">
        <v>0</v>
      </c>
      <c r="M46" s="20" t="b">
        <v>1</v>
      </c>
      <c r="N46" s="20">
        <v>1</v>
      </c>
      <c r="O46" s="20">
        <v>3</v>
      </c>
      <c r="P46" s="20" t="b">
        <v>1</v>
      </c>
      <c r="Q46" s="330">
        <v>0</v>
      </c>
      <c r="R46" s="20" t="b">
        <v>0</v>
      </c>
      <c r="S46" s="330">
        <f>entityDefinitions[[#This Row],['[edibleFromTier']]]</f>
        <v>1</v>
      </c>
      <c r="T46" s="20" t="b">
        <v>0</v>
      </c>
      <c r="U46" s="330">
        <v>0</v>
      </c>
      <c r="V46" s="20">
        <v>1</v>
      </c>
      <c r="W46" s="20">
        <v>0</v>
      </c>
      <c r="X46" s="252">
        <v>0.25</v>
      </c>
      <c r="Y46" s="252">
        <v>0.25</v>
      </c>
      <c r="Z46" s="252">
        <v>0</v>
      </c>
      <c r="AA46" s="314">
        <v>0</v>
      </c>
      <c r="AB46" s="303" t="s">
        <v>742</v>
      </c>
      <c r="AC46" s="391" t="s">
        <v>931</v>
      </c>
      <c r="AD46" s="402" t="s">
        <v>951</v>
      </c>
      <c r="AE46" s="391"/>
      <c r="AF46" s="302"/>
    </row>
    <row r="47" spans="1:32" s="27" customFormat="1">
      <c r="B47" s="327" t="s">
        <v>4</v>
      </c>
      <c r="C47" s="320" t="s">
        <v>1018</v>
      </c>
      <c r="D47" s="321" t="s">
        <v>413</v>
      </c>
      <c r="E47" s="313">
        <v>24</v>
      </c>
      <c r="F47" s="133">
        <v>2</v>
      </c>
      <c r="G47" s="133">
        <v>0</v>
      </c>
      <c r="H47" s="133">
        <v>6</v>
      </c>
      <c r="I47" s="133">
        <v>30</v>
      </c>
      <c r="J47" s="133">
        <v>1</v>
      </c>
      <c r="K47" s="355">
        <v>0.2</v>
      </c>
      <c r="L47" s="133">
        <v>0</v>
      </c>
      <c r="M47" s="20" t="b">
        <v>1</v>
      </c>
      <c r="N47" s="20">
        <v>0</v>
      </c>
      <c r="O47" s="20">
        <v>2</v>
      </c>
      <c r="P47" s="20" t="b">
        <v>1</v>
      </c>
      <c r="Q47" s="330">
        <f>entityDefinitions[[#This Row],['[edibleFromTier']]]</f>
        <v>0</v>
      </c>
      <c r="R47" s="20" t="b">
        <v>0</v>
      </c>
      <c r="S47" s="330">
        <f>entityDefinitions[[#This Row],['[edibleFromTier']]]</f>
        <v>0</v>
      </c>
      <c r="T47" s="20" t="b">
        <v>0</v>
      </c>
      <c r="U47" s="330">
        <v>0</v>
      </c>
      <c r="V47" s="20">
        <v>1</v>
      </c>
      <c r="W47" s="20">
        <v>0</v>
      </c>
      <c r="X47" s="252">
        <v>0.25</v>
      </c>
      <c r="Y47" s="252">
        <v>0.25</v>
      </c>
      <c r="Z47" s="252">
        <v>0</v>
      </c>
      <c r="AA47" s="314">
        <v>0</v>
      </c>
      <c r="AB47" s="303" t="s">
        <v>742</v>
      </c>
      <c r="AC47" s="391" t="s">
        <v>931</v>
      </c>
      <c r="AD47" s="402" t="s">
        <v>951</v>
      </c>
      <c r="AE47" s="391"/>
      <c r="AF47" s="302"/>
    </row>
    <row r="48" spans="1:32" s="27" customFormat="1">
      <c r="B48" s="327" t="s">
        <v>4</v>
      </c>
      <c r="C48" s="320" t="s">
        <v>738</v>
      </c>
      <c r="D48" s="321" t="s">
        <v>413</v>
      </c>
      <c r="E48" s="313">
        <v>6</v>
      </c>
      <c r="F48" s="133">
        <v>1</v>
      </c>
      <c r="G48" s="133">
        <v>0</v>
      </c>
      <c r="H48" s="133">
        <v>5</v>
      </c>
      <c r="I48" s="133">
        <v>0</v>
      </c>
      <c r="J48" s="133">
        <v>2</v>
      </c>
      <c r="K48" s="355">
        <v>0.1</v>
      </c>
      <c r="L48" s="133">
        <v>0</v>
      </c>
      <c r="M48" s="20" t="b">
        <v>1</v>
      </c>
      <c r="N48" s="20">
        <v>1</v>
      </c>
      <c r="O48" s="20">
        <v>0.5</v>
      </c>
      <c r="P48" s="20" t="b">
        <v>1</v>
      </c>
      <c r="Q48" s="330">
        <v>0</v>
      </c>
      <c r="R48" s="20" t="b">
        <v>0</v>
      </c>
      <c r="S48" s="330">
        <v>0</v>
      </c>
      <c r="T48" s="20" t="b">
        <v>0</v>
      </c>
      <c r="U48" s="330">
        <v>0</v>
      </c>
      <c r="V48" s="20">
        <v>1</v>
      </c>
      <c r="W48" s="20">
        <v>0</v>
      </c>
      <c r="X48" s="252">
        <v>0.05</v>
      </c>
      <c r="Y48" s="252">
        <v>0.05</v>
      </c>
      <c r="Z48" s="252">
        <v>1</v>
      </c>
      <c r="AA48" s="314">
        <v>0</v>
      </c>
      <c r="AB48" s="301" t="s">
        <v>741</v>
      </c>
      <c r="AC48" s="391" t="s">
        <v>932</v>
      </c>
      <c r="AD48" s="402" t="s">
        <v>956</v>
      </c>
      <c r="AE48" s="391" t="s">
        <v>983</v>
      </c>
      <c r="AF48" s="391" t="s">
        <v>982</v>
      </c>
    </row>
    <row r="49" spans="1:32" s="27" customFormat="1">
      <c r="B49" s="329" t="s">
        <v>4</v>
      </c>
      <c r="C49" s="324" t="s">
        <v>735</v>
      </c>
      <c r="D49" s="325" t="s">
        <v>414</v>
      </c>
      <c r="E49" s="316">
        <v>48</v>
      </c>
      <c r="F49" s="206">
        <v>3</v>
      </c>
      <c r="G49" s="206">
        <v>0</v>
      </c>
      <c r="H49" s="206">
        <v>15</v>
      </c>
      <c r="I49" s="206">
        <v>0</v>
      </c>
      <c r="J49" s="206">
        <v>2</v>
      </c>
      <c r="K49" s="354">
        <v>0.3</v>
      </c>
      <c r="L49" s="206">
        <v>0</v>
      </c>
      <c r="M49" s="199" t="b">
        <v>1</v>
      </c>
      <c r="N49" s="199">
        <v>2</v>
      </c>
      <c r="O49" s="199">
        <v>6</v>
      </c>
      <c r="P49" s="199" t="b">
        <v>1</v>
      </c>
      <c r="Q49" s="332">
        <v>0</v>
      </c>
      <c r="R49" s="199" t="b">
        <v>1</v>
      </c>
      <c r="S49" s="332">
        <v>1</v>
      </c>
      <c r="T49" s="199" t="b">
        <v>1</v>
      </c>
      <c r="U49" s="332">
        <v>0</v>
      </c>
      <c r="V49" s="199">
        <v>80</v>
      </c>
      <c r="W49" s="199">
        <v>0</v>
      </c>
      <c r="X49" s="253">
        <v>0.25</v>
      </c>
      <c r="Y49" s="253">
        <v>0.25</v>
      </c>
      <c r="Z49" s="253">
        <v>0</v>
      </c>
      <c r="AA49" s="317">
        <v>0</v>
      </c>
      <c r="AB49" s="306" t="s">
        <v>750</v>
      </c>
      <c r="AC49" s="393" t="s">
        <v>937</v>
      </c>
      <c r="AD49" s="401" t="s">
        <v>997</v>
      </c>
      <c r="AE49" s="393"/>
      <c r="AF49" s="307"/>
    </row>
    <row r="50" spans="1:32" s="27" customFormat="1">
      <c r="B50" s="327" t="s">
        <v>4</v>
      </c>
      <c r="C50" s="320" t="s">
        <v>337</v>
      </c>
      <c r="D50" s="321" t="s">
        <v>413</v>
      </c>
      <c r="E50" s="313">
        <v>19</v>
      </c>
      <c r="F50" s="133">
        <v>1</v>
      </c>
      <c r="G50" s="133">
        <v>0</v>
      </c>
      <c r="H50" s="133">
        <v>10</v>
      </c>
      <c r="I50" s="133">
        <v>0</v>
      </c>
      <c r="J50" s="133">
        <v>1</v>
      </c>
      <c r="K50" s="355">
        <v>0.3</v>
      </c>
      <c r="L50" s="133">
        <v>0</v>
      </c>
      <c r="M50" s="20" t="b">
        <v>1</v>
      </c>
      <c r="N50" s="20">
        <v>0</v>
      </c>
      <c r="O50" s="20">
        <v>4</v>
      </c>
      <c r="P50" s="20" t="b">
        <v>1</v>
      </c>
      <c r="Q50" s="330">
        <f>entityDefinitions[[#This Row],['[edibleFromTier']]]</f>
        <v>0</v>
      </c>
      <c r="R50" s="20" t="b">
        <v>0</v>
      </c>
      <c r="S50" s="330">
        <f>entityDefinitions[[#This Row],['[edibleFromTier']]]</f>
        <v>0</v>
      </c>
      <c r="T50" s="20" t="b">
        <v>0</v>
      </c>
      <c r="U50" s="330">
        <v>0</v>
      </c>
      <c r="V50" s="20">
        <v>1</v>
      </c>
      <c r="W50" s="20">
        <v>0</v>
      </c>
      <c r="X50" s="252">
        <v>0.1</v>
      </c>
      <c r="Y50" s="252">
        <v>0.1</v>
      </c>
      <c r="Z50" s="252">
        <v>0</v>
      </c>
      <c r="AA50" s="314">
        <v>0</v>
      </c>
      <c r="AB50" s="301" t="s">
        <v>656</v>
      </c>
      <c r="AC50" s="391" t="s">
        <v>922</v>
      </c>
      <c r="AD50" s="402" t="s">
        <v>958</v>
      </c>
      <c r="AE50" s="391"/>
      <c r="AF50" s="302"/>
    </row>
    <row r="51" spans="1:32">
      <c r="B51" s="329" t="s">
        <v>4</v>
      </c>
      <c r="C51" s="324" t="s">
        <v>713</v>
      </c>
      <c r="D51" s="325" t="s">
        <v>414</v>
      </c>
      <c r="E51" s="316">
        <v>40</v>
      </c>
      <c r="F51" s="206">
        <v>2</v>
      </c>
      <c r="G51" s="206">
        <v>0</v>
      </c>
      <c r="H51" s="206">
        <v>30</v>
      </c>
      <c r="I51" s="206">
        <v>0</v>
      </c>
      <c r="J51" s="206">
        <v>4</v>
      </c>
      <c r="K51" s="354">
        <v>0.3</v>
      </c>
      <c r="L51" s="206">
        <v>0</v>
      </c>
      <c r="M51" s="199" t="b">
        <v>1</v>
      </c>
      <c r="N51" s="199">
        <v>2</v>
      </c>
      <c r="O51" s="199">
        <v>9</v>
      </c>
      <c r="P51" s="199" t="b">
        <v>1</v>
      </c>
      <c r="Q51" s="332">
        <v>1</v>
      </c>
      <c r="R51" s="199" t="b">
        <v>0</v>
      </c>
      <c r="S51" s="332">
        <v>0</v>
      </c>
      <c r="T51" s="199" t="b">
        <v>1</v>
      </c>
      <c r="U51" s="332">
        <v>1</v>
      </c>
      <c r="V51" s="199">
        <v>85</v>
      </c>
      <c r="W51" s="199">
        <v>0</v>
      </c>
      <c r="X51" s="253">
        <v>0.25</v>
      </c>
      <c r="Y51" s="253">
        <v>0.25</v>
      </c>
      <c r="Z51" s="253">
        <v>0.75</v>
      </c>
      <c r="AA51" s="317">
        <v>0</v>
      </c>
      <c r="AB51" s="306" t="s">
        <v>751</v>
      </c>
      <c r="AC51" s="393" t="s">
        <v>936</v>
      </c>
      <c r="AD51" s="401" t="s">
        <v>998</v>
      </c>
      <c r="AE51" s="393" t="s">
        <v>984</v>
      </c>
      <c r="AF51" s="393" t="s">
        <v>985</v>
      </c>
    </row>
    <row r="52" spans="1:32" s="27" customFormat="1">
      <c r="B52" s="327" t="s">
        <v>4</v>
      </c>
      <c r="C52" s="320" t="s">
        <v>701</v>
      </c>
      <c r="D52" s="321" t="s">
        <v>413</v>
      </c>
      <c r="E52" s="313">
        <v>48</v>
      </c>
      <c r="F52" s="133">
        <v>3</v>
      </c>
      <c r="G52" s="133">
        <v>0</v>
      </c>
      <c r="H52" s="133">
        <v>8</v>
      </c>
      <c r="I52" s="133">
        <v>0</v>
      </c>
      <c r="J52" s="133">
        <v>1</v>
      </c>
      <c r="K52" s="355">
        <v>0.3</v>
      </c>
      <c r="L52" s="133">
        <v>0</v>
      </c>
      <c r="M52" s="20" t="b">
        <v>1</v>
      </c>
      <c r="N52" s="20">
        <v>0</v>
      </c>
      <c r="O52" s="20">
        <v>3</v>
      </c>
      <c r="P52" s="20" t="b">
        <v>1</v>
      </c>
      <c r="Q52" s="330">
        <f>entityDefinitions[[#This Row],['[edibleFromTier']]]</f>
        <v>0</v>
      </c>
      <c r="R52" s="20" t="b">
        <v>0</v>
      </c>
      <c r="S52" s="330">
        <f>entityDefinitions[[#This Row],['[edibleFromTier']]]</f>
        <v>0</v>
      </c>
      <c r="T52" s="20" t="b">
        <v>0</v>
      </c>
      <c r="U52" s="330">
        <v>0</v>
      </c>
      <c r="V52" s="20">
        <v>1</v>
      </c>
      <c r="W52" s="20">
        <v>0</v>
      </c>
      <c r="X52" s="252">
        <v>0</v>
      </c>
      <c r="Y52" s="252">
        <v>0</v>
      </c>
      <c r="Z52" s="252">
        <v>0</v>
      </c>
      <c r="AA52" s="314">
        <v>0</v>
      </c>
      <c r="AB52" s="301" t="s">
        <v>743</v>
      </c>
      <c r="AC52" s="391" t="s">
        <v>941</v>
      </c>
      <c r="AD52" s="402" t="s">
        <v>957</v>
      </c>
      <c r="AE52" s="391"/>
      <c r="AF52" s="302"/>
    </row>
    <row r="53" spans="1:32" s="27" customFormat="1">
      <c r="B53" s="327" t="s">
        <v>4</v>
      </c>
      <c r="C53" s="320" t="s">
        <v>704</v>
      </c>
      <c r="D53" s="321" t="s">
        <v>413</v>
      </c>
      <c r="E53" s="313">
        <v>48</v>
      </c>
      <c r="F53" s="133">
        <v>3</v>
      </c>
      <c r="G53" s="133">
        <v>0</v>
      </c>
      <c r="H53" s="133">
        <v>10</v>
      </c>
      <c r="I53" s="133">
        <v>0</v>
      </c>
      <c r="J53" s="133">
        <v>2</v>
      </c>
      <c r="K53" s="355">
        <v>0.3</v>
      </c>
      <c r="L53" s="133">
        <v>0</v>
      </c>
      <c r="M53" s="20" t="b">
        <v>1</v>
      </c>
      <c r="N53" s="20">
        <v>1</v>
      </c>
      <c r="O53" s="20">
        <v>4</v>
      </c>
      <c r="P53" s="20" t="b">
        <v>1</v>
      </c>
      <c r="Q53" s="330">
        <f>entityDefinitions[[#This Row],['[edibleFromTier']]]</f>
        <v>1</v>
      </c>
      <c r="R53" s="20" t="b">
        <v>0</v>
      </c>
      <c r="S53" s="330">
        <v>0</v>
      </c>
      <c r="T53" s="20" t="b">
        <v>0</v>
      </c>
      <c r="U53" s="330">
        <v>0</v>
      </c>
      <c r="V53" s="20">
        <v>1</v>
      </c>
      <c r="W53" s="20">
        <v>0</v>
      </c>
      <c r="X53" s="252">
        <v>0</v>
      </c>
      <c r="Y53" s="252">
        <v>0</v>
      </c>
      <c r="Z53" s="252">
        <v>1</v>
      </c>
      <c r="AA53" s="314">
        <v>0</v>
      </c>
      <c r="AB53" s="301" t="s">
        <v>744</v>
      </c>
      <c r="AC53" s="391" t="s">
        <v>925</v>
      </c>
      <c r="AD53" s="402" t="s">
        <v>999</v>
      </c>
      <c r="AE53" s="391" t="s">
        <v>986</v>
      </c>
      <c r="AF53" s="391" t="s">
        <v>964</v>
      </c>
    </row>
    <row r="54" spans="1:32" s="27" customFormat="1">
      <c r="B54" s="327" t="s">
        <v>4</v>
      </c>
      <c r="C54" s="320" t="s">
        <v>703</v>
      </c>
      <c r="D54" s="321" t="s">
        <v>413</v>
      </c>
      <c r="E54" s="313">
        <v>48</v>
      </c>
      <c r="F54" s="133">
        <v>3</v>
      </c>
      <c r="G54" s="133">
        <v>0</v>
      </c>
      <c r="H54" s="133">
        <v>10</v>
      </c>
      <c r="I54" s="133">
        <v>0</v>
      </c>
      <c r="J54" s="133">
        <v>2</v>
      </c>
      <c r="K54" s="355">
        <v>0.3</v>
      </c>
      <c r="L54" s="133">
        <v>0</v>
      </c>
      <c r="M54" s="20" t="b">
        <v>1</v>
      </c>
      <c r="N54" s="20">
        <v>1</v>
      </c>
      <c r="O54" s="20">
        <v>4</v>
      </c>
      <c r="P54" s="20" t="b">
        <v>1</v>
      </c>
      <c r="Q54" s="330">
        <f>entityDefinitions[[#This Row],['[edibleFromTier']]]</f>
        <v>1</v>
      </c>
      <c r="R54" s="20" t="b">
        <v>0</v>
      </c>
      <c r="S54" s="330">
        <v>0</v>
      </c>
      <c r="T54" s="20" t="b">
        <v>0</v>
      </c>
      <c r="U54" s="330">
        <v>0</v>
      </c>
      <c r="V54" s="20">
        <v>1</v>
      </c>
      <c r="W54" s="20">
        <v>0</v>
      </c>
      <c r="X54" s="252">
        <v>0</v>
      </c>
      <c r="Y54" s="252">
        <v>0</v>
      </c>
      <c r="Z54" s="252">
        <v>1</v>
      </c>
      <c r="AA54" s="314">
        <v>0</v>
      </c>
      <c r="AB54" s="301" t="s">
        <v>745</v>
      </c>
      <c r="AC54" s="391" t="s">
        <v>924</v>
      </c>
      <c r="AD54" s="402" t="s">
        <v>1000</v>
      </c>
      <c r="AE54" s="391" t="s">
        <v>986</v>
      </c>
      <c r="AF54" s="391" t="s">
        <v>963</v>
      </c>
    </row>
    <row r="55" spans="1:32" s="27" customFormat="1">
      <c r="A55" s="248"/>
      <c r="B55" s="327" t="s">
        <v>4</v>
      </c>
      <c r="C55" s="320" t="s">
        <v>710</v>
      </c>
      <c r="D55" s="321" t="s">
        <v>413</v>
      </c>
      <c r="E55" s="313">
        <v>48</v>
      </c>
      <c r="F55" s="133">
        <v>3</v>
      </c>
      <c r="G55" s="133">
        <v>0</v>
      </c>
      <c r="H55" s="133">
        <v>5</v>
      </c>
      <c r="I55" s="133">
        <v>0</v>
      </c>
      <c r="J55" s="133">
        <v>1</v>
      </c>
      <c r="K55" s="355">
        <v>0.1</v>
      </c>
      <c r="L55" s="133">
        <v>0</v>
      </c>
      <c r="M55" s="20" t="b">
        <v>1</v>
      </c>
      <c r="N55" s="20">
        <v>0</v>
      </c>
      <c r="O55" s="20">
        <v>1</v>
      </c>
      <c r="P55" s="20" t="b">
        <v>1</v>
      </c>
      <c r="Q55" s="330">
        <f>entityDefinitions[[#This Row],['[edibleFromTier']]]</f>
        <v>0</v>
      </c>
      <c r="R55" s="20" t="b">
        <v>0</v>
      </c>
      <c r="S55" s="330">
        <f>entityDefinitions[[#This Row],['[edibleFromTier']]]</f>
        <v>0</v>
      </c>
      <c r="T55" s="20" t="b">
        <v>0</v>
      </c>
      <c r="U55" s="330">
        <v>0</v>
      </c>
      <c r="V55" s="20">
        <v>1</v>
      </c>
      <c r="W55" s="20">
        <v>0</v>
      </c>
      <c r="X55" s="252">
        <v>0.05</v>
      </c>
      <c r="Y55" s="252">
        <v>0.05</v>
      </c>
      <c r="Z55" s="252">
        <v>0</v>
      </c>
      <c r="AA55" s="314">
        <v>0</v>
      </c>
      <c r="AB55" s="301" t="s">
        <v>753</v>
      </c>
      <c r="AC55" s="391" t="s">
        <v>923</v>
      </c>
      <c r="AD55" s="402" t="s">
        <v>1001</v>
      </c>
      <c r="AE55" s="391"/>
      <c r="AF55" s="302"/>
    </row>
    <row r="56" spans="1:32" s="27" customFormat="1">
      <c r="B56" s="329" t="s">
        <v>4</v>
      </c>
      <c r="C56" s="324" t="s">
        <v>499</v>
      </c>
      <c r="D56" s="325" t="s">
        <v>414</v>
      </c>
      <c r="E56" s="316">
        <v>3</v>
      </c>
      <c r="F56" s="206">
        <v>1</v>
      </c>
      <c r="G56" s="206">
        <v>0</v>
      </c>
      <c r="H56" s="206">
        <v>15</v>
      </c>
      <c r="I56" s="206">
        <v>0</v>
      </c>
      <c r="J56" s="206">
        <v>2</v>
      </c>
      <c r="K56" s="354">
        <v>0.2</v>
      </c>
      <c r="L56" s="206">
        <v>0</v>
      </c>
      <c r="M56" s="199" t="b">
        <v>1</v>
      </c>
      <c r="N56" s="199">
        <v>1</v>
      </c>
      <c r="O56" s="199">
        <v>7</v>
      </c>
      <c r="P56" s="199" t="b">
        <v>1</v>
      </c>
      <c r="Q56" s="332">
        <v>0</v>
      </c>
      <c r="R56" s="199" t="b">
        <v>0</v>
      </c>
      <c r="S56" s="332">
        <v>0</v>
      </c>
      <c r="T56" s="199" t="b">
        <v>1</v>
      </c>
      <c r="U56" s="332">
        <v>0</v>
      </c>
      <c r="V56" s="199">
        <v>75</v>
      </c>
      <c r="W56" s="199">
        <v>0</v>
      </c>
      <c r="X56" s="253">
        <v>0.25</v>
      </c>
      <c r="Y56" s="253">
        <v>0.25</v>
      </c>
      <c r="Z56" s="253">
        <v>0</v>
      </c>
      <c r="AA56" s="317">
        <v>0</v>
      </c>
      <c r="AB56" s="306" t="s">
        <v>660</v>
      </c>
      <c r="AC56" s="393" t="s">
        <v>938</v>
      </c>
      <c r="AD56" s="401" t="s">
        <v>1005</v>
      </c>
      <c r="AE56" s="393"/>
      <c r="AF56" s="307"/>
    </row>
    <row r="57" spans="1:32" s="27" customFormat="1">
      <c r="B57" s="329" t="s">
        <v>4</v>
      </c>
      <c r="C57" s="324" t="s">
        <v>500</v>
      </c>
      <c r="D57" s="325" t="s">
        <v>414</v>
      </c>
      <c r="E57" s="316">
        <v>22</v>
      </c>
      <c r="F57" s="206">
        <v>2</v>
      </c>
      <c r="G57" s="206">
        <v>0</v>
      </c>
      <c r="H57" s="206">
        <v>15</v>
      </c>
      <c r="I57" s="206">
        <v>0</v>
      </c>
      <c r="J57" s="206">
        <v>2</v>
      </c>
      <c r="K57" s="354">
        <v>0.2</v>
      </c>
      <c r="L57" s="206">
        <v>0</v>
      </c>
      <c r="M57" s="199" t="b">
        <v>1</v>
      </c>
      <c r="N57" s="199">
        <v>1</v>
      </c>
      <c r="O57" s="199">
        <v>7</v>
      </c>
      <c r="P57" s="199" t="b">
        <v>1</v>
      </c>
      <c r="Q57" s="332">
        <v>0</v>
      </c>
      <c r="R57" s="199" t="b">
        <v>0</v>
      </c>
      <c r="S57" s="332">
        <v>0</v>
      </c>
      <c r="T57" s="199" t="b">
        <v>1</v>
      </c>
      <c r="U57" s="332">
        <v>0</v>
      </c>
      <c r="V57" s="199">
        <v>75</v>
      </c>
      <c r="W57" s="199">
        <v>0</v>
      </c>
      <c r="X57" s="253">
        <v>0.25</v>
      </c>
      <c r="Y57" s="253">
        <v>0.25</v>
      </c>
      <c r="Z57" s="253">
        <v>0</v>
      </c>
      <c r="AA57" s="317">
        <v>0</v>
      </c>
      <c r="AB57" s="306" t="s">
        <v>660</v>
      </c>
      <c r="AC57" s="393" t="s">
        <v>939</v>
      </c>
      <c r="AD57" s="401" t="s">
        <v>1006</v>
      </c>
      <c r="AE57" s="393"/>
      <c r="AF57" s="307"/>
    </row>
    <row r="58" spans="1:32" s="27" customFormat="1">
      <c r="B58" s="329" t="s">
        <v>4</v>
      </c>
      <c r="C58" s="324" t="s">
        <v>1163</v>
      </c>
      <c r="D58" s="325" t="s">
        <v>414</v>
      </c>
      <c r="E58" s="316">
        <v>3</v>
      </c>
      <c r="F58" s="206">
        <v>1</v>
      </c>
      <c r="G58" s="206">
        <v>0</v>
      </c>
      <c r="H58" s="206">
        <v>15</v>
      </c>
      <c r="I58" s="206">
        <v>0</v>
      </c>
      <c r="J58" s="206">
        <v>2</v>
      </c>
      <c r="K58" s="354">
        <v>0.2</v>
      </c>
      <c r="L58" s="206">
        <v>0</v>
      </c>
      <c r="M58" s="199" t="b">
        <v>1</v>
      </c>
      <c r="N58" s="199">
        <v>1</v>
      </c>
      <c r="O58" s="199">
        <v>7</v>
      </c>
      <c r="P58" s="199" t="b">
        <v>1</v>
      </c>
      <c r="Q58" s="332">
        <v>0</v>
      </c>
      <c r="R58" s="199" t="b">
        <v>0</v>
      </c>
      <c r="S58" s="332">
        <v>0</v>
      </c>
      <c r="T58" s="199" t="b">
        <v>1</v>
      </c>
      <c r="U58" s="332">
        <v>0</v>
      </c>
      <c r="V58" s="199">
        <v>75</v>
      </c>
      <c r="W58" s="199">
        <v>0</v>
      </c>
      <c r="X58" s="253">
        <v>0.25</v>
      </c>
      <c r="Y58" s="253">
        <v>0.25</v>
      </c>
      <c r="Z58" s="253">
        <v>0</v>
      </c>
      <c r="AA58" s="317">
        <v>0</v>
      </c>
      <c r="AB58" s="306" t="s">
        <v>660</v>
      </c>
      <c r="AC58" s="393" t="s">
        <v>938</v>
      </c>
      <c r="AD58" s="401" t="s">
        <v>1005</v>
      </c>
      <c r="AE58" s="393"/>
      <c r="AF58" s="307"/>
    </row>
    <row r="59" spans="1:32" s="27" customFormat="1">
      <c r="B59" s="329" t="s">
        <v>4</v>
      </c>
      <c r="C59" s="324" t="s">
        <v>1165</v>
      </c>
      <c r="D59" s="325" t="s">
        <v>414</v>
      </c>
      <c r="E59" s="316">
        <v>3</v>
      </c>
      <c r="F59" s="206">
        <v>1</v>
      </c>
      <c r="G59" s="206">
        <v>0</v>
      </c>
      <c r="H59" s="206">
        <v>15</v>
      </c>
      <c r="I59" s="206">
        <v>0</v>
      </c>
      <c r="J59" s="206">
        <v>2</v>
      </c>
      <c r="K59" s="354">
        <v>0.2</v>
      </c>
      <c r="L59" s="206">
        <v>0</v>
      </c>
      <c r="M59" s="199" t="b">
        <v>1</v>
      </c>
      <c r="N59" s="199">
        <v>1</v>
      </c>
      <c r="O59" s="199">
        <v>7</v>
      </c>
      <c r="P59" s="199" t="b">
        <v>1</v>
      </c>
      <c r="Q59" s="332">
        <v>0</v>
      </c>
      <c r="R59" s="199" t="b">
        <v>0</v>
      </c>
      <c r="S59" s="332">
        <v>0</v>
      </c>
      <c r="T59" s="199" t="b">
        <v>1</v>
      </c>
      <c r="U59" s="332">
        <v>0</v>
      </c>
      <c r="V59" s="199">
        <v>75</v>
      </c>
      <c r="W59" s="199">
        <v>5</v>
      </c>
      <c r="X59" s="253">
        <v>0.25</v>
      </c>
      <c r="Y59" s="253">
        <v>0.25</v>
      </c>
      <c r="Z59" s="253">
        <v>0</v>
      </c>
      <c r="AA59" s="317">
        <v>0</v>
      </c>
      <c r="AB59" s="306" t="s">
        <v>660</v>
      </c>
      <c r="AC59" s="393" t="s">
        <v>938</v>
      </c>
      <c r="AD59" s="401" t="s">
        <v>1005</v>
      </c>
      <c r="AE59" s="393"/>
      <c r="AF59" s="307"/>
    </row>
    <row r="60" spans="1:32" s="27" customFormat="1">
      <c r="B60" s="329" t="s">
        <v>4</v>
      </c>
      <c r="C60" s="324" t="s">
        <v>1015</v>
      </c>
      <c r="D60" s="325" t="s">
        <v>414</v>
      </c>
      <c r="E60" s="316">
        <v>22</v>
      </c>
      <c r="F60" s="206">
        <v>2</v>
      </c>
      <c r="G60" s="206">
        <v>0</v>
      </c>
      <c r="H60" s="206">
        <v>15</v>
      </c>
      <c r="I60" s="206">
        <v>0</v>
      </c>
      <c r="J60" s="206">
        <v>2</v>
      </c>
      <c r="K60" s="354">
        <v>0.2</v>
      </c>
      <c r="L60" s="206">
        <v>0</v>
      </c>
      <c r="M60" s="199" t="b">
        <v>1</v>
      </c>
      <c r="N60" s="199">
        <v>0</v>
      </c>
      <c r="O60" s="199">
        <v>7</v>
      </c>
      <c r="P60" s="199" t="b">
        <v>1</v>
      </c>
      <c r="Q60" s="332">
        <v>0</v>
      </c>
      <c r="R60" s="199" t="b">
        <v>0</v>
      </c>
      <c r="S60" s="332">
        <v>0</v>
      </c>
      <c r="T60" s="199" t="b">
        <v>0</v>
      </c>
      <c r="U60" s="332">
        <v>0</v>
      </c>
      <c r="V60" s="199">
        <v>1</v>
      </c>
      <c r="W60" s="199">
        <v>0</v>
      </c>
      <c r="X60" s="253">
        <v>0.25</v>
      </c>
      <c r="Y60" s="253">
        <v>0.25</v>
      </c>
      <c r="Z60" s="253">
        <v>0</v>
      </c>
      <c r="AA60" s="317">
        <v>0</v>
      </c>
      <c r="AB60" s="306" t="s">
        <v>660</v>
      </c>
      <c r="AC60" s="393" t="s">
        <v>939</v>
      </c>
      <c r="AD60" s="401" t="s">
        <v>1006</v>
      </c>
      <c r="AE60" s="393"/>
      <c r="AF60" s="307"/>
    </row>
    <row r="61" spans="1:32" s="27" customFormat="1">
      <c r="B61" s="329" t="s">
        <v>4</v>
      </c>
      <c r="C61" s="324" t="s">
        <v>1016</v>
      </c>
      <c r="D61" s="325" t="s">
        <v>414</v>
      </c>
      <c r="E61" s="316">
        <v>22</v>
      </c>
      <c r="F61" s="206">
        <v>2</v>
      </c>
      <c r="G61" s="206">
        <v>0</v>
      </c>
      <c r="H61" s="206">
        <v>15</v>
      </c>
      <c r="I61" s="206">
        <v>0</v>
      </c>
      <c r="J61" s="206">
        <v>1</v>
      </c>
      <c r="K61" s="354">
        <v>0.2</v>
      </c>
      <c r="L61" s="206">
        <v>0</v>
      </c>
      <c r="M61" s="199" t="b">
        <v>1</v>
      </c>
      <c r="N61" s="199">
        <v>0</v>
      </c>
      <c r="O61" s="199">
        <v>7</v>
      </c>
      <c r="P61" s="199" t="b">
        <v>1</v>
      </c>
      <c r="Q61" s="332">
        <v>0</v>
      </c>
      <c r="R61" s="199" t="b">
        <v>0</v>
      </c>
      <c r="S61" s="332">
        <v>0</v>
      </c>
      <c r="T61" s="199" t="b">
        <v>0</v>
      </c>
      <c r="U61" s="332">
        <v>0</v>
      </c>
      <c r="V61" s="199">
        <v>1</v>
      </c>
      <c r="W61" s="199">
        <v>0</v>
      </c>
      <c r="X61" s="253">
        <v>0.25</v>
      </c>
      <c r="Y61" s="253">
        <v>0.25</v>
      </c>
      <c r="Z61" s="253">
        <v>0</v>
      </c>
      <c r="AA61" s="317">
        <v>0</v>
      </c>
      <c r="AB61" s="306" t="s">
        <v>660</v>
      </c>
      <c r="AC61" s="393" t="s">
        <v>939</v>
      </c>
      <c r="AD61" s="401" t="s">
        <v>1006</v>
      </c>
      <c r="AE61" s="393"/>
      <c r="AF61" s="307"/>
    </row>
    <row r="62" spans="1:32" s="27" customFormat="1">
      <c r="B62" s="329" t="s">
        <v>4</v>
      </c>
      <c r="C62" s="324" t="s">
        <v>1014</v>
      </c>
      <c r="D62" s="325" t="s">
        <v>1013</v>
      </c>
      <c r="E62" s="316">
        <v>30</v>
      </c>
      <c r="F62" s="206">
        <v>2</v>
      </c>
      <c r="G62" s="206">
        <v>0</v>
      </c>
      <c r="H62" s="206">
        <v>20</v>
      </c>
      <c r="I62" s="206">
        <v>0</v>
      </c>
      <c r="J62" s="206">
        <v>3</v>
      </c>
      <c r="K62" s="354">
        <v>0.2</v>
      </c>
      <c r="L62" s="206">
        <v>0</v>
      </c>
      <c r="M62" s="199" t="b">
        <v>1</v>
      </c>
      <c r="N62" s="199">
        <v>1</v>
      </c>
      <c r="O62" s="199">
        <v>6</v>
      </c>
      <c r="P62" s="199" t="b">
        <v>1</v>
      </c>
      <c r="Q62" s="332">
        <f>entityDefinitions[[#This Row],['[edibleFromTier']]]</f>
        <v>1</v>
      </c>
      <c r="R62" s="199" t="b">
        <v>0</v>
      </c>
      <c r="S62" s="332">
        <v>0</v>
      </c>
      <c r="T62" s="199" t="b">
        <v>0</v>
      </c>
      <c r="U62" s="332">
        <v>0</v>
      </c>
      <c r="V62" s="199">
        <v>1</v>
      </c>
      <c r="W62" s="199">
        <v>0</v>
      </c>
      <c r="X62" s="253">
        <v>0.25</v>
      </c>
      <c r="Y62" s="253">
        <v>0.25</v>
      </c>
      <c r="Z62" s="253">
        <v>0.8</v>
      </c>
      <c r="AA62" s="317">
        <v>0</v>
      </c>
      <c r="AB62" s="306" t="s">
        <v>752</v>
      </c>
      <c r="AC62" s="393" t="s">
        <v>935</v>
      </c>
      <c r="AD62" s="401" t="s">
        <v>996</v>
      </c>
      <c r="AE62" s="393" t="s">
        <v>971</v>
      </c>
      <c r="AF62" s="393" t="s">
        <v>973</v>
      </c>
    </row>
    <row r="63" spans="1:32" s="27" customFormat="1">
      <c r="B63" s="329" t="s">
        <v>4</v>
      </c>
      <c r="C63" s="324" t="s">
        <v>1168</v>
      </c>
      <c r="D63" s="325" t="s">
        <v>1013</v>
      </c>
      <c r="E63" s="316">
        <v>30</v>
      </c>
      <c r="F63" s="206">
        <v>2</v>
      </c>
      <c r="G63" s="206">
        <v>0</v>
      </c>
      <c r="H63" s="206">
        <v>20</v>
      </c>
      <c r="I63" s="206">
        <v>0</v>
      </c>
      <c r="J63" s="206">
        <v>3</v>
      </c>
      <c r="K63" s="354">
        <v>0.2</v>
      </c>
      <c r="L63" s="206">
        <v>0</v>
      </c>
      <c r="M63" s="199" t="b">
        <v>1</v>
      </c>
      <c r="N63" s="199">
        <v>1</v>
      </c>
      <c r="O63" s="199">
        <v>6</v>
      </c>
      <c r="P63" s="199" t="b">
        <v>1</v>
      </c>
      <c r="Q63" s="332">
        <f>entityDefinitions[[#This Row],['[edibleFromTier']]]</f>
        <v>1</v>
      </c>
      <c r="R63" s="199" t="b">
        <v>0</v>
      </c>
      <c r="S63" s="332">
        <v>0</v>
      </c>
      <c r="T63" s="199" t="b">
        <v>0</v>
      </c>
      <c r="U63" s="332">
        <v>0</v>
      </c>
      <c r="V63" s="199">
        <v>1</v>
      </c>
      <c r="W63" s="199">
        <v>0</v>
      </c>
      <c r="X63" s="253">
        <v>0.25</v>
      </c>
      <c r="Y63" s="253">
        <v>0.25</v>
      </c>
      <c r="Z63" s="253">
        <v>0.8</v>
      </c>
      <c r="AA63" s="317">
        <v>0</v>
      </c>
      <c r="AB63" s="306" t="s">
        <v>752</v>
      </c>
      <c r="AC63" s="393" t="s">
        <v>935</v>
      </c>
      <c r="AD63" s="401" t="s">
        <v>996</v>
      </c>
      <c r="AE63" s="393" t="s">
        <v>971</v>
      </c>
      <c r="AF63" s="393" t="s">
        <v>973</v>
      </c>
    </row>
    <row r="64" spans="1:32" s="27" customFormat="1">
      <c r="B64" s="329" t="s">
        <v>4</v>
      </c>
      <c r="C64" s="324" t="s">
        <v>1019</v>
      </c>
      <c r="D64" s="325" t="s">
        <v>1013</v>
      </c>
      <c r="E64" s="316">
        <v>30</v>
      </c>
      <c r="F64" s="206">
        <v>2</v>
      </c>
      <c r="G64" s="206">
        <v>0</v>
      </c>
      <c r="H64" s="206">
        <v>20</v>
      </c>
      <c r="I64" s="206">
        <v>0</v>
      </c>
      <c r="J64" s="206">
        <v>2</v>
      </c>
      <c r="K64" s="354">
        <v>0.2</v>
      </c>
      <c r="L64" s="206">
        <v>0</v>
      </c>
      <c r="M64" s="199" t="b">
        <v>1</v>
      </c>
      <c r="N64" s="199">
        <v>0</v>
      </c>
      <c r="O64" s="199">
        <v>6</v>
      </c>
      <c r="P64" s="199" t="b">
        <v>1</v>
      </c>
      <c r="Q64" s="332">
        <v>0</v>
      </c>
      <c r="R64" s="199" t="b">
        <v>0</v>
      </c>
      <c r="S64" s="332">
        <f>entityDefinitions[[#This Row],['[edibleFromTier']]]</f>
        <v>0</v>
      </c>
      <c r="T64" s="199" t="b">
        <v>0</v>
      </c>
      <c r="U64" s="332">
        <v>0</v>
      </c>
      <c r="V64" s="199">
        <v>1</v>
      </c>
      <c r="W64" s="199">
        <v>0</v>
      </c>
      <c r="X64" s="253">
        <v>0.25</v>
      </c>
      <c r="Y64" s="253">
        <v>0.25</v>
      </c>
      <c r="Z64" s="253">
        <v>0.8</v>
      </c>
      <c r="AA64" s="317">
        <v>0</v>
      </c>
      <c r="AB64" s="306" t="s">
        <v>752</v>
      </c>
      <c r="AC64" s="393" t="s">
        <v>935</v>
      </c>
      <c r="AD64" s="401" t="s">
        <v>996</v>
      </c>
      <c r="AE64" s="393" t="s">
        <v>971</v>
      </c>
      <c r="AF64" s="393" t="s">
        <v>973</v>
      </c>
    </row>
    <row r="65" spans="1:32" s="27" customFormat="1">
      <c r="B65" s="329" t="s">
        <v>4</v>
      </c>
      <c r="C65" s="324" t="s">
        <v>1020</v>
      </c>
      <c r="D65" s="325" t="s">
        <v>1013</v>
      </c>
      <c r="E65" s="316">
        <v>30</v>
      </c>
      <c r="F65" s="206">
        <v>2</v>
      </c>
      <c r="G65" s="206">
        <v>0</v>
      </c>
      <c r="H65" s="206">
        <v>20</v>
      </c>
      <c r="I65" s="206">
        <v>0</v>
      </c>
      <c r="J65" s="206">
        <v>3</v>
      </c>
      <c r="K65" s="354">
        <v>0.2</v>
      </c>
      <c r="L65" s="206">
        <v>0</v>
      </c>
      <c r="M65" s="199" t="b">
        <v>1</v>
      </c>
      <c r="N65" s="199">
        <v>0</v>
      </c>
      <c r="O65" s="199">
        <v>6</v>
      </c>
      <c r="P65" s="199" t="b">
        <v>1</v>
      </c>
      <c r="Q65" s="332">
        <v>0</v>
      </c>
      <c r="R65" s="199" t="b">
        <v>0</v>
      </c>
      <c r="S65" s="332">
        <v>0</v>
      </c>
      <c r="T65" s="199" t="b">
        <v>0</v>
      </c>
      <c r="U65" s="332">
        <v>0</v>
      </c>
      <c r="V65" s="199">
        <v>1</v>
      </c>
      <c r="W65" s="199">
        <v>0</v>
      </c>
      <c r="X65" s="253">
        <v>0.25</v>
      </c>
      <c r="Y65" s="253">
        <v>0.25</v>
      </c>
      <c r="Z65" s="253">
        <v>0.8</v>
      </c>
      <c r="AA65" s="317">
        <v>0</v>
      </c>
      <c r="AB65" s="306" t="s">
        <v>752</v>
      </c>
      <c r="AC65" s="393" t="s">
        <v>935</v>
      </c>
      <c r="AD65" s="401" t="s">
        <v>996</v>
      </c>
      <c r="AE65" s="393" t="s">
        <v>971</v>
      </c>
      <c r="AF65" s="393" t="s">
        <v>973</v>
      </c>
    </row>
    <row r="66" spans="1:32" s="27" customFormat="1" ht="15.75" thickBot="1">
      <c r="B66" s="333" t="s">
        <v>4</v>
      </c>
      <c r="C66" s="334" t="s">
        <v>585</v>
      </c>
      <c r="D66" s="335" t="s">
        <v>414</v>
      </c>
      <c r="E66" s="336">
        <v>48</v>
      </c>
      <c r="F66" s="337">
        <v>3</v>
      </c>
      <c r="G66" s="337">
        <v>0</v>
      </c>
      <c r="H66" s="337">
        <v>20</v>
      </c>
      <c r="I66" s="337">
        <v>0</v>
      </c>
      <c r="J66" s="337">
        <v>4</v>
      </c>
      <c r="K66" s="357">
        <v>0.3</v>
      </c>
      <c r="L66" s="337">
        <v>0</v>
      </c>
      <c r="M66" s="338" t="b">
        <v>1</v>
      </c>
      <c r="N66" s="338">
        <v>1</v>
      </c>
      <c r="O66" s="338">
        <v>6</v>
      </c>
      <c r="P66" s="338" t="b">
        <v>1</v>
      </c>
      <c r="Q66" s="339">
        <v>0</v>
      </c>
      <c r="R66" s="338" t="b">
        <v>0</v>
      </c>
      <c r="S66" s="339">
        <v>0</v>
      </c>
      <c r="T66" s="338" t="b">
        <v>1</v>
      </c>
      <c r="U66" s="339">
        <v>0</v>
      </c>
      <c r="V66" s="338">
        <v>150</v>
      </c>
      <c r="W66" s="338">
        <v>0</v>
      </c>
      <c r="X66" s="340">
        <v>0</v>
      </c>
      <c r="Y66" s="340">
        <v>0</v>
      </c>
      <c r="Z66" s="340">
        <v>0.6</v>
      </c>
      <c r="AA66" s="341">
        <v>0</v>
      </c>
      <c r="AB66" s="342" t="s">
        <v>661</v>
      </c>
      <c r="AC66" s="395" t="s">
        <v>940</v>
      </c>
      <c r="AD66" s="401" t="s">
        <v>1007</v>
      </c>
      <c r="AE66" s="395" t="s">
        <v>987</v>
      </c>
      <c r="AF66" s="395" t="s">
        <v>988</v>
      </c>
    </row>
    <row r="67" spans="1:32">
      <c r="B67" s="327"/>
      <c r="C67" s="343"/>
      <c r="D67" s="321"/>
      <c r="E67" s="344">
        <v>48</v>
      </c>
      <c r="F67" s="133">
        <v>3</v>
      </c>
      <c r="G67" s="133"/>
      <c r="H67" s="133"/>
      <c r="I67" s="133"/>
      <c r="J67" s="133">
        <v>9</v>
      </c>
      <c r="K67" s="358">
        <v>0.53</v>
      </c>
      <c r="L67" s="133"/>
      <c r="M67" s="20"/>
      <c r="N67" s="183"/>
      <c r="O67" s="183"/>
      <c r="P67" s="345"/>
      <c r="Q67" s="346"/>
      <c r="R67" s="347"/>
      <c r="S67" s="348"/>
      <c r="T67" s="347"/>
      <c r="U67" s="348"/>
      <c r="V67" s="349"/>
      <c r="W67" s="349"/>
      <c r="X67" s="350"/>
      <c r="Y67" s="252"/>
      <c r="Z67" s="252"/>
      <c r="AA67" s="314"/>
      <c r="AB67" s="351"/>
      <c r="AC67" s="394"/>
      <c r="AD67" s="352"/>
      <c r="AE67" s="393"/>
      <c r="AF67" s="307"/>
    </row>
    <row r="68" spans="1:32" ht="15.75" thickBot="1"/>
    <row r="69" spans="1:32" ht="23.25">
      <c r="B69" s="12" t="s">
        <v>698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</row>
    <row r="70" spans="1:32" s="5" customFormat="1">
      <c r="B70" s="238"/>
      <c r="C70" s="238"/>
      <c r="D70" s="240"/>
      <c r="E70" s="238"/>
      <c r="F70" s="238"/>
      <c r="G70" s="435"/>
      <c r="H70" s="435"/>
      <c r="I70" s="172" t="s">
        <v>432</v>
      </c>
      <c r="J70" s="172"/>
      <c r="K70" s="238"/>
      <c r="N70" s="5" t="s">
        <v>490</v>
      </c>
      <c r="AB70" s="172"/>
      <c r="AC70" s="172"/>
      <c r="AD70" s="172"/>
      <c r="AE70" s="172"/>
    </row>
    <row r="71" spans="1:32" ht="145.5">
      <c r="B71" s="143" t="s">
        <v>724</v>
      </c>
      <c r="C71" s="143" t="s">
        <v>5</v>
      </c>
      <c r="D71" s="143" t="s">
        <v>419</v>
      </c>
      <c r="E71" s="154" t="s">
        <v>675</v>
      </c>
      <c r="F71" s="154" t="s">
        <v>700</v>
      </c>
      <c r="G71" s="154" t="s">
        <v>611</v>
      </c>
      <c r="H71" s="154" t="s">
        <v>699</v>
      </c>
      <c r="I71" s="154" t="s">
        <v>433</v>
      </c>
      <c r="J71" s="154" t="s">
        <v>436</v>
      </c>
      <c r="K71" s="149" t="s">
        <v>38</v>
      </c>
      <c r="L71" s="149" t="s">
        <v>487</v>
      </c>
      <c r="M71" s="149" t="s">
        <v>489</v>
      </c>
      <c r="N71" s="154" t="s">
        <v>868</v>
      </c>
      <c r="O71" s="154" t="s">
        <v>867</v>
      </c>
    </row>
    <row r="72" spans="1:32" s="27" customFormat="1">
      <c r="B72" s="13" t="s">
        <v>4</v>
      </c>
      <c r="C72" s="13" t="s">
        <v>504</v>
      </c>
      <c r="D72" s="13" t="s">
        <v>417</v>
      </c>
      <c r="E72" s="20" t="b">
        <v>1</v>
      </c>
      <c r="F72" s="245">
        <v>0</v>
      </c>
      <c r="G72" s="245">
        <v>1</v>
      </c>
      <c r="H72" s="245">
        <v>2</v>
      </c>
      <c r="I72" s="245">
        <v>0</v>
      </c>
      <c r="J72" s="245">
        <v>0</v>
      </c>
      <c r="K72" s="242" t="s">
        <v>440</v>
      </c>
      <c r="L72" s="242" t="s">
        <v>965</v>
      </c>
      <c r="M72" s="242" t="s">
        <v>933</v>
      </c>
      <c r="N72" s="245">
        <v>10</v>
      </c>
      <c r="O72" s="245">
        <v>10</v>
      </c>
    </row>
    <row r="73" spans="1:32" s="27" customFormat="1">
      <c r="B73" s="13" t="s">
        <v>4</v>
      </c>
      <c r="C73" s="13" t="s">
        <v>726</v>
      </c>
      <c r="D73" s="13" t="s">
        <v>417</v>
      </c>
      <c r="E73" s="20" t="b">
        <v>1</v>
      </c>
      <c r="F73" s="245">
        <v>0</v>
      </c>
      <c r="G73" s="245">
        <v>1</v>
      </c>
      <c r="H73" s="245">
        <v>2</v>
      </c>
      <c r="I73" s="245">
        <v>0</v>
      </c>
      <c r="J73" s="245">
        <v>0</v>
      </c>
      <c r="K73" s="242" t="s">
        <v>506</v>
      </c>
      <c r="L73" s="242" t="s">
        <v>965</v>
      </c>
      <c r="M73" s="242" t="s">
        <v>933</v>
      </c>
      <c r="N73" s="245">
        <v>10</v>
      </c>
      <c r="O73" s="245">
        <v>10</v>
      </c>
    </row>
    <row r="74" spans="1:32" s="27" customFormat="1">
      <c r="B74" s="13" t="s">
        <v>4</v>
      </c>
      <c r="C74" s="13" t="s">
        <v>727</v>
      </c>
      <c r="D74" s="13" t="s">
        <v>417</v>
      </c>
      <c r="E74" s="20" t="b">
        <v>1</v>
      </c>
      <c r="F74" s="245">
        <v>0</v>
      </c>
      <c r="G74" s="245">
        <v>1</v>
      </c>
      <c r="H74" s="245">
        <v>2</v>
      </c>
      <c r="I74" s="245">
        <v>0</v>
      </c>
      <c r="J74" s="245">
        <v>0</v>
      </c>
      <c r="K74" s="242" t="s">
        <v>506</v>
      </c>
      <c r="L74" s="242" t="s">
        <v>965</v>
      </c>
      <c r="M74" s="242" t="s">
        <v>933</v>
      </c>
      <c r="N74" s="245">
        <v>10</v>
      </c>
      <c r="O74" s="245">
        <v>10</v>
      </c>
    </row>
    <row r="75" spans="1:32" s="27" customFormat="1">
      <c r="A75" s="248"/>
      <c r="B75" s="13" t="s">
        <v>4</v>
      </c>
      <c r="C75" s="13" t="s">
        <v>734</v>
      </c>
      <c r="D75" s="13" t="s">
        <v>417</v>
      </c>
      <c r="E75" s="20" t="b">
        <v>1</v>
      </c>
      <c r="F75" s="245">
        <v>0</v>
      </c>
      <c r="G75" s="245">
        <v>1</v>
      </c>
      <c r="H75" s="245">
        <v>2</v>
      </c>
      <c r="I75" s="245">
        <v>0</v>
      </c>
      <c r="J75" s="245">
        <v>0</v>
      </c>
      <c r="K75" s="242" t="s">
        <v>506</v>
      </c>
      <c r="L75" s="242" t="s">
        <v>965</v>
      </c>
      <c r="M75" s="242" t="s">
        <v>933</v>
      </c>
      <c r="N75" s="245">
        <v>10</v>
      </c>
      <c r="O75" s="245">
        <v>10</v>
      </c>
    </row>
    <row r="76" spans="1:32">
      <c r="B76" s="13" t="s">
        <v>4</v>
      </c>
      <c r="C76" s="13" t="s">
        <v>732</v>
      </c>
      <c r="D76" s="13" t="s">
        <v>417</v>
      </c>
      <c r="E76" s="20" t="b">
        <v>1</v>
      </c>
      <c r="F76" s="245">
        <v>0</v>
      </c>
      <c r="G76" s="245">
        <v>1</v>
      </c>
      <c r="H76" s="245">
        <v>2</v>
      </c>
      <c r="I76" s="245">
        <v>0</v>
      </c>
      <c r="J76" s="245">
        <v>0</v>
      </c>
      <c r="K76" s="242" t="s">
        <v>449</v>
      </c>
      <c r="L76" s="242" t="s">
        <v>965</v>
      </c>
      <c r="M76" s="242" t="s">
        <v>933</v>
      </c>
      <c r="N76" s="245">
        <v>10</v>
      </c>
      <c r="O76" s="245">
        <v>10</v>
      </c>
    </row>
    <row r="77" spans="1:32">
      <c r="B77" s="198" t="s">
        <v>4</v>
      </c>
      <c r="C77" s="198" t="s">
        <v>452</v>
      </c>
      <c r="D77" s="198" t="s">
        <v>412</v>
      </c>
      <c r="E77" s="254" t="b">
        <v>1</v>
      </c>
      <c r="F77" s="255">
        <v>0</v>
      </c>
      <c r="G77" s="255">
        <v>1</v>
      </c>
      <c r="H77" s="255">
        <v>2</v>
      </c>
      <c r="I77" s="255">
        <v>0</v>
      </c>
      <c r="J77" s="255">
        <v>0</v>
      </c>
      <c r="K77" s="241" t="s">
        <v>454</v>
      </c>
      <c r="L77" s="241" t="s">
        <v>965</v>
      </c>
      <c r="M77" s="241" t="s">
        <v>933</v>
      </c>
      <c r="N77" s="255">
        <v>10</v>
      </c>
      <c r="O77" s="255">
        <v>10</v>
      </c>
    </row>
    <row r="78" spans="1:32">
      <c r="B78" s="198" t="s">
        <v>4</v>
      </c>
      <c r="C78" s="198" t="s">
        <v>717</v>
      </c>
      <c r="D78" s="198" t="s">
        <v>412</v>
      </c>
      <c r="E78" s="254" t="b">
        <v>1</v>
      </c>
      <c r="F78" s="255">
        <v>0</v>
      </c>
      <c r="G78" s="255">
        <v>1</v>
      </c>
      <c r="H78" s="255">
        <v>2</v>
      </c>
      <c r="I78" s="255">
        <v>0</v>
      </c>
      <c r="J78" s="255">
        <v>0</v>
      </c>
      <c r="K78" s="241" t="s">
        <v>502</v>
      </c>
      <c r="L78" s="241" t="s">
        <v>965</v>
      </c>
      <c r="M78" s="241" t="s">
        <v>933</v>
      </c>
      <c r="N78" s="255">
        <v>1</v>
      </c>
      <c r="O78" s="255">
        <v>1</v>
      </c>
    </row>
    <row r="79" spans="1:32">
      <c r="B79" s="198" t="s">
        <v>4</v>
      </c>
      <c r="C79" s="198" t="s">
        <v>714</v>
      </c>
      <c r="D79" s="198" t="s">
        <v>412</v>
      </c>
      <c r="E79" s="254" t="b">
        <v>1</v>
      </c>
      <c r="F79" s="255">
        <v>0</v>
      </c>
      <c r="G79" s="255">
        <v>1</v>
      </c>
      <c r="H79" s="255">
        <v>2</v>
      </c>
      <c r="I79" s="255">
        <v>0</v>
      </c>
      <c r="J79" s="255">
        <v>0</v>
      </c>
      <c r="K79" s="241" t="s">
        <v>455</v>
      </c>
      <c r="L79" s="241" t="s">
        <v>965</v>
      </c>
      <c r="M79" s="241" t="s">
        <v>933</v>
      </c>
      <c r="N79" s="255">
        <v>10</v>
      </c>
      <c r="O79" s="255">
        <v>10</v>
      </c>
    </row>
    <row r="80" spans="1:32">
      <c r="B80" s="198" t="s">
        <v>4</v>
      </c>
      <c r="C80" s="198" t="s">
        <v>453</v>
      </c>
      <c r="D80" s="198" t="s">
        <v>412</v>
      </c>
      <c r="E80" s="254" t="b">
        <v>1</v>
      </c>
      <c r="F80" s="255">
        <v>0</v>
      </c>
      <c r="G80" s="255">
        <v>1</v>
      </c>
      <c r="H80" s="255">
        <v>2</v>
      </c>
      <c r="I80" s="255">
        <v>0</v>
      </c>
      <c r="J80" s="255">
        <v>0</v>
      </c>
      <c r="K80" s="241" t="s">
        <v>456</v>
      </c>
      <c r="L80" s="241" t="s">
        <v>965</v>
      </c>
      <c r="M80" s="241" t="s">
        <v>933</v>
      </c>
      <c r="N80" s="255">
        <v>10</v>
      </c>
      <c r="O80" s="255">
        <v>10</v>
      </c>
    </row>
    <row r="81" spans="2:15">
      <c r="B81" s="198" t="s">
        <v>4</v>
      </c>
      <c r="C81" s="198" t="s">
        <v>501</v>
      </c>
      <c r="D81" s="198" t="s">
        <v>412</v>
      </c>
      <c r="E81" s="254" t="b">
        <v>1</v>
      </c>
      <c r="F81" s="255">
        <v>0</v>
      </c>
      <c r="G81" s="255">
        <v>1</v>
      </c>
      <c r="H81" s="255">
        <v>2</v>
      </c>
      <c r="I81" s="255">
        <v>0</v>
      </c>
      <c r="J81" s="255">
        <v>0</v>
      </c>
      <c r="K81" s="241" t="s">
        <v>503</v>
      </c>
      <c r="L81" s="241" t="s">
        <v>965</v>
      </c>
      <c r="M81" s="241" t="s">
        <v>933</v>
      </c>
      <c r="N81" s="255">
        <v>10</v>
      </c>
      <c r="O81" s="255">
        <v>10</v>
      </c>
    </row>
    <row r="82" spans="2:15">
      <c r="B82" s="198" t="s">
        <v>4</v>
      </c>
      <c r="C82" s="198" t="s">
        <v>728</v>
      </c>
      <c r="D82" s="198" t="s">
        <v>412</v>
      </c>
      <c r="E82" s="254" t="b">
        <v>1</v>
      </c>
      <c r="F82" s="255">
        <v>0</v>
      </c>
      <c r="G82" s="255">
        <v>1</v>
      </c>
      <c r="H82" s="255">
        <v>2</v>
      </c>
      <c r="I82" s="255">
        <v>0</v>
      </c>
      <c r="J82" s="255">
        <v>0</v>
      </c>
      <c r="K82" s="241" t="s">
        <v>438</v>
      </c>
      <c r="L82" s="241" t="s">
        <v>965</v>
      </c>
      <c r="M82" s="241" t="s">
        <v>933</v>
      </c>
      <c r="N82" s="255">
        <v>10</v>
      </c>
      <c r="O82" s="255">
        <v>10</v>
      </c>
    </row>
    <row r="83" spans="2:15">
      <c r="B83" s="198" t="s">
        <v>4</v>
      </c>
      <c r="C83" s="198" t="s">
        <v>729</v>
      </c>
      <c r="D83" s="198" t="s">
        <v>412</v>
      </c>
      <c r="E83" s="254" t="b">
        <v>1</v>
      </c>
      <c r="F83" s="255">
        <v>0</v>
      </c>
      <c r="G83" s="255">
        <v>1</v>
      </c>
      <c r="H83" s="255">
        <v>2</v>
      </c>
      <c r="I83" s="255">
        <v>0</v>
      </c>
      <c r="J83" s="255">
        <v>0</v>
      </c>
      <c r="K83" s="241" t="s">
        <v>438</v>
      </c>
      <c r="L83" s="241" t="s">
        <v>965</v>
      </c>
      <c r="M83" s="241" t="s">
        <v>933</v>
      </c>
      <c r="N83" s="255">
        <v>10</v>
      </c>
      <c r="O83" s="255">
        <v>10</v>
      </c>
    </row>
    <row r="84" spans="2:15">
      <c r="B84" s="198" t="s">
        <v>4</v>
      </c>
      <c r="C84" s="198" t="s">
        <v>718</v>
      </c>
      <c r="D84" s="198" t="s">
        <v>412</v>
      </c>
      <c r="E84" s="254" t="b">
        <v>1</v>
      </c>
      <c r="F84" s="255">
        <v>0</v>
      </c>
      <c r="G84" s="255">
        <v>1</v>
      </c>
      <c r="H84" s="255">
        <v>2</v>
      </c>
      <c r="I84" s="255">
        <v>0</v>
      </c>
      <c r="J84" s="255">
        <v>0</v>
      </c>
      <c r="K84" s="241" t="s">
        <v>451</v>
      </c>
      <c r="L84" s="241" t="s">
        <v>965</v>
      </c>
      <c r="M84" s="241" t="s">
        <v>933</v>
      </c>
      <c r="N84" s="255">
        <v>10</v>
      </c>
      <c r="O84" s="255">
        <v>10</v>
      </c>
    </row>
    <row r="85" spans="2:15">
      <c r="B85" s="198" t="s">
        <v>4</v>
      </c>
      <c r="C85" s="198" t="s">
        <v>450</v>
      </c>
      <c r="D85" s="198" t="s">
        <v>412</v>
      </c>
      <c r="E85" s="254" t="b">
        <v>1</v>
      </c>
      <c r="F85" s="255">
        <v>0</v>
      </c>
      <c r="G85" s="255">
        <v>1</v>
      </c>
      <c r="H85" s="255">
        <v>2</v>
      </c>
      <c r="I85" s="255">
        <v>0</v>
      </c>
      <c r="J85" s="255">
        <v>0</v>
      </c>
      <c r="K85" s="241" t="s">
        <v>451</v>
      </c>
      <c r="L85" s="241" t="s">
        <v>965</v>
      </c>
      <c r="M85" s="241" t="s">
        <v>933</v>
      </c>
      <c r="N85" s="255">
        <v>10</v>
      </c>
      <c r="O85" s="255">
        <v>10</v>
      </c>
    </row>
    <row r="86" spans="2:15">
      <c r="B86" s="198" t="s">
        <v>4</v>
      </c>
      <c r="C86" s="198" t="s">
        <v>719</v>
      </c>
      <c r="D86" s="198" t="s">
        <v>412</v>
      </c>
      <c r="E86" s="254" t="b">
        <v>1</v>
      </c>
      <c r="F86" s="255">
        <v>0</v>
      </c>
      <c r="G86" s="255">
        <v>1</v>
      </c>
      <c r="H86" s="255">
        <v>2</v>
      </c>
      <c r="I86" s="255">
        <v>0</v>
      </c>
      <c r="J86" s="255">
        <v>0</v>
      </c>
      <c r="K86" s="241" t="s">
        <v>451</v>
      </c>
      <c r="L86" s="241" t="s">
        <v>965</v>
      </c>
      <c r="M86" s="241" t="s">
        <v>933</v>
      </c>
      <c r="N86" s="255">
        <v>10</v>
      </c>
      <c r="O86" s="255">
        <v>10</v>
      </c>
    </row>
    <row r="87" spans="2:15">
      <c r="B87" s="198" t="s">
        <v>4</v>
      </c>
      <c r="C87" s="198" t="s">
        <v>720</v>
      </c>
      <c r="D87" s="198" t="s">
        <v>412</v>
      </c>
      <c r="E87" s="254" t="b">
        <v>1</v>
      </c>
      <c r="F87" s="255">
        <v>0</v>
      </c>
      <c r="G87" s="255">
        <v>1</v>
      </c>
      <c r="H87" s="255">
        <v>2</v>
      </c>
      <c r="I87" s="255">
        <v>0</v>
      </c>
      <c r="J87" s="255">
        <v>0</v>
      </c>
      <c r="K87" s="241" t="s">
        <v>451</v>
      </c>
      <c r="L87" s="241" t="s">
        <v>965</v>
      </c>
      <c r="M87" s="241" t="s">
        <v>933</v>
      </c>
      <c r="N87" s="255">
        <v>10</v>
      </c>
      <c r="O87" s="255">
        <v>10</v>
      </c>
    </row>
    <row r="88" spans="2:15">
      <c r="B88" s="198" t="s">
        <v>4</v>
      </c>
      <c r="C88" s="198" t="s">
        <v>721</v>
      </c>
      <c r="D88" s="198" t="s">
        <v>412</v>
      </c>
      <c r="E88" s="254" t="b">
        <v>1</v>
      </c>
      <c r="F88" s="255">
        <v>0</v>
      </c>
      <c r="G88" s="255">
        <v>1</v>
      </c>
      <c r="H88" s="255">
        <v>2</v>
      </c>
      <c r="I88" s="255">
        <v>0</v>
      </c>
      <c r="J88" s="255">
        <v>0</v>
      </c>
      <c r="K88" s="241" t="s">
        <v>451</v>
      </c>
      <c r="L88" s="241" t="s">
        <v>965</v>
      </c>
      <c r="M88" s="241" t="s">
        <v>933</v>
      </c>
      <c r="N88" s="255">
        <v>10</v>
      </c>
      <c r="O88" s="255">
        <v>10</v>
      </c>
    </row>
    <row r="89" spans="2:15">
      <c r="B89" s="198" t="s">
        <v>4</v>
      </c>
      <c r="C89" s="198" t="s">
        <v>722</v>
      </c>
      <c r="D89" s="198" t="s">
        <v>412</v>
      </c>
      <c r="E89" s="254" t="b">
        <v>1</v>
      </c>
      <c r="F89" s="255">
        <v>0</v>
      </c>
      <c r="G89" s="255">
        <v>1</v>
      </c>
      <c r="H89" s="255">
        <v>2</v>
      </c>
      <c r="I89" s="255">
        <v>0</v>
      </c>
      <c r="J89" s="255">
        <v>0</v>
      </c>
      <c r="K89" s="241" t="s">
        <v>458</v>
      </c>
      <c r="L89" s="241" t="s">
        <v>965</v>
      </c>
      <c r="M89" s="241" t="s">
        <v>933</v>
      </c>
      <c r="N89" s="255">
        <v>10</v>
      </c>
      <c r="O89" s="255">
        <v>10</v>
      </c>
    </row>
    <row r="90" spans="2:15" s="27" customFormat="1">
      <c r="B90" s="198" t="s">
        <v>4</v>
      </c>
      <c r="C90" s="198" t="s">
        <v>730</v>
      </c>
      <c r="D90" s="198" t="s">
        <v>412</v>
      </c>
      <c r="E90" s="254" t="b">
        <v>1</v>
      </c>
      <c r="F90" s="255">
        <v>0</v>
      </c>
      <c r="G90" s="255">
        <v>1</v>
      </c>
      <c r="H90" s="255">
        <v>2</v>
      </c>
      <c r="I90" s="255">
        <v>0</v>
      </c>
      <c r="J90" s="255">
        <v>0</v>
      </c>
      <c r="K90" s="241" t="s">
        <v>505</v>
      </c>
      <c r="L90" s="241" t="s">
        <v>965</v>
      </c>
      <c r="M90" s="241" t="s">
        <v>933</v>
      </c>
      <c r="N90" s="255">
        <v>10</v>
      </c>
      <c r="O90" s="255">
        <v>10</v>
      </c>
    </row>
    <row r="91" spans="2:15">
      <c r="B91" s="198" t="s">
        <v>4</v>
      </c>
      <c r="C91" s="198" t="s">
        <v>731</v>
      </c>
      <c r="D91" s="198" t="s">
        <v>412</v>
      </c>
      <c r="E91" s="254" t="b">
        <v>1</v>
      </c>
      <c r="F91" s="255">
        <v>0</v>
      </c>
      <c r="G91" s="255">
        <v>1</v>
      </c>
      <c r="H91" s="255">
        <v>2</v>
      </c>
      <c r="I91" s="255">
        <v>0</v>
      </c>
      <c r="J91" s="255">
        <v>0</v>
      </c>
      <c r="K91" s="241" t="s">
        <v>457</v>
      </c>
      <c r="L91" s="241" t="s">
        <v>965</v>
      </c>
      <c r="M91" s="241" t="s">
        <v>933</v>
      </c>
      <c r="N91" s="255">
        <v>10</v>
      </c>
      <c r="O91" s="255">
        <v>10</v>
      </c>
    </row>
    <row r="92" spans="2:15">
      <c r="B92" s="13" t="s">
        <v>4</v>
      </c>
      <c r="C92" s="13" t="s">
        <v>733</v>
      </c>
      <c r="D92" s="13" t="s">
        <v>415</v>
      </c>
      <c r="E92" s="20" t="b">
        <v>1</v>
      </c>
      <c r="F92" s="245">
        <v>0</v>
      </c>
      <c r="G92" s="245">
        <v>1</v>
      </c>
      <c r="H92" s="245">
        <v>2</v>
      </c>
      <c r="I92" s="245">
        <v>0</v>
      </c>
      <c r="J92" s="245">
        <v>0</v>
      </c>
      <c r="K92" s="391" t="s">
        <v>746</v>
      </c>
      <c r="L92" s="391" t="s">
        <v>966</v>
      </c>
      <c r="M92" s="391" t="s">
        <v>969</v>
      </c>
      <c r="N92" s="245">
        <v>10</v>
      </c>
      <c r="O92" s="245">
        <v>10</v>
      </c>
    </row>
    <row r="93" spans="2:15">
      <c r="B93" s="198" t="s">
        <v>4</v>
      </c>
      <c r="C93" s="198" t="s">
        <v>441</v>
      </c>
      <c r="D93" s="198" t="s">
        <v>418</v>
      </c>
      <c r="E93" s="254" t="b">
        <v>1</v>
      </c>
      <c r="F93" s="255">
        <v>0</v>
      </c>
      <c r="G93" s="255">
        <v>1</v>
      </c>
      <c r="H93" s="255">
        <v>2</v>
      </c>
      <c r="I93" s="255">
        <v>0</v>
      </c>
      <c r="J93" s="255">
        <v>0</v>
      </c>
      <c r="K93" s="241" t="s">
        <v>447</v>
      </c>
      <c r="L93" s="241" t="s">
        <v>965</v>
      </c>
      <c r="M93" s="241" t="s">
        <v>933</v>
      </c>
      <c r="N93" s="255">
        <v>10</v>
      </c>
      <c r="O93" s="255">
        <v>10</v>
      </c>
    </row>
    <row r="94" spans="2:15">
      <c r="B94" s="198" t="s">
        <v>4</v>
      </c>
      <c r="C94" s="198" t="s">
        <v>442</v>
      </c>
      <c r="D94" s="198" t="s">
        <v>418</v>
      </c>
      <c r="E94" s="254" t="b">
        <v>1</v>
      </c>
      <c r="F94" s="255">
        <v>0</v>
      </c>
      <c r="G94" s="255">
        <v>1</v>
      </c>
      <c r="H94" s="255">
        <v>2</v>
      </c>
      <c r="I94" s="255">
        <v>0</v>
      </c>
      <c r="J94" s="255">
        <v>0</v>
      </c>
      <c r="K94" s="241" t="s">
        <v>447</v>
      </c>
      <c r="L94" s="241" t="s">
        <v>965</v>
      </c>
      <c r="M94" s="241" t="s">
        <v>933</v>
      </c>
      <c r="N94" s="255">
        <v>10</v>
      </c>
      <c r="O94" s="255">
        <v>10</v>
      </c>
    </row>
    <row r="95" spans="2:15">
      <c r="B95" s="198" t="s">
        <v>4</v>
      </c>
      <c r="C95" s="198" t="s">
        <v>443</v>
      </c>
      <c r="D95" s="198" t="s">
        <v>418</v>
      </c>
      <c r="E95" s="254" t="b">
        <v>1</v>
      </c>
      <c r="F95" s="255">
        <v>0</v>
      </c>
      <c r="G95" s="255">
        <v>1</v>
      </c>
      <c r="H95" s="255">
        <v>2</v>
      </c>
      <c r="I95" s="255">
        <v>0</v>
      </c>
      <c r="J95" s="255">
        <v>0</v>
      </c>
      <c r="K95" s="241" t="s">
        <v>447</v>
      </c>
      <c r="L95" s="241" t="s">
        <v>965</v>
      </c>
      <c r="M95" s="241" t="s">
        <v>933</v>
      </c>
      <c r="N95" s="255">
        <v>10</v>
      </c>
      <c r="O95" s="255">
        <v>10</v>
      </c>
    </row>
    <row r="96" spans="2:15">
      <c r="B96" s="198" t="s">
        <v>4</v>
      </c>
      <c r="C96" s="198" t="s">
        <v>444</v>
      </c>
      <c r="D96" s="198" t="s">
        <v>418</v>
      </c>
      <c r="E96" s="254" t="b">
        <v>1</v>
      </c>
      <c r="F96" s="255">
        <v>0</v>
      </c>
      <c r="G96" s="255">
        <v>1</v>
      </c>
      <c r="H96" s="255">
        <v>2</v>
      </c>
      <c r="I96" s="255">
        <v>0</v>
      </c>
      <c r="J96" s="255">
        <v>0</v>
      </c>
      <c r="K96" s="241" t="s">
        <v>447</v>
      </c>
      <c r="L96" s="241" t="s">
        <v>965</v>
      </c>
      <c r="M96" s="241" t="s">
        <v>933</v>
      </c>
      <c r="N96" s="255">
        <v>10</v>
      </c>
      <c r="O96" s="255">
        <v>10</v>
      </c>
    </row>
    <row r="97" spans="2:15" s="27" customFormat="1">
      <c r="B97" s="198" t="s">
        <v>4</v>
      </c>
      <c r="C97" s="198" t="s">
        <v>445</v>
      </c>
      <c r="D97" s="198" t="s">
        <v>418</v>
      </c>
      <c r="E97" s="254" t="b">
        <v>1</v>
      </c>
      <c r="F97" s="255">
        <v>0</v>
      </c>
      <c r="G97" s="255">
        <v>1</v>
      </c>
      <c r="H97" s="255">
        <v>2</v>
      </c>
      <c r="I97" s="255">
        <v>0</v>
      </c>
      <c r="J97" s="255">
        <v>0</v>
      </c>
      <c r="K97" s="241" t="s">
        <v>447</v>
      </c>
      <c r="L97" s="241" t="s">
        <v>965</v>
      </c>
      <c r="M97" s="241" t="s">
        <v>933</v>
      </c>
      <c r="N97" s="255">
        <v>10</v>
      </c>
      <c r="O97" s="255">
        <v>10</v>
      </c>
    </row>
    <row r="98" spans="2:15">
      <c r="B98" s="198" t="s">
        <v>4</v>
      </c>
      <c r="C98" s="198" t="s">
        <v>446</v>
      </c>
      <c r="D98" s="198" t="s">
        <v>418</v>
      </c>
      <c r="E98" s="256" t="b">
        <v>1</v>
      </c>
      <c r="F98" s="255">
        <v>0</v>
      </c>
      <c r="G98" s="255">
        <v>1</v>
      </c>
      <c r="H98" s="255">
        <v>2</v>
      </c>
      <c r="I98" s="255">
        <v>0</v>
      </c>
      <c r="J98" s="255">
        <v>0</v>
      </c>
      <c r="K98" s="241" t="s">
        <v>447</v>
      </c>
      <c r="L98" s="241" t="s">
        <v>965</v>
      </c>
      <c r="M98" s="241" t="s">
        <v>933</v>
      </c>
      <c r="N98" s="255">
        <v>10</v>
      </c>
      <c r="O98" s="255">
        <v>10</v>
      </c>
    </row>
    <row r="99" spans="2:15">
      <c r="B99" s="200" t="s">
        <v>4</v>
      </c>
      <c r="C99" s="200" t="s">
        <v>448</v>
      </c>
      <c r="D99" s="200" t="s">
        <v>418</v>
      </c>
      <c r="E99" s="257" t="b">
        <v>1</v>
      </c>
      <c r="F99" s="255">
        <v>0</v>
      </c>
      <c r="G99" s="255">
        <v>1</v>
      </c>
      <c r="H99" s="255">
        <v>2</v>
      </c>
      <c r="I99" s="255">
        <v>0</v>
      </c>
      <c r="J99" s="255">
        <v>0</v>
      </c>
      <c r="K99" s="246" t="s">
        <v>449</v>
      </c>
      <c r="L99" s="404" t="s">
        <v>967</v>
      </c>
      <c r="M99" s="393" t="s">
        <v>968</v>
      </c>
      <c r="N99" s="255">
        <v>10</v>
      </c>
      <c r="O99" s="255">
        <v>10</v>
      </c>
    </row>
    <row r="100" spans="2:15">
      <c r="B100" s="396" t="s">
        <v>4</v>
      </c>
      <c r="C100" s="193" t="s">
        <v>846</v>
      </c>
      <c r="D100" s="193" t="s">
        <v>412</v>
      </c>
      <c r="E100" s="397" t="b">
        <v>1</v>
      </c>
      <c r="F100" s="398">
        <v>0</v>
      </c>
      <c r="G100" s="399">
        <v>1</v>
      </c>
      <c r="H100" s="399">
        <v>2</v>
      </c>
      <c r="I100" s="399">
        <v>0</v>
      </c>
      <c r="J100" s="399">
        <v>0</v>
      </c>
      <c r="K100" s="246" t="s">
        <v>847</v>
      </c>
      <c r="L100" s="246" t="s">
        <v>965</v>
      </c>
      <c r="M100" s="241" t="s">
        <v>933</v>
      </c>
      <c r="N100" s="400">
        <v>10</v>
      </c>
      <c r="O100" s="400">
        <v>10</v>
      </c>
    </row>
    <row r="101" spans="2:15">
      <c r="B101" s="362"/>
      <c r="C101" s="362"/>
      <c r="D101" s="362"/>
      <c r="E101" s="363"/>
      <c r="F101" s="364"/>
      <c r="G101" s="364"/>
      <c r="H101" s="364"/>
      <c r="I101" s="364"/>
      <c r="J101" s="364"/>
      <c r="K101" s="365"/>
      <c r="L101" s="365"/>
      <c r="M101" s="365"/>
      <c r="N101" s="364"/>
    </row>
    <row r="102" spans="2:15" s="239" customFormat="1"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</row>
    <row r="103" spans="2:15" ht="15.75" thickBot="1"/>
    <row r="104" spans="2:15" ht="23.25">
      <c r="B104" s="12" t="s">
        <v>544</v>
      </c>
      <c r="C104" s="12"/>
      <c r="D104" s="12"/>
      <c r="E104" s="12"/>
      <c r="F104" s="239"/>
      <c r="G104" s="239"/>
      <c r="H104" s="239"/>
      <c r="I104" s="239"/>
      <c r="J104" s="239"/>
      <c r="K104" s="239"/>
      <c r="L104" s="239"/>
      <c r="M104" s="239"/>
    </row>
    <row r="106" spans="2:15" ht="159.75">
      <c r="B106" s="143" t="s">
        <v>545</v>
      </c>
      <c r="C106" s="144" t="s">
        <v>5</v>
      </c>
      <c r="D106" s="144" t="s">
        <v>190</v>
      </c>
      <c r="E106" s="147" t="s">
        <v>25</v>
      </c>
      <c r="F106" s="147" t="s">
        <v>221</v>
      </c>
      <c r="G106" s="147" t="s">
        <v>393</v>
      </c>
      <c r="H106" s="147" t="s">
        <v>483</v>
      </c>
      <c r="I106" s="147" t="s">
        <v>550</v>
      </c>
    </row>
    <row r="107" spans="2:15">
      <c r="B107" s="244" t="s">
        <v>4</v>
      </c>
      <c r="C107" s="198" t="s">
        <v>546</v>
      </c>
      <c r="D107" s="198" t="s">
        <v>187</v>
      </c>
      <c r="E107" s="210">
        <v>30</v>
      </c>
      <c r="F107" s="210">
        <v>8</v>
      </c>
      <c r="G107" s="210">
        <v>1.8</v>
      </c>
      <c r="H107" s="210">
        <v>2</v>
      </c>
      <c r="I107" s="210">
        <v>0.25</v>
      </c>
    </row>
    <row r="108" spans="2:15">
      <c r="B108" s="244" t="s">
        <v>4</v>
      </c>
      <c r="C108" s="198" t="s">
        <v>547</v>
      </c>
      <c r="D108" s="198" t="s">
        <v>188</v>
      </c>
      <c r="E108" s="210">
        <v>63</v>
      </c>
      <c r="F108" s="210">
        <v>10</v>
      </c>
      <c r="G108" s="210">
        <v>1.6</v>
      </c>
      <c r="H108" s="210">
        <v>2</v>
      </c>
      <c r="I108" s="210">
        <v>0.3</v>
      </c>
    </row>
    <row r="109" spans="2:15">
      <c r="B109" s="244" t="s">
        <v>4</v>
      </c>
      <c r="C109" s="198" t="s">
        <v>548</v>
      </c>
      <c r="D109" s="198" t="s">
        <v>189</v>
      </c>
      <c r="E109" s="210">
        <v>150</v>
      </c>
      <c r="F109" s="210">
        <v>12</v>
      </c>
      <c r="G109" s="210">
        <v>1.4</v>
      </c>
      <c r="H109" s="210">
        <v>2</v>
      </c>
      <c r="I109" s="210">
        <v>0.32500000000000001</v>
      </c>
    </row>
    <row r="110" spans="2:15">
      <c r="B110" s="244" t="s">
        <v>4</v>
      </c>
      <c r="C110" s="198" t="s">
        <v>549</v>
      </c>
      <c r="D110" s="198" t="s">
        <v>210</v>
      </c>
      <c r="E110" s="210">
        <v>400</v>
      </c>
      <c r="F110" s="210">
        <v>14</v>
      </c>
      <c r="G110" s="210">
        <v>1.2</v>
      </c>
      <c r="H110" s="210">
        <v>2</v>
      </c>
      <c r="I110" s="210">
        <v>0.35</v>
      </c>
    </row>
    <row r="111" spans="2:15">
      <c r="B111" s="244" t="s">
        <v>4</v>
      </c>
      <c r="C111" s="198" t="s">
        <v>581</v>
      </c>
      <c r="D111" s="198" t="s">
        <v>211</v>
      </c>
      <c r="E111" s="210">
        <v>520</v>
      </c>
      <c r="F111" s="210">
        <v>14</v>
      </c>
      <c r="G111" s="210">
        <v>1</v>
      </c>
      <c r="H111" s="210">
        <v>2</v>
      </c>
      <c r="I111" s="210">
        <v>0.35</v>
      </c>
    </row>
    <row r="114" spans="7:7">
      <c r="G114" s="67">
        <f>E107*G107</f>
        <v>54</v>
      </c>
    </row>
    <row r="115" spans="7:7">
      <c r="G115" s="67">
        <f t="shared" ref="G115:G118" si="0">E108*G108</f>
        <v>100.80000000000001</v>
      </c>
    </row>
    <row r="116" spans="7:7">
      <c r="G116" s="67">
        <f t="shared" si="0"/>
        <v>210</v>
      </c>
    </row>
    <row r="117" spans="7:7">
      <c r="G117" s="67">
        <f t="shared" si="0"/>
        <v>480</v>
      </c>
    </row>
    <row r="118" spans="7:7">
      <c r="G118" s="67">
        <f t="shared" si="0"/>
        <v>520</v>
      </c>
    </row>
  </sheetData>
  <mergeCells count="3">
    <mergeCell ref="F20:G20"/>
    <mergeCell ref="F3:G3"/>
    <mergeCell ref="G70:H70"/>
  </mergeCells>
  <dataValidations xWindow="828" yWindow="534" count="9">
    <dataValidation type="list" sqref="M22:M67">
      <formula1>"true,false"</formula1>
    </dataValidation>
    <dataValidation allowBlank="1" showErrorMessage="1" prompt="percentage [0..1]" sqref="K72:M101 AB22:AF67"/>
    <dataValidation type="list" allowBlank="1" showInputMessage="1" showErrorMessage="1" sqref="D72:D101 D22:D67">
      <formula1>INDIRECT("entityCategoryDefinitions['[sku']]")</formula1>
    </dataValidation>
    <dataValidation type="whole" operator="greaterThanOrEqual" showInputMessage="1" showErrorMessage="1" sqref="E22:G67">
      <formula1>0</formula1>
    </dataValidation>
    <dataValidation type="decimal" showInputMessage="1" showErrorMessage="1" prompt="probability [0..1]" sqref="K22:L67">
      <formula1>0</formula1>
      <formula2>1</formula2>
    </dataValidation>
    <dataValidation type="list" sqref="N22:N67">
      <formula1>INDIRECT("dragonTierDefinitions['[order']]")</formula1>
    </dataValidation>
    <dataValidation type="decimal" allowBlank="1" showInputMessage="1" prompt="probability [0..1]" sqref="N72:O100 I72:J101 N101 X22:AA67">
      <formula1>0</formula1>
      <formula2>1</formula2>
    </dataValidation>
    <dataValidation type="decimal" operator="greaterThanOrEqual" showInputMessage="1" showErrorMessage="1" sqref="H22:J67">
      <formula1>0</formula1>
    </dataValidation>
    <dataValidation type="decimal" allowBlank="1" sqref="E72:H101 O22:W67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P10"/>
  <sheetViews>
    <sheetView workbookViewId="0">
      <selection activeCell="H36" sqref="H36"/>
    </sheetView>
  </sheetViews>
  <sheetFormatPr defaultColWidth="11.42578125" defaultRowHeight="15"/>
  <cols>
    <col min="1" max="1" width="3.7109375" customWidth="1"/>
    <col min="4" max="4" width="5" customWidth="1"/>
    <col min="5" max="5" width="5.7109375" customWidth="1"/>
    <col min="6" max="6" width="14.85546875" style="67" customWidth="1"/>
    <col min="7" max="8" width="24" customWidth="1"/>
    <col min="9" max="9" width="89.85546875" bestFit="1" customWidth="1"/>
    <col min="10" max="10" width="23" bestFit="1" customWidth="1"/>
    <col min="11" max="11" width="19" bestFit="1" customWidth="1"/>
    <col min="12" max="12" width="8.7109375" customWidth="1"/>
    <col min="13" max="13" width="9.7109375" customWidth="1"/>
    <col min="14" max="14" width="8.140625" customWidth="1"/>
  </cols>
  <sheetData>
    <row r="1" spans="2:16" ht="15.75" thickBot="1"/>
    <row r="2" spans="2:16" ht="23.25">
      <c r="B2" s="12" t="s">
        <v>240</v>
      </c>
      <c r="C2" s="12"/>
      <c r="D2" s="12"/>
      <c r="E2" s="12"/>
      <c r="F2" s="12"/>
      <c r="G2" s="12"/>
      <c r="H2" s="12"/>
      <c r="I2" s="12"/>
      <c r="L2" s="12"/>
      <c r="M2" s="12"/>
    </row>
    <row r="3" spans="2:16">
      <c r="B3" s="173" t="s">
        <v>248</v>
      </c>
      <c r="C3" s="10"/>
      <c r="D3" s="10"/>
      <c r="E3" s="10"/>
      <c r="F3" s="366"/>
      <c r="G3" s="10"/>
      <c r="H3" s="10"/>
      <c r="I3" s="67"/>
      <c r="L3" s="67"/>
      <c r="M3" s="67"/>
    </row>
    <row r="4" spans="2:16" ht="91.5">
      <c r="B4" s="143" t="s">
        <v>239</v>
      </c>
      <c r="C4" s="143" t="s">
        <v>5</v>
      </c>
      <c r="D4" s="367" t="s">
        <v>855</v>
      </c>
      <c r="E4" s="368" t="s">
        <v>856</v>
      </c>
      <c r="F4" s="148" t="s">
        <v>860</v>
      </c>
      <c r="G4" s="148" t="s">
        <v>245</v>
      </c>
      <c r="H4" s="148" t="s">
        <v>246</v>
      </c>
      <c r="I4" s="148" t="s">
        <v>247</v>
      </c>
      <c r="J4" s="148" t="s">
        <v>621</v>
      </c>
      <c r="K4" s="148" t="s">
        <v>629</v>
      </c>
      <c r="L4" s="370" t="s">
        <v>857</v>
      </c>
      <c r="M4" s="372" t="s">
        <v>858</v>
      </c>
      <c r="N4" s="373" t="s">
        <v>859</v>
      </c>
    </row>
    <row r="5" spans="2:16">
      <c r="B5" s="134" t="s">
        <v>4</v>
      </c>
      <c r="C5" s="159" t="s">
        <v>241</v>
      </c>
      <c r="D5" s="251">
        <v>0</v>
      </c>
      <c r="E5" s="369">
        <v>0</v>
      </c>
      <c r="F5" s="15" t="s">
        <v>861</v>
      </c>
      <c r="G5" s="15" t="s">
        <v>646</v>
      </c>
      <c r="H5" s="15" t="s">
        <v>647</v>
      </c>
      <c r="I5" s="15" t="s">
        <v>1037</v>
      </c>
      <c r="J5" s="15" t="s">
        <v>907</v>
      </c>
      <c r="K5" s="15" t="s">
        <v>642</v>
      </c>
      <c r="L5" s="371" t="b">
        <v>0</v>
      </c>
      <c r="M5" s="374" t="s">
        <v>648</v>
      </c>
      <c r="N5" s="375" t="s">
        <v>582</v>
      </c>
    </row>
    <row r="6" spans="2:16">
      <c r="B6" s="134" t="s">
        <v>4</v>
      </c>
      <c r="C6" s="159" t="s">
        <v>242</v>
      </c>
      <c r="D6" s="251">
        <v>1</v>
      </c>
      <c r="E6" s="369">
        <v>0</v>
      </c>
      <c r="F6" s="15" t="s">
        <v>862</v>
      </c>
      <c r="G6" s="15" t="s">
        <v>592</v>
      </c>
      <c r="H6" s="15" t="s">
        <v>593</v>
      </c>
      <c r="I6" s="15" t="s">
        <v>594</v>
      </c>
      <c r="J6" s="15" t="s">
        <v>594</v>
      </c>
      <c r="K6" s="15" t="s">
        <v>642</v>
      </c>
      <c r="L6" s="371" t="b">
        <v>0</v>
      </c>
      <c r="M6" s="374" t="s">
        <v>494</v>
      </c>
      <c r="N6" s="375" t="s">
        <v>244</v>
      </c>
    </row>
    <row r="7" spans="2:16">
      <c r="B7" s="134" t="s">
        <v>4</v>
      </c>
      <c r="C7" s="159" t="s">
        <v>586</v>
      </c>
      <c r="D7" s="251">
        <v>2</v>
      </c>
      <c r="E7" s="369">
        <v>0</v>
      </c>
      <c r="F7" s="15" t="s">
        <v>863</v>
      </c>
      <c r="G7" s="15" t="s">
        <v>643</v>
      </c>
      <c r="H7" s="15" t="s">
        <v>644</v>
      </c>
      <c r="I7" s="15" t="s">
        <v>645</v>
      </c>
      <c r="J7" s="15" t="s">
        <v>645</v>
      </c>
      <c r="K7" s="15" t="s">
        <v>642</v>
      </c>
      <c r="L7" s="371" t="b">
        <v>0</v>
      </c>
      <c r="M7" s="374" t="s">
        <v>603</v>
      </c>
      <c r="N7" s="375" t="s">
        <v>582</v>
      </c>
    </row>
    <row r="8" spans="2:16">
      <c r="B8" s="134" t="s">
        <v>4</v>
      </c>
      <c r="C8" s="159" t="s">
        <v>602</v>
      </c>
      <c r="D8" s="251">
        <v>3</v>
      </c>
      <c r="E8" s="369">
        <v>0</v>
      </c>
      <c r="F8" s="15" t="s">
        <v>864</v>
      </c>
      <c r="G8" s="15" t="s">
        <v>596</v>
      </c>
      <c r="H8" s="15" t="s">
        <v>608</v>
      </c>
      <c r="I8" s="15" t="s">
        <v>597</v>
      </c>
      <c r="J8" s="15" t="s">
        <v>597</v>
      </c>
      <c r="K8" s="15" t="s">
        <v>642</v>
      </c>
      <c r="L8" s="371" t="b">
        <v>0</v>
      </c>
      <c r="M8" s="374" t="s">
        <v>609</v>
      </c>
      <c r="N8" s="375" t="s">
        <v>582</v>
      </c>
      <c r="P8" s="67"/>
    </row>
    <row r="9" spans="2:16">
      <c r="B9" s="134" t="s">
        <v>4</v>
      </c>
      <c r="C9" s="159" t="s">
        <v>630</v>
      </c>
      <c r="D9" s="251">
        <v>4</v>
      </c>
      <c r="E9" s="369">
        <v>0</v>
      </c>
      <c r="F9" s="15" t="s">
        <v>865</v>
      </c>
      <c r="G9" s="181" t="s">
        <v>631</v>
      </c>
      <c r="H9" s="15" t="s">
        <v>632</v>
      </c>
      <c r="I9" s="15" t="s">
        <v>597</v>
      </c>
      <c r="J9" s="181" t="s">
        <v>597</v>
      </c>
      <c r="K9" s="181" t="s">
        <v>642</v>
      </c>
      <c r="L9" s="371" t="b">
        <v>0</v>
      </c>
      <c r="M9" s="374" t="s">
        <v>633</v>
      </c>
      <c r="N9" s="375" t="s">
        <v>582</v>
      </c>
    </row>
    <row r="10" spans="2:16" s="67" customFormat="1">
      <c r="B10" s="136" t="s">
        <v>4</v>
      </c>
      <c r="C10" s="136" t="s">
        <v>769</v>
      </c>
      <c r="D10" s="376">
        <v>5</v>
      </c>
      <c r="E10" s="377">
        <v>0</v>
      </c>
      <c r="F10" s="15" t="s">
        <v>866</v>
      </c>
      <c r="G10" s="378" t="s">
        <v>770</v>
      </c>
      <c r="H10" s="379" t="s">
        <v>771</v>
      </c>
      <c r="I10" s="379" t="s">
        <v>772</v>
      </c>
      <c r="J10" s="378" t="s">
        <v>772</v>
      </c>
      <c r="K10" s="378" t="s">
        <v>642</v>
      </c>
      <c r="L10" s="380" t="b">
        <v>0</v>
      </c>
      <c r="M10" s="381" t="s">
        <v>773</v>
      </c>
      <c r="N10" s="382" t="s">
        <v>773</v>
      </c>
    </row>
  </sheetData>
  <conditionalFormatting sqref="C5:C6">
    <cfRule type="duplicateValues" dxfId="157" priority="13"/>
  </conditionalFormatting>
  <conditionalFormatting sqref="C7">
    <cfRule type="duplicateValues" dxfId="156" priority="3"/>
  </conditionalFormatting>
  <conditionalFormatting sqref="C8:C9">
    <cfRule type="duplicateValues" dxfId="155" priority="2"/>
  </conditionalFormatting>
  <conditionalFormatting sqref="C10">
    <cfRule type="duplicateValues" dxfId="154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7"/>
  <sheetViews>
    <sheetView workbookViewId="0">
      <selection activeCell="F16" sqref="F16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306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312</v>
      </c>
      <c r="E3" s="10" t="s">
        <v>362</v>
      </c>
      <c r="G3" s="10" t="s">
        <v>361</v>
      </c>
      <c r="J3" s="435" t="s">
        <v>360</v>
      </c>
      <c r="K3" s="435"/>
      <c r="M3" s="435"/>
      <c r="N3" s="435"/>
      <c r="O3" s="435"/>
      <c r="P3" s="435"/>
    </row>
    <row r="4" spans="2:16" ht="103.5">
      <c r="B4" s="143" t="s">
        <v>307</v>
      </c>
      <c r="C4" s="143" t="s">
        <v>5</v>
      </c>
      <c r="D4" s="146" t="s">
        <v>308</v>
      </c>
      <c r="E4" s="146" t="s">
        <v>358</v>
      </c>
      <c r="F4" s="154" t="s">
        <v>309</v>
      </c>
      <c r="G4" s="154" t="s">
        <v>310</v>
      </c>
      <c r="H4" s="154" t="s">
        <v>311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813</v>
      </c>
      <c r="D5" s="14">
        <v>0</v>
      </c>
      <c r="E5" s="14" t="s">
        <v>315</v>
      </c>
      <c r="F5" s="359">
        <v>8</v>
      </c>
      <c r="G5" s="245" t="s">
        <v>708</v>
      </c>
      <c r="H5" s="20" t="b">
        <v>1</v>
      </c>
      <c r="I5" s="221" t="s">
        <v>842</v>
      </c>
      <c r="J5" s="21" t="s">
        <v>340</v>
      </c>
      <c r="K5" s="135"/>
    </row>
    <row r="6" spans="2:16">
      <c r="B6" s="134" t="s">
        <v>4</v>
      </c>
      <c r="C6" s="159" t="s">
        <v>816</v>
      </c>
      <c r="D6" s="14">
        <v>0</v>
      </c>
      <c r="E6" s="14" t="s">
        <v>469</v>
      </c>
      <c r="F6" s="359">
        <v>30</v>
      </c>
      <c r="G6" s="245"/>
      <c r="H6" s="20" t="b">
        <v>1</v>
      </c>
      <c r="I6" s="221" t="s">
        <v>840</v>
      </c>
      <c r="J6" s="21" t="s">
        <v>342</v>
      </c>
      <c r="K6" s="135"/>
    </row>
    <row r="7" spans="2:16">
      <c r="B7" s="136" t="s">
        <v>4</v>
      </c>
      <c r="C7" s="159" t="s">
        <v>814</v>
      </c>
      <c r="D7" s="14">
        <v>0</v>
      </c>
      <c r="E7" s="14" t="s">
        <v>815</v>
      </c>
      <c r="F7" s="359">
        <v>1</v>
      </c>
      <c r="G7" s="245"/>
      <c r="H7" s="20" t="b">
        <v>1</v>
      </c>
      <c r="I7" s="221" t="s">
        <v>839</v>
      </c>
      <c r="J7" s="21" t="s">
        <v>341</v>
      </c>
      <c r="K7" s="135"/>
    </row>
    <row r="8" spans="2:16">
      <c r="B8" s="136" t="s">
        <v>4</v>
      </c>
      <c r="C8" s="159" t="s">
        <v>316</v>
      </c>
      <c r="D8" s="14">
        <v>0</v>
      </c>
      <c r="E8" s="14" t="s">
        <v>313</v>
      </c>
      <c r="F8" s="359">
        <v>2500</v>
      </c>
      <c r="G8" s="245"/>
      <c r="H8" s="20" t="b">
        <v>1</v>
      </c>
      <c r="I8" s="221" t="s">
        <v>634</v>
      </c>
      <c r="J8" s="21" t="s">
        <v>338</v>
      </c>
      <c r="K8" s="135"/>
    </row>
    <row r="9" spans="2:16">
      <c r="B9" s="136" t="s">
        <v>4</v>
      </c>
      <c r="C9" s="159" t="s">
        <v>817</v>
      </c>
      <c r="D9" s="14">
        <v>0</v>
      </c>
      <c r="E9" s="14" t="s">
        <v>818</v>
      </c>
      <c r="F9" s="359">
        <v>5</v>
      </c>
      <c r="G9" s="245" t="s">
        <v>819</v>
      </c>
      <c r="H9" s="20" t="b">
        <v>1</v>
      </c>
      <c r="I9" s="221" t="s">
        <v>637</v>
      </c>
      <c r="J9" s="21" t="s">
        <v>343</v>
      </c>
      <c r="K9" s="135" t="s">
        <v>569</v>
      </c>
    </row>
    <row r="10" spans="2:16">
      <c r="B10" s="136" t="s">
        <v>4</v>
      </c>
      <c r="C10" s="159" t="s">
        <v>812</v>
      </c>
      <c r="D10" s="14">
        <v>0</v>
      </c>
      <c r="E10" s="14" t="s">
        <v>314</v>
      </c>
      <c r="F10" s="359">
        <v>90</v>
      </c>
      <c r="G10" s="245"/>
      <c r="H10" s="20" t="b">
        <v>1</v>
      </c>
      <c r="I10" s="221" t="s">
        <v>636</v>
      </c>
      <c r="J10" s="21" t="s">
        <v>339</v>
      </c>
      <c r="K10" s="135"/>
    </row>
    <row r="11" spans="2:16">
      <c r="B11" s="136" t="s">
        <v>4</v>
      </c>
      <c r="C11" s="159" t="s">
        <v>821</v>
      </c>
      <c r="D11" s="14">
        <v>1</v>
      </c>
      <c r="E11" s="14" t="s">
        <v>314</v>
      </c>
      <c r="F11" s="359">
        <v>180</v>
      </c>
      <c r="G11" s="245"/>
      <c r="H11" s="20" t="b">
        <v>1</v>
      </c>
      <c r="I11" s="221" t="s">
        <v>636</v>
      </c>
      <c r="J11" s="21" t="s">
        <v>345</v>
      </c>
      <c r="K11" s="135"/>
    </row>
    <row r="12" spans="2:16">
      <c r="B12" s="136" t="s">
        <v>4</v>
      </c>
      <c r="C12" s="159" t="s">
        <v>319</v>
      </c>
      <c r="D12" s="14">
        <v>1</v>
      </c>
      <c r="E12" s="14" t="s">
        <v>469</v>
      </c>
      <c r="F12" s="245">
        <v>200</v>
      </c>
      <c r="G12" s="245"/>
      <c r="H12" s="20" t="b">
        <v>1</v>
      </c>
      <c r="I12" s="221" t="s">
        <v>840</v>
      </c>
      <c r="J12" s="21" t="s">
        <v>348</v>
      </c>
      <c r="K12" s="21"/>
    </row>
    <row r="13" spans="2:16">
      <c r="B13" s="136" t="s">
        <v>4</v>
      </c>
      <c r="C13" s="159" t="s">
        <v>318</v>
      </c>
      <c r="D13" s="14">
        <v>1</v>
      </c>
      <c r="E13" s="14" t="s">
        <v>815</v>
      </c>
      <c r="F13" s="245">
        <v>2</v>
      </c>
      <c r="G13" s="245"/>
      <c r="H13" s="20" t="b">
        <v>1</v>
      </c>
      <c r="I13" s="221" t="s">
        <v>839</v>
      </c>
      <c r="J13" s="21" t="s">
        <v>347</v>
      </c>
      <c r="K13" s="135"/>
    </row>
    <row r="14" spans="2:16">
      <c r="B14" s="136" t="s">
        <v>4</v>
      </c>
      <c r="C14" s="159" t="s">
        <v>317</v>
      </c>
      <c r="D14" s="14">
        <v>1</v>
      </c>
      <c r="E14" s="14" t="s">
        <v>315</v>
      </c>
      <c r="F14" s="359">
        <v>7</v>
      </c>
      <c r="G14" s="245" t="s">
        <v>716</v>
      </c>
      <c r="H14" s="20" t="b">
        <v>1</v>
      </c>
      <c r="I14" s="221" t="s">
        <v>841</v>
      </c>
      <c r="J14" s="21" t="s">
        <v>346</v>
      </c>
      <c r="K14" s="135"/>
    </row>
    <row r="15" spans="2:16">
      <c r="B15" s="136" t="s">
        <v>4</v>
      </c>
      <c r="C15" s="159" t="s">
        <v>320</v>
      </c>
      <c r="D15" s="14">
        <v>1</v>
      </c>
      <c r="E15" s="14" t="s">
        <v>818</v>
      </c>
      <c r="F15" s="359">
        <v>3</v>
      </c>
      <c r="G15" s="245" t="s">
        <v>439</v>
      </c>
      <c r="H15" s="20" t="b">
        <v>0</v>
      </c>
      <c r="I15" s="221" t="s">
        <v>844</v>
      </c>
      <c r="J15" s="21" t="s">
        <v>349</v>
      </c>
      <c r="K15" s="135"/>
    </row>
    <row r="16" spans="2:16">
      <c r="B16" s="136" t="s">
        <v>4</v>
      </c>
      <c r="C16" s="159" t="s">
        <v>820</v>
      </c>
      <c r="D16" s="139">
        <v>1</v>
      </c>
      <c r="E16" s="14" t="s">
        <v>313</v>
      </c>
      <c r="F16" s="360">
        <v>12000</v>
      </c>
      <c r="G16" s="361"/>
      <c r="H16" s="20" t="b">
        <v>1</v>
      </c>
      <c r="I16" s="221" t="s">
        <v>634</v>
      </c>
      <c r="J16" s="21" t="s">
        <v>344</v>
      </c>
      <c r="K16" s="142"/>
    </row>
    <row r="17" spans="2:11">
      <c r="B17" s="136" t="s">
        <v>4</v>
      </c>
      <c r="C17" s="159" t="s">
        <v>321</v>
      </c>
      <c r="D17" s="14">
        <v>2</v>
      </c>
      <c r="E17" s="14" t="s">
        <v>313</v>
      </c>
      <c r="F17" s="359">
        <v>25000</v>
      </c>
      <c r="G17" s="245"/>
      <c r="H17" s="20" t="b">
        <v>0</v>
      </c>
      <c r="I17" s="221" t="s">
        <v>634</v>
      </c>
      <c r="J17" s="21" t="s">
        <v>350</v>
      </c>
      <c r="K17" s="135"/>
    </row>
    <row r="18" spans="2:11">
      <c r="B18" s="136" t="s">
        <v>4</v>
      </c>
      <c r="C18" s="159" t="s">
        <v>322</v>
      </c>
      <c r="D18" s="14">
        <v>2</v>
      </c>
      <c r="E18" s="14" t="s">
        <v>314</v>
      </c>
      <c r="F18" s="245">
        <v>240</v>
      </c>
      <c r="G18" s="245"/>
      <c r="H18" s="20" t="b">
        <v>1</v>
      </c>
      <c r="I18" s="221" t="s">
        <v>636</v>
      </c>
      <c r="J18" s="21" t="s">
        <v>351</v>
      </c>
      <c r="K18" s="135"/>
    </row>
    <row r="19" spans="2:11">
      <c r="B19" s="136" t="s">
        <v>4</v>
      </c>
      <c r="C19" s="159" t="s">
        <v>324</v>
      </c>
      <c r="D19" s="14">
        <v>2</v>
      </c>
      <c r="E19" s="14" t="s">
        <v>815</v>
      </c>
      <c r="F19" s="359">
        <v>3</v>
      </c>
      <c r="G19" s="245"/>
      <c r="H19" s="20" t="b">
        <v>1</v>
      </c>
      <c r="I19" s="221" t="s">
        <v>839</v>
      </c>
      <c r="J19" s="21" t="s">
        <v>353</v>
      </c>
      <c r="K19" s="135"/>
    </row>
    <row r="20" spans="2:11">
      <c r="B20" s="136" t="s">
        <v>4</v>
      </c>
      <c r="C20" s="159" t="s">
        <v>326</v>
      </c>
      <c r="D20" s="14">
        <v>2</v>
      </c>
      <c r="E20" s="14" t="s">
        <v>818</v>
      </c>
      <c r="F20" s="359">
        <v>3</v>
      </c>
      <c r="G20" s="245" t="s">
        <v>501</v>
      </c>
      <c r="H20" s="20" t="b">
        <v>1</v>
      </c>
      <c r="I20" s="221" t="s">
        <v>843</v>
      </c>
      <c r="J20" s="21" t="s">
        <v>355</v>
      </c>
      <c r="K20" s="135"/>
    </row>
    <row r="21" spans="2:11">
      <c r="B21" s="136" t="s">
        <v>4</v>
      </c>
      <c r="C21" s="159" t="s">
        <v>325</v>
      </c>
      <c r="D21" s="14">
        <v>2</v>
      </c>
      <c r="E21" s="14" t="s">
        <v>469</v>
      </c>
      <c r="F21" s="359">
        <v>5000</v>
      </c>
      <c r="G21" s="245"/>
      <c r="H21" s="20" t="b">
        <v>0</v>
      </c>
      <c r="I21" s="221" t="s">
        <v>840</v>
      </c>
      <c r="J21" s="21" t="s">
        <v>354</v>
      </c>
      <c r="K21" s="135"/>
    </row>
    <row r="22" spans="2:11">
      <c r="B22" s="136" t="s">
        <v>4</v>
      </c>
      <c r="C22" s="159" t="s">
        <v>323</v>
      </c>
      <c r="D22" s="14">
        <v>2</v>
      </c>
      <c r="E22" s="14" t="s">
        <v>315</v>
      </c>
      <c r="F22" s="359">
        <v>150</v>
      </c>
      <c r="G22" s="245" t="s">
        <v>784</v>
      </c>
      <c r="H22" s="20" t="b">
        <v>0</v>
      </c>
      <c r="I22" s="221" t="s">
        <v>635</v>
      </c>
      <c r="J22" s="21" t="s">
        <v>352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356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436" t="s">
        <v>363</v>
      </c>
      <c r="G28" s="436"/>
      <c r="H28" s="436"/>
      <c r="I28" s="173"/>
      <c r="J28" s="173"/>
    </row>
    <row r="29" spans="2:11" ht="123.75">
      <c r="B29" s="185" t="s">
        <v>357</v>
      </c>
      <c r="C29" s="185" t="s">
        <v>5</v>
      </c>
      <c r="D29" s="220" t="s">
        <v>23</v>
      </c>
      <c r="E29" s="184" t="s">
        <v>38</v>
      </c>
      <c r="F29" s="184" t="s">
        <v>359</v>
      </c>
      <c r="G29" s="184" t="s">
        <v>364</v>
      </c>
      <c r="H29" s="186" t="s">
        <v>327</v>
      </c>
      <c r="I29" s="186" t="s">
        <v>331</v>
      </c>
      <c r="J29" s="187" t="s">
        <v>333</v>
      </c>
    </row>
    <row r="30" spans="2:11">
      <c r="B30" s="156" t="s">
        <v>4</v>
      </c>
      <c r="C30" s="182" t="s">
        <v>570</v>
      </c>
      <c r="D30" s="221" t="s">
        <v>638</v>
      </c>
      <c r="E30" s="21"/>
      <c r="F30" s="21"/>
      <c r="G30" s="21"/>
      <c r="H30" s="188" t="s">
        <v>571</v>
      </c>
      <c r="I30" s="188"/>
      <c r="J30" s="188"/>
    </row>
    <row r="31" spans="2:11">
      <c r="B31" s="156" t="s">
        <v>4</v>
      </c>
      <c r="C31" s="182" t="s">
        <v>313</v>
      </c>
      <c r="D31" s="221" t="s">
        <v>639</v>
      </c>
      <c r="E31" s="21" t="s">
        <v>572</v>
      </c>
      <c r="F31" s="21" t="s">
        <v>576</v>
      </c>
      <c r="G31" s="21" t="s">
        <v>579</v>
      </c>
      <c r="H31" s="188" t="s">
        <v>328</v>
      </c>
      <c r="I31" s="188" t="s">
        <v>332</v>
      </c>
      <c r="J31" s="188" t="s">
        <v>334</v>
      </c>
    </row>
    <row r="32" spans="2:11">
      <c r="B32" s="156" t="s">
        <v>4</v>
      </c>
      <c r="C32" s="182" t="s">
        <v>314</v>
      </c>
      <c r="D32" s="221" t="s">
        <v>640</v>
      </c>
      <c r="E32" s="21" t="s">
        <v>574</v>
      </c>
      <c r="F32" s="21" t="s">
        <v>577</v>
      </c>
      <c r="G32" s="21" t="s">
        <v>580</v>
      </c>
      <c r="H32" s="188" t="s">
        <v>329</v>
      </c>
      <c r="I32" s="188" t="s">
        <v>332</v>
      </c>
      <c r="J32" s="188" t="s">
        <v>334</v>
      </c>
    </row>
    <row r="33" spans="2:11">
      <c r="B33" s="156" t="s">
        <v>4</v>
      </c>
      <c r="C33" s="182" t="s">
        <v>315</v>
      </c>
      <c r="D33" s="221" t="s">
        <v>641</v>
      </c>
      <c r="E33" s="21" t="s">
        <v>575</v>
      </c>
      <c r="F33" s="21" t="s">
        <v>578</v>
      </c>
      <c r="G33" s="21" t="s">
        <v>573</v>
      </c>
      <c r="H33" s="188" t="s">
        <v>330</v>
      </c>
      <c r="I33" s="188" t="s">
        <v>335</v>
      </c>
      <c r="J33" s="188" t="s">
        <v>334</v>
      </c>
    </row>
    <row r="34" spans="2:11">
      <c r="B34" s="156" t="s">
        <v>4</v>
      </c>
      <c r="C34" s="182" t="s">
        <v>469</v>
      </c>
      <c r="D34" s="221" t="s">
        <v>823</v>
      </c>
      <c r="E34" s="21" t="s">
        <v>827</v>
      </c>
      <c r="F34" s="21" t="s">
        <v>828</v>
      </c>
      <c r="G34" s="21" t="s">
        <v>829</v>
      </c>
      <c r="H34" s="188" t="s">
        <v>848</v>
      </c>
      <c r="I34" s="188"/>
      <c r="J34" s="188"/>
    </row>
    <row r="35" spans="2:11">
      <c r="B35" s="156" t="s">
        <v>4</v>
      </c>
      <c r="C35" s="182" t="s">
        <v>850</v>
      </c>
      <c r="D35" s="221" t="s">
        <v>849</v>
      </c>
      <c r="E35" s="21" t="s">
        <v>851</v>
      </c>
      <c r="F35" s="21" t="s">
        <v>852</v>
      </c>
      <c r="G35" s="21" t="s">
        <v>853</v>
      </c>
      <c r="H35" s="188" t="s">
        <v>854</v>
      </c>
      <c r="I35" s="188"/>
      <c r="J35" s="188"/>
    </row>
    <row r="36" spans="2:11">
      <c r="B36" s="156" t="s">
        <v>4</v>
      </c>
      <c r="C36" s="182" t="s">
        <v>822</v>
      </c>
      <c r="D36" s="221" t="s">
        <v>824</v>
      </c>
      <c r="E36" s="21" t="s">
        <v>830</v>
      </c>
      <c r="F36" s="21" t="s">
        <v>831</v>
      </c>
      <c r="G36" s="21" t="s">
        <v>832</v>
      </c>
      <c r="H36" s="188"/>
      <c r="I36" s="188"/>
      <c r="J36" s="188"/>
    </row>
    <row r="37" spans="2:11">
      <c r="B37" s="156" t="s">
        <v>4</v>
      </c>
      <c r="C37" s="182" t="s">
        <v>818</v>
      </c>
      <c r="D37" s="221" t="s">
        <v>825</v>
      </c>
      <c r="E37" s="21" t="s">
        <v>833</v>
      </c>
      <c r="F37" s="21" t="s">
        <v>834</v>
      </c>
      <c r="G37" s="21" t="s">
        <v>835</v>
      </c>
      <c r="H37" s="188"/>
      <c r="I37" s="188"/>
      <c r="J37" s="188"/>
    </row>
    <row r="38" spans="2:11">
      <c r="B38" s="156" t="s">
        <v>4</v>
      </c>
      <c r="C38" s="182" t="s">
        <v>815</v>
      </c>
      <c r="D38" s="221" t="s">
        <v>826</v>
      </c>
      <c r="E38" s="21" t="s">
        <v>836</v>
      </c>
      <c r="F38" s="21" t="s">
        <v>837</v>
      </c>
      <c r="G38" s="21" t="s">
        <v>838</v>
      </c>
      <c r="H38" s="188"/>
      <c r="I38" s="188"/>
      <c r="J38" s="188"/>
    </row>
    <row r="41" spans="2:11" ht="15.75" thickBot="1"/>
    <row r="42" spans="2:11" ht="23.25">
      <c r="B42" s="12" t="s">
        <v>365</v>
      </c>
      <c r="C42" s="12"/>
      <c r="D42" s="12"/>
      <c r="E42" s="12"/>
      <c r="F42" s="12"/>
      <c r="G42" s="12"/>
      <c r="H42" s="12"/>
      <c r="I42" s="12"/>
    </row>
    <row r="43" spans="2:11" ht="30">
      <c r="B43" s="173"/>
      <c r="C43" s="173"/>
      <c r="D43" s="173"/>
      <c r="E43" s="173"/>
      <c r="F43" s="190" t="s">
        <v>372</v>
      </c>
      <c r="G43" s="437" t="s">
        <v>370</v>
      </c>
      <c r="H43" s="437"/>
      <c r="I43" s="173"/>
    </row>
    <row r="44" spans="2:11" ht="142.5">
      <c r="B44" s="185" t="s">
        <v>366</v>
      </c>
      <c r="C44" s="185" t="s">
        <v>5</v>
      </c>
      <c r="D44" s="144" t="s">
        <v>376</v>
      </c>
      <c r="E44" s="154" t="s">
        <v>243</v>
      </c>
      <c r="F44" s="154" t="s">
        <v>375</v>
      </c>
      <c r="G44" s="154" t="s">
        <v>371</v>
      </c>
      <c r="H44" s="146" t="s">
        <v>373</v>
      </c>
      <c r="I44" s="146" t="s">
        <v>374</v>
      </c>
      <c r="J44" s="149" t="s">
        <v>38</v>
      </c>
      <c r="K44" s="145" t="s">
        <v>520</v>
      </c>
    </row>
    <row r="45" spans="2:11">
      <c r="B45" s="156" t="s">
        <v>4</v>
      </c>
      <c r="C45" s="182" t="s">
        <v>367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517</v>
      </c>
      <c r="K45" s="132" t="s">
        <v>521</v>
      </c>
    </row>
    <row r="46" spans="2:11">
      <c r="B46" s="156" t="s">
        <v>4</v>
      </c>
      <c r="C46" s="182" t="s">
        <v>368</v>
      </c>
      <c r="D46" s="182">
        <v>1</v>
      </c>
      <c r="E46" s="20">
        <v>0</v>
      </c>
      <c r="F46" s="20">
        <v>60</v>
      </c>
      <c r="G46" s="20">
        <v>600</v>
      </c>
      <c r="H46" s="14">
        <v>0.5</v>
      </c>
      <c r="I46" s="14">
        <v>1</v>
      </c>
      <c r="J46" s="135" t="s">
        <v>518</v>
      </c>
      <c r="K46" s="132" t="s">
        <v>522</v>
      </c>
    </row>
    <row r="47" spans="2:11">
      <c r="B47" s="156" t="s">
        <v>4</v>
      </c>
      <c r="C47" s="182" t="s">
        <v>369</v>
      </c>
      <c r="D47" s="182">
        <v>2</v>
      </c>
      <c r="E47" s="20">
        <v>0</v>
      </c>
      <c r="F47" s="20">
        <v>240</v>
      </c>
      <c r="G47" s="20">
        <v>800</v>
      </c>
      <c r="H47" s="14">
        <v>0.5</v>
      </c>
      <c r="I47" s="14">
        <v>1</v>
      </c>
      <c r="J47" s="135" t="s">
        <v>519</v>
      </c>
      <c r="K47" s="138" t="s">
        <v>523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6" priority="6"/>
  </conditionalFormatting>
  <conditionalFormatting sqref="C45:D47">
    <cfRule type="duplicateValues" dxfId="135" priority="5"/>
  </conditionalFormatting>
  <conditionalFormatting sqref="C5:C22">
    <cfRule type="duplicateValues" dxfId="134" priority="12"/>
  </conditionalFormatting>
  <conditionalFormatting sqref="C30">
    <cfRule type="duplicateValues" dxfId="133" priority="4"/>
  </conditionalFormatting>
  <conditionalFormatting sqref="C34 C36:C37">
    <cfRule type="duplicateValues" dxfId="132" priority="3"/>
  </conditionalFormatting>
  <conditionalFormatting sqref="C38">
    <cfRule type="duplicateValues" dxfId="131" priority="2"/>
  </conditionalFormatting>
  <conditionalFormatting sqref="C35">
    <cfRule type="duplicateValues" dxfId="130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2017-01-25T16:39:42Z</dcterms:modified>
</cp:coreProperties>
</file>