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H15" i="13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AD13" i="13" l="1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AB7" i="11" l="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5" i="11"/>
  <c r="H14" i="11"/>
  <c r="H13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<sst xmlns="http://schemas.openxmlformats.org/spreadsheetml/2006/main" count="501" uniqueCount="244">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</sst>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7" fillId="9" borderId="9" xfId="0" applyNumberFormat="1" applyFon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  <xf numFmtId="0" fontId="11" fillId="2" borderId="16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</cellXfs>
  <cellStyles count="1">
    <cellStyle name="Normal" xfId="0" builtinId="0"/>
  </cellStyles>
  <dxfs count="1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AZ24" totalsRowShown="0" headerRowBorderDxfId="144" totalsRowBorderDxfId="143">
  <autoFilter ref="B12:AZ24"/>
  <tableColumns count="51">
    <tableColumn id="1" name="{specialDragonTierDefinitions}" dataDxfId="142"/>
    <tableColumn id="2" name="[sku]" dataDxfId="141"/>
    <tableColumn id="3" name="[tier]" dataDxfId="140"/>
    <tableColumn id="4" name="[specialDragon]" dataDxfId="139"/>
    <tableColumn id="5" name="[mainProgressionRestriction]" dataDxfId="138"/>
    <tableColumn id="7" name="[upgradeLevelToUnlock]" dataDxfId="137"/>
    <tableColumn id="8" name="[defaultSize]" dataDxfId="136"/>
    <tableColumn id="9" name="[cameraFrameWidthModifier]" dataDxfId="135"/>
    <tableColumn id="10" name="[health]" dataDxfId="134"/>
    <tableColumn id="11" name="[healthDrain]" dataDxfId="133"/>
    <tableColumn id="12" name="[healthDrainSpacePlus]" dataDxfId="132"/>
    <tableColumn id="13" name="[healthDrainAmpPerSecond]" dataDxfId="131"/>
    <tableColumn id="14" name="[sessionStartHealthDrainTime]" dataDxfId="130"/>
    <tableColumn id="15" name="[sessionStartHealthDrainModifier]" dataDxfId="129"/>
    <tableColumn id="16" name="[scale]" dataDxfId="128"/>
    <tableColumn id="17" name="[boostMultiplier]" dataDxfId="127"/>
    <tableColumn id="18" name="[energyBase]" dataDxfId="126"/>
    <tableColumn id="19" name="[energyDrain]" dataDxfId="125"/>
    <tableColumn id="20" name="[energyRefillRate]" dataDxfId="124"/>
    <tableColumn id="21" name="[furyBaseLength]" dataDxfId="123"/>
    <tableColumn id="22" name="[furyScoreMultiplier]" dataDxfId="122"/>
    <tableColumn id="23" name="[furyBaseDuration]" dataDxfId="121"/>
    <tableColumn id="24" name="[furyMax]" dataDxfId="120"/>
    <tableColumn id="25" name="[scoreTextThresholdMultiplier]" dataDxfId="119"/>
    <tableColumn id="26" name="[eatSpeedFactor]" dataDxfId="118"/>
    <tableColumn id="27" name="[maxAlcohol]" dataDxfId="117"/>
    <tableColumn id="28" name="[alcoholDrain]" dataDxfId="116"/>
    <tableColumn id="29" name="[gamePrefab]" dataDxfId="115"/>
    <tableColumn id="30" name="[menuPrefab]" dataDxfId="114"/>
    <tableColumn id="31" name="[resultsPrefab]" dataDxfId="113"/>
    <tableColumn id="32" name="[shadowFromDragon]" dataDxfId="112"/>
    <tableColumn id="33" name="[revealFromDragon]" dataDxfId="111"/>
    <tableColumn id="34" name="[sizeUpMultiplier]" dataDxfId="110"/>
    <tableColumn id="35" name="[speedUpMultiplier]" dataDxfId="109"/>
    <tableColumn id="36" name="[biteUpMultiplier]" dataDxfId="108"/>
    <tableColumn id="37" name="[invincible]" dataDxfId="107"/>
    <tableColumn id="38" name="[infiniteBoost]" dataDxfId="106"/>
    <tableColumn id="39" name="[eatEverything]" dataDxfId="105"/>
    <tableColumn id="40" name="[modeDuration]" dataDxfId="104"/>
    <tableColumn id="41" name="[petScale]" dataDxfId="103"/>
    <tableColumn id="44" name="[statsBarRatio]" dataDxfId="102"/>
    <tableColumn id="45" name="[furyBarRatio]" dataDxfId="101"/>
    <tableColumn id="46" name="[force]" dataDxfId="100"/>
    <tableColumn id="47" name="[mass]" dataDxfId="99"/>
    <tableColumn id="48" name="[friction]" dataDxfId="98"/>
    <tableColumn id="49" name="[gravityModifier]" dataDxfId="97"/>
    <tableColumn id="50" name="[airGravityModifier]" dataDxfId="96"/>
    <tableColumn id="51" name="[waterGravityModifier]" dataDxfId="95"/>
    <tableColumn id="52" name="[damageAnimationThreshold]" dataDxfId="94"/>
    <tableColumn id="53" name="[dotAnimationThreshold]" dataDxfId="93"/>
    <tableColumn id="54" name="[trackingSku]" dataDxfId="9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Z6" totalsRowShown="0" headerRowDxfId="91" dataDxfId="89" headerRowBorderDxfId="90" tableBorderDxfId="88">
  <autoFilter ref="B3:Z6"/>
  <tableColumns count="25">
    <tableColumn id="1" name="{specialDragonDefinitions}" dataDxfId="87"/>
    <tableColumn id="2" name="[sku]"/>
    <tableColumn id="3" name="[type]"/>
    <tableColumn id="5" name="[order]" dataDxfId="86"/>
    <tableColumn id="7" name="[unlockPriceGF]" dataDxfId="85"/>
    <tableColumn id="8" name="[unlockPricePC]" dataDxfId="84"/>
    <tableColumn id="66" name="[hpBonusSteps]" dataDxfId="83"/>
    <tableColumn id="69" name="[hpBonusMin]" dataDxfId="82"/>
    <tableColumn id="70" name="[hpBonusMax]" dataDxfId="81"/>
    <tableColumn id="72" name="[speedBonusSteps]" dataDxfId="80"/>
    <tableColumn id="73" name="[speedBonusMin]" dataDxfId="79"/>
    <tableColumn id="74" name="[speedBonusMax]" dataDxfId="78"/>
    <tableColumn id="71" name="[boostBonusSteps]" dataDxfId="77"/>
    <tableColumn id="68" name="[boostBonusMin]" dataDxfId="76"/>
    <tableColumn id="67" name="[boostBonusMax]" dataDxfId="75"/>
    <tableColumn id="76" name="[stepPrice]" dataDxfId="74"/>
    <tableColumn id="77" name="[priceCoefA]" dataDxfId="73"/>
    <tableColumn id="75" name="[priceCoefB]" dataDxfId="72"/>
    <tableColumn id="6" name="[energyRequiredToBoost]" dataDxfId="71"/>
    <tableColumn id="4" name="[energyRestartThreshold]" dataDxfId="70"/>
    <tableColumn id="10" name="[tidBoostAction]" dataDxfId="69"/>
    <tableColumn id="9" name="[tidBoostReminder]" dataDxfId="68"/>
    <tableColumn id="12" name="[tidDesc]" dataDxfId="67"/>
    <tableColumn id="65" name="[tidName]" dataDxfId="66"/>
    <tableColumn id="11" name="[trackingSku]" dataDxfId="6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H39" totalsRowShown="0" headerRowBorderDxfId="64" tableBorderDxfId="63" totalsRowBorderDxfId="62">
  <autoFilter ref="B30:H39"/>
  <tableColumns count="7">
    <tableColumn id="1" name="{specialDragonPowerDefinitions}" dataDxfId="61"/>
    <tableColumn id="2" name="[sku]" dataDxfId="60"/>
    <tableColumn id="3" name="[specialDragon]" dataDxfId="59"/>
    <tableColumn id="6" name="[upgradeLevelToUnlock]" dataDxfId="58"/>
    <tableColumn id="5" name="[icon]" dataDxfId="57">
      <calculatedColumnFormula>CONCATENATE("icon_",Table1[[#This Row],['[sku']]])</calculatedColumnFormula>
    </tableColumn>
    <tableColumn id="4" name="[tidName]" dataDxfId="0"/>
    <tableColumn id="7" name="[tidDesc]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56" tableBorderDxfId="55" totalsRowBorderDxfId="54">
  <autoFilter ref="B45:M48"/>
  <tableColumns count="12">
    <tableColumn id="1" name="{specialDisguisesDefinitions}" dataDxfId="53"/>
    <tableColumn id="2" name="[sku]" dataDxfId="52"/>
    <tableColumn id="3" name="[skin]" dataDxfId="51"/>
    <tableColumn id="6" name="[dragonSku]" dataDxfId="50"/>
    <tableColumn id="5" name="[shopOrder]" dataDxfId="49"/>
    <tableColumn id="4" name="[priceSC]" dataDxfId="48"/>
    <tableColumn id="7" name="[priceHC]" dataDxfId="47"/>
    <tableColumn id="8" name="[unlockLevel]" dataDxfId="46"/>
    <tableColumn id="9" name="[icon]" dataDxfId="45"/>
    <tableColumn id="10" name="[tidName]" dataDxfId="44"/>
    <tableColumn id="11" name="[tidDesc]" dataDxfId="43"/>
    <tableColumn id="12" name="[trackingSku]" dataDxfId="4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J6" totalsRowShown="0" headerRowBorderDxfId="41" tableBorderDxfId="40">
  <autoFilter ref="B3:J6"/>
  <tableColumns count="9">
    <tableColumn id="1" name="{specialMissionDifficultyDefinitions}"/>
    <tableColumn id="2" name="[sku]" dataDxfId="39"/>
    <tableColumn id="7" name="[index]" dataDxfId="38"/>
    <tableColumn id="4" name="[cooldownMinutes]" dataDxfId="37"/>
    <tableColumn id="9" name="[maxRewardGoldenFragments]" dataDxfId="36"/>
    <tableColumn id="5" name="[removeMissionPCCoefA]" dataDxfId="35"/>
    <tableColumn id="6" name="[removeMissionPCCoefB]" dataDxfId="34"/>
    <tableColumn id="8" name="[tidName]" dataDxfId="33"/>
    <tableColumn id="10" name="[color]" dataDxfId="3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1" dataDxfId="29" headerRowBorderDxfId="30" tableBorderDxfId="28" totalsRowBorderDxfId="27">
  <autoFilter ref="B11:F15"/>
  <tableColumns count="5">
    <tableColumn id="1" name="{missionSpecialDragonModifiersDefinitions}" dataDxfId="26"/>
    <tableColumn id="2" name="[sku]" dataDxfId="25"/>
    <tableColumn id="4" name="[tier]" dataDxfId="24"/>
    <tableColumn id="7" name="[quantityModifier]" dataDxfId="23"/>
    <tableColumn id="3" name="[missionSCRewardMultiplier]" dataDxfId="2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Z57"/>
  <sheetViews>
    <sheetView tabSelected="1" topLeftCell="A13" workbookViewId="0">
      <selection activeCell="H38" sqref="H38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2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2" x14ac:dyDescent="0.25">
      <c r="J2" t="s">
        <v>153</v>
      </c>
      <c r="M2" t="s">
        <v>153</v>
      </c>
      <c r="P2" t="s">
        <v>153</v>
      </c>
    </row>
    <row r="3" spans="1:52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208</v>
      </c>
      <c r="G3" s="38" t="s">
        <v>60</v>
      </c>
      <c r="H3" s="54" t="s">
        <v>72</v>
      </c>
      <c r="I3" s="54" t="s">
        <v>73</v>
      </c>
      <c r="J3" s="54" t="s">
        <v>74</v>
      </c>
      <c r="K3" s="51" t="s">
        <v>75</v>
      </c>
      <c r="L3" s="51" t="s">
        <v>76</v>
      </c>
      <c r="M3" s="51" t="s">
        <v>77</v>
      </c>
      <c r="N3" s="53" t="s">
        <v>78</v>
      </c>
      <c r="O3" s="53" t="s">
        <v>79</v>
      </c>
      <c r="P3" s="53" t="s">
        <v>80</v>
      </c>
      <c r="Q3" s="52" t="s">
        <v>81</v>
      </c>
      <c r="R3" s="52" t="s">
        <v>82</v>
      </c>
      <c r="S3" s="52" t="s">
        <v>83</v>
      </c>
      <c r="T3" s="179" t="s">
        <v>209</v>
      </c>
      <c r="U3" s="179" t="s">
        <v>210</v>
      </c>
      <c r="V3" s="179" t="s">
        <v>211</v>
      </c>
      <c r="W3" s="179" t="s">
        <v>212</v>
      </c>
      <c r="X3" s="53" t="s">
        <v>9</v>
      </c>
      <c r="Y3" s="53" t="s">
        <v>3</v>
      </c>
      <c r="Z3" s="47" t="s">
        <v>1</v>
      </c>
    </row>
    <row r="4" spans="1:52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40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81">
        <v>1</v>
      </c>
      <c r="V4" s="48" t="s">
        <v>214</v>
      </c>
      <c r="W4" s="48"/>
      <c r="X4" s="185" t="s">
        <v>231</v>
      </c>
      <c r="Y4" s="185" t="s">
        <v>230</v>
      </c>
      <c r="Z4" s="40" t="s">
        <v>70</v>
      </c>
    </row>
    <row r="5" spans="1:52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40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81">
        <v>1</v>
      </c>
      <c r="V5" s="48" t="s">
        <v>213</v>
      </c>
      <c r="W5" s="48"/>
      <c r="X5" s="185" t="s">
        <v>229</v>
      </c>
      <c r="Y5" s="185" t="s">
        <v>228</v>
      </c>
      <c r="Z5" s="40" t="s">
        <v>68</v>
      </c>
    </row>
    <row r="6" spans="1:52" x14ac:dyDescent="0.25">
      <c r="B6" s="44" t="s">
        <v>2</v>
      </c>
      <c r="C6" s="45" t="s">
        <v>69</v>
      </c>
      <c r="D6" s="45" t="s">
        <v>110</v>
      </c>
      <c r="E6" s="41">
        <v>2</v>
      </c>
      <c r="F6" s="46">
        <v>40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180"/>
      <c r="W6" s="180"/>
      <c r="X6" s="55"/>
      <c r="Y6" s="55" t="s">
        <v>6</v>
      </c>
      <c r="Z6" s="45" t="s">
        <v>69</v>
      </c>
    </row>
    <row r="9" spans="1:52" ht="15.75" thickBot="1" x14ac:dyDescent="0.3"/>
    <row r="10" spans="1:52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 t="s">
        <v>155</v>
      </c>
    </row>
    <row r="11" spans="1:5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2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77" t="s">
        <v>39</v>
      </c>
      <c r="AG12" s="178" t="s">
        <v>38</v>
      </c>
      <c r="AH12" s="130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35" t="s">
        <v>31</v>
      </c>
      <c r="AO12" s="133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55" t="s">
        <v>22</v>
      </c>
      <c r="AX12" s="27" t="s">
        <v>21</v>
      </c>
      <c r="AY12" s="21" t="s">
        <v>20</v>
      </c>
      <c r="AZ12" s="24" t="s">
        <v>1</v>
      </c>
    </row>
    <row r="13" spans="1:52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10</v>
      </c>
      <c r="U13" s="143">
        <v>9</v>
      </c>
      <c r="V13" s="142">
        <v>3</v>
      </c>
      <c r="W13" s="142">
        <v>10</v>
      </c>
      <c r="X13" s="144">
        <v>85000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151</v>
      </c>
      <c r="AD13" s="36" t="s">
        <v>159</v>
      </c>
      <c r="AE13" s="36" t="s">
        <v>215</v>
      </c>
      <c r="AF13" s="36"/>
      <c r="AG13" s="128"/>
      <c r="AH13" s="186">
        <v>4.0999999999999996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7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8">
        <v>0</v>
      </c>
      <c r="AX13" s="152">
        <v>0</v>
      </c>
      <c r="AY13" s="146">
        <v>8</v>
      </c>
      <c r="AZ13" s="146" t="s">
        <v>97</v>
      </c>
    </row>
    <row r="14" spans="1:52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10</v>
      </c>
      <c r="U14" s="143">
        <v>11</v>
      </c>
      <c r="V14" s="142">
        <v>4</v>
      </c>
      <c r="W14" s="142">
        <v>11</v>
      </c>
      <c r="X14" s="144">
        <v>150000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151</v>
      </c>
      <c r="AD14" s="36" t="s">
        <v>159</v>
      </c>
      <c r="AE14" s="36" t="s">
        <v>215</v>
      </c>
      <c r="AF14" s="36"/>
      <c r="AG14" s="128"/>
      <c r="AH14" s="186">
        <v>2.2999999999999998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7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8">
        <v>0</v>
      </c>
      <c r="AX14" s="152">
        <v>9</v>
      </c>
      <c r="AY14" s="146">
        <v>8</v>
      </c>
      <c r="AZ14" s="146" t="s">
        <v>98</v>
      </c>
    </row>
    <row r="15" spans="1:52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45">
        <v>24</v>
      </c>
      <c r="I15" s="143">
        <v>0</v>
      </c>
      <c r="J15" s="141">
        <v>300</v>
      </c>
      <c r="K15" s="142">
        <v>9</v>
      </c>
      <c r="L15" s="142">
        <v>0</v>
      </c>
      <c r="M15" s="142">
        <v>7.0000000000000001E-3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10</v>
      </c>
      <c r="U15" s="143">
        <v>11.5</v>
      </c>
      <c r="V15" s="142">
        <v>5</v>
      </c>
      <c r="W15" s="142">
        <v>11</v>
      </c>
      <c r="X15" s="144">
        <v>250000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151</v>
      </c>
      <c r="AD15" s="36" t="s">
        <v>159</v>
      </c>
      <c r="AE15" s="36" t="s">
        <v>215</v>
      </c>
      <c r="AF15" s="36"/>
      <c r="AG15" s="128"/>
      <c r="AH15" s="186">
        <v>2.1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7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8">
        <v>0</v>
      </c>
      <c r="AX15" s="152">
        <v>45</v>
      </c>
      <c r="AY15" s="146">
        <v>15</v>
      </c>
      <c r="AZ15" s="146" t="s">
        <v>99</v>
      </c>
    </row>
    <row r="16" spans="1:52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45">
        <v>25</v>
      </c>
      <c r="I16" s="143">
        <v>0</v>
      </c>
      <c r="J16" s="141">
        <v>400</v>
      </c>
      <c r="K16" s="142">
        <v>9.5</v>
      </c>
      <c r="L16" s="142">
        <v>0</v>
      </c>
      <c r="M16" s="142">
        <v>8.9999999999999993E-3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10</v>
      </c>
      <c r="U16" s="143">
        <v>12</v>
      </c>
      <c r="V16" s="142">
        <v>6</v>
      </c>
      <c r="W16" s="142">
        <v>11</v>
      </c>
      <c r="X16" s="144">
        <v>400000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151</v>
      </c>
      <c r="AD16" s="36" t="s">
        <v>159</v>
      </c>
      <c r="AE16" s="36" t="s">
        <v>215</v>
      </c>
      <c r="AF16" s="36"/>
      <c r="AG16" s="128"/>
      <c r="AH16" s="186">
        <v>2.1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7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8">
        <v>0</v>
      </c>
      <c r="AX16" s="152">
        <v>59</v>
      </c>
      <c r="AY16" s="146">
        <v>15</v>
      </c>
      <c r="AZ16" s="146" t="s">
        <v>100</v>
      </c>
    </row>
    <row r="17" spans="1:52" x14ac:dyDescent="0.25">
      <c r="B17" s="103" t="s">
        <v>2</v>
      </c>
      <c r="C17" s="104" t="s">
        <v>65</v>
      </c>
      <c r="D17" s="105" t="s">
        <v>19</v>
      </c>
      <c r="E17" s="106" t="s">
        <v>68</v>
      </c>
      <c r="F17" s="107" t="s">
        <v>19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24000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149</v>
      </c>
      <c r="AD17" s="115" t="s">
        <v>161</v>
      </c>
      <c r="AE17" s="115" t="s">
        <v>162</v>
      </c>
      <c r="AF17" s="115"/>
      <c r="AG17" s="129"/>
      <c r="AH17" s="184">
        <v>4.0999999999999996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3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0.7</v>
      </c>
      <c r="AW17" s="182">
        <v>1.1000000000000001</v>
      </c>
      <c r="AX17" s="153">
        <v>0</v>
      </c>
      <c r="AY17" s="147">
        <v>8</v>
      </c>
      <c r="AZ17" s="147" t="s">
        <v>65</v>
      </c>
    </row>
    <row r="18" spans="1:52" x14ac:dyDescent="0.25">
      <c r="B18" s="103" t="s">
        <v>2</v>
      </c>
      <c r="C18" s="104" t="s">
        <v>101</v>
      </c>
      <c r="D18" s="105" t="s">
        <v>18</v>
      </c>
      <c r="E18" s="106" t="s">
        <v>68</v>
      </c>
      <c r="F18" s="107" t="s">
        <v>18</v>
      </c>
      <c r="G18" s="108">
        <v>10</v>
      </c>
      <c r="H18" s="127">
        <v>8</v>
      </c>
      <c r="I18" s="122">
        <v>0</v>
      </c>
      <c r="J18" s="109">
        <v>150</v>
      </c>
      <c r="K18" s="123">
        <v>2.4</v>
      </c>
      <c r="L18" s="123">
        <v>0</v>
      </c>
      <c r="M18" s="123">
        <v>1.2E-2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80000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149</v>
      </c>
      <c r="AD18" s="115" t="s">
        <v>161</v>
      </c>
      <c r="AE18" s="115" t="s">
        <v>162</v>
      </c>
      <c r="AF18" s="115"/>
      <c r="AG18" s="129"/>
      <c r="AH18" s="184">
        <v>2.2999999999999998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3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0.7</v>
      </c>
      <c r="AW18" s="182">
        <v>1.1000000000000001</v>
      </c>
      <c r="AX18" s="153">
        <v>9</v>
      </c>
      <c r="AY18" s="147">
        <v>8</v>
      </c>
      <c r="AZ18" s="147" t="s">
        <v>101</v>
      </c>
    </row>
    <row r="19" spans="1:52" x14ac:dyDescent="0.25">
      <c r="B19" s="103" t="s">
        <v>2</v>
      </c>
      <c r="C19" s="104" t="s">
        <v>102</v>
      </c>
      <c r="D19" s="105" t="s">
        <v>17</v>
      </c>
      <c r="E19" s="106" t="s">
        <v>68</v>
      </c>
      <c r="F19" s="107" t="s">
        <v>17</v>
      </c>
      <c r="G19" s="108">
        <v>20</v>
      </c>
      <c r="H19" s="127">
        <v>17</v>
      </c>
      <c r="I19" s="122">
        <v>0</v>
      </c>
      <c r="J19" s="109">
        <v>200</v>
      </c>
      <c r="K19" s="123">
        <v>2.8</v>
      </c>
      <c r="L19" s="123">
        <v>0</v>
      </c>
      <c r="M19" s="123">
        <v>1.4E-2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150000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149</v>
      </c>
      <c r="AD19" s="115" t="s">
        <v>161</v>
      </c>
      <c r="AE19" s="115" t="s">
        <v>162</v>
      </c>
      <c r="AF19" s="115"/>
      <c r="AG19" s="129"/>
      <c r="AH19" s="184">
        <v>2.1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3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0.7</v>
      </c>
      <c r="AW19" s="182">
        <v>1.1000000000000001</v>
      </c>
      <c r="AX19" s="153">
        <v>45</v>
      </c>
      <c r="AY19" s="147">
        <v>15</v>
      </c>
      <c r="AZ19" s="147" t="s">
        <v>102</v>
      </c>
    </row>
    <row r="20" spans="1:52" x14ac:dyDescent="0.25">
      <c r="B20" s="103" t="s">
        <v>2</v>
      </c>
      <c r="C20" s="104" t="s">
        <v>103</v>
      </c>
      <c r="D20" s="105" t="s">
        <v>16</v>
      </c>
      <c r="E20" s="106" t="s">
        <v>68</v>
      </c>
      <c r="F20" s="107" t="s">
        <v>16</v>
      </c>
      <c r="G20" s="108">
        <v>30</v>
      </c>
      <c r="H20" s="127">
        <v>25</v>
      </c>
      <c r="I20" s="122">
        <v>0</v>
      </c>
      <c r="J20" s="109">
        <v>250</v>
      </c>
      <c r="K20" s="123">
        <v>3</v>
      </c>
      <c r="L20" s="123">
        <v>0</v>
      </c>
      <c r="M20" s="123">
        <v>1.7000000000000001E-2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265000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149</v>
      </c>
      <c r="AD20" s="115" t="s">
        <v>161</v>
      </c>
      <c r="AE20" s="115" t="s">
        <v>162</v>
      </c>
      <c r="AF20" s="115"/>
      <c r="AG20" s="129"/>
      <c r="AH20" s="184">
        <v>2.1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3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0.7</v>
      </c>
      <c r="AW20" s="182">
        <v>1.1000000000000001</v>
      </c>
      <c r="AX20" s="153">
        <v>59</v>
      </c>
      <c r="AY20" s="147">
        <v>15</v>
      </c>
      <c r="AZ20" s="147" t="s">
        <v>103</v>
      </c>
    </row>
    <row r="21" spans="1:52" x14ac:dyDescent="0.25">
      <c r="B21" s="29" t="s">
        <v>2</v>
      </c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0">
        <v>3</v>
      </c>
      <c r="I21" s="92">
        <v>-2</v>
      </c>
      <c r="J21" s="101">
        <v>100</v>
      </c>
      <c r="K21" s="90">
        <v>1.5</v>
      </c>
      <c r="L21" s="90">
        <v>0</v>
      </c>
      <c r="M21" s="90">
        <v>8.9999999999999993E-3</v>
      </c>
      <c r="N21" s="90">
        <v>30</v>
      </c>
      <c r="O21" s="90">
        <v>0.5</v>
      </c>
      <c r="P21" s="94">
        <v>0.6</v>
      </c>
      <c r="Q21" s="92">
        <v>1</v>
      </c>
      <c r="R21" s="90">
        <v>100</v>
      </c>
      <c r="S21" s="90">
        <v>25</v>
      </c>
      <c r="T21" s="91">
        <v>35</v>
      </c>
      <c r="U21" s="92">
        <v>9</v>
      </c>
      <c r="V21" s="90">
        <v>3</v>
      </c>
      <c r="W21" s="90">
        <v>9</v>
      </c>
      <c r="X21" s="91">
        <v>8500</v>
      </c>
      <c r="Y21" s="93">
        <v>2</v>
      </c>
      <c r="Z21" s="94">
        <v>0.13</v>
      </c>
      <c r="AA21" s="94">
        <v>0</v>
      </c>
      <c r="AB21" s="93">
        <v>12</v>
      </c>
      <c r="AC21" s="35" t="s">
        <v>152</v>
      </c>
      <c r="AD21" s="36" t="s">
        <v>160</v>
      </c>
      <c r="AE21" s="36" t="s">
        <v>216</v>
      </c>
      <c r="AF21" s="36"/>
      <c r="AG21" s="128"/>
      <c r="AH21" s="131">
        <v>4.0999999999999996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240</v>
      </c>
      <c r="AS21" s="98">
        <v>2.5</v>
      </c>
      <c r="AT21" s="98">
        <v>9.5</v>
      </c>
      <c r="AU21" s="98">
        <v>1.7</v>
      </c>
      <c r="AV21" s="99">
        <v>0.7</v>
      </c>
      <c r="AW21" s="156">
        <v>1.2</v>
      </c>
      <c r="AX21" s="154">
        <v>0</v>
      </c>
      <c r="AY21" s="99">
        <v>8</v>
      </c>
      <c r="AZ21" s="98" t="s">
        <v>4</v>
      </c>
    </row>
    <row r="22" spans="1:52" x14ac:dyDescent="0.25">
      <c r="B22" s="29" t="s">
        <v>2</v>
      </c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0">
        <v>8</v>
      </c>
      <c r="I22" s="92">
        <v>0</v>
      </c>
      <c r="J22" s="101">
        <v>150</v>
      </c>
      <c r="K22" s="90">
        <v>1.9</v>
      </c>
      <c r="L22" s="90">
        <v>0</v>
      </c>
      <c r="M22" s="90">
        <v>1.2E-2</v>
      </c>
      <c r="N22" s="90">
        <v>30</v>
      </c>
      <c r="O22" s="90">
        <v>0.6</v>
      </c>
      <c r="P22" s="94">
        <v>0.95</v>
      </c>
      <c r="Q22" s="92">
        <v>1</v>
      </c>
      <c r="R22" s="90">
        <v>120</v>
      </c>
      <c r="S22" s="90">
        <v>25</v>
      </c>
      <c r="T22" s="91">
        <v>35</v>
      </c>
      <c r="U22" s="92">
        <v>11</v>
      </c>
      <c r="V22" s="90">
        <v>4</v>
      </c>
      <c r="W22" s="90">
        <v>10</v>
      </c>
      <c r="X22" s="91">
        <v>15000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152</v>
      </c>
      <c r="AD22" s="36" t="s">
        <v>160</v>
      </c>
      <c r="AE22" s="36" t="s">
        <v>216</v>
      </c>
      <c r="AF22" s="36"/>
      <c r="AG22" s="128"/>
      <c r="AH22" s="131">
        <v>2.2999999999999998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255</v>
      </c>
      <c r="AS22" s="98">
        <v>2.5</v>
      </c>
      <c r="AT22" s="98">
        <v>9.5</v>
      </c>
      <c r="AU22" s="98">
        <v>1.7</v>
      </c>
      <c r="AV22" s="99">
        <v>0.7</v>
      </c>
      <c r="AW22" s="156">
        <v>1.2</v>
      </c>
      <c r="AX22" s="154">
        <v>9</v>
      </c>
      <c r="AY22" s="99">
        <v>8</v>
      </c>
      <c r="AZ22" s="98" t="s">
        <v>5</v>
      </c>
    </row>
    <row r="23" spans="1:52" x14ac:dyDescent="0.25">
      <c r="B23" s="29" t="s">
        <v>2</v>
      </c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0">
        <v>17</v>
      </c>
      <c r="I23" s="92">
        <v>0</v>
      </c>
      <c r="J23" s="101">
        <v>200</v>
      </c>
      <c r="K23" s="90">
        <v>2.2999999999999998</v>
      </c>
      <c r="L23" s="90">
        <v>0</v>
      </c>
      <c r="M23" s="90">
        <v>1.4E-2</v>
      </c>
      <c r="N23" s="90">
        <v>25</v>
      </c>
      <c r="O23" s="90">
        <v>0.7</v>
      </c>
      <c r="P23" s="94">
        <v>1.55</v>
      </c>
      <c r="Q23" s="92">
        <v>1</v>
      </c>
      <c r="R23" s="90">
        <v>140</v>
      </c>
      <c r="S23" s="90">
        <v>25</v>
      </c>
      <c r="T23" s="91">
        <v>35</v>
      </c>
      <c r="U23" s="92">
        <v>11.5</v>
      </c>
      <c r="V23" s="90">
        <v>5</v>
      </c>
      <c r="W23" s="90">
        <v>10</v>
      </c>
      <c r="X23" s="91">
        <v>27000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152</v>
      </c>
      <c r="AD23" s="36" t="s">
        <v>160</v>
      </c>
      <c r="AE23" s="36" t="s">
        <v>216</v>
      </c>
      <c r="AF23" s="36"/>
      <c r="AG23" s="128"/>
      <c r="AH23" s="131">
        <v>2.1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270</v>
      </c>
      <c r="AS23" s="98">
        <v>2.5</v>
      </c>
      <c r="AT23" s="98">
        <v>9.5</v>
      </c>
      <c r="AU23" s="98">
        <v>1.7</v>
      </c>
      <c r="AV23" s="99">
        <v>0.7</v>
      </c>
      <c r="AW23" s="156">
        <v>1.2</v>
      </c>
      <c r="AX23" s="154">
        <v>45</v>
      </c>
      <c r="AY23" s="99">
        <v>15</v>
      </c>
      <c r="AZ23" s="98" t="s">
        <v>6</v>
      </c>
    </row>
    <row r="24" spans="1:52" ht="15.75" thickBot="1" x14ac:dyDescent="0.3">
      <c r="A24" s="3"/>
      <c r="B24" s="29" t="s">
        <v>2</v>
      </c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0">
        <v>25</v>
      </c>
      <c r="I24" s="92">
        <v>0</v>
      </c>
      <c r="J24" s="101">
        <v>250</v>
      </c>
      <c r="K24" s="90">
        <v>2.4</v>
      </c>
      <c r="L24" s="90">
        <v>0</v>
      </c>
      <c r="M24" s="90">
        <v>1.7000000000000001E-2</v>
      </c>
      <c r="N24" s="90">
        <v>20</v>
      </c>
      <c r="O24" s="90">
        <v>0.8</v>
      </c>
      <c r="P24" s="94">
        <v>1.9</v>
      </c>
      <c r="Q24" s="92">
        <v>1</v>
      </c>
      <c r="R24" s="90">
        <v>160</v>
      </c>
      <c r="S24" s="90">
        <v>25</v>
      </c>
      <c r="T24" s="91">
        <v>35</v>
      </c>
      <c r="U24" s="92">
        <v>12</v>
      </c>
      <c r="V24" s="90">
        <v>6</v>
      </c>
      <c r="W24" s="90">
        <v>10</v>
      </c>
      <c r="X24" s="91">
        <v>45000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152</v>
      </c>
      <c r="AD24" s="36" t="s">
        <v>160</v>
      </c>
      <c r="AE24" s="36" t="s">
        <v>216</v>
      </c>
      <c r="AF24" s="36"/>
      <c r="AG24" s="128"/>
      <c r="AH24" s="132">
        <v>2.1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285</v>
      </c>
      <c r="AS24" s="98">
        <v>2.5</v>
      </c>
      <c r="AT24" s="98">
        <v>9.5</v>
      </c>
      <c r="AU24" s="98">
        <v>1.7</v>
      </c>
      <c r="AV24" s="99">
        <v>0.7</v>
      </c>
      <c r="AW24" s="156">
        <v>1.2</v>
      </c>
      <c r="AX24" s="154">
        <v>59</v>
      </c>
      <c r="AY24" s="99">
        <v>15</v>
      </c>
      <c r="AZ24" s="98" t="s">
        <v>7</v>
      </c>
    </row>
    <row r="25" spans="1:52" ht="24" thickBot="1" x14ac:dyDescent="0.4">
      <c r="B25" s="5"/>
      <c r="C25" s="5"/>
      <c r="D25" s="5"/>
      <c r="E25" s="5"/>
      <c r="F25" s="5"/>
      <c r="G25" s="5"/>
      <c r="H25" s="196" t="s">
        <v>15</v>
      </c>
      <c r="I25" s="197"/>
      <c r="J25" s="198" t="s">
        <v>14</v>
      </c>
      <c r="K25" s="199"/>
      <c r="L25" s="199"/>
      <c r="M25" s="199"/>
      <c r="N25" s="199"/>
      <c r="O25" s="200"/>
      <c r="P25" s="72"/>
      <c r="Q25" s="192" t="s">
        <v>139</v>
      </c>
      <c r="R25" s="193"/>
      <c r="S25" s="193"/>
      <c r="T25" s="193"/>
      <c r="U25" s="194" t="s">
        <v>13</v>
      </c>
      <c r="V25" s="195"/>
      <c r="W25" s="195"/>
      <c r="X25" s="195"/>
      <c r="Y25" s="20"/>
      <c r="Z25" s="20"/>
      <c r="AA25" s="20"/>
      <c r="AB25" s="20"/>
      <c r="AH25" s="189" t="s">
        <v>140</v>
      </c>
      <c r="AI25" s="190"/>
      <c r="AJ25" s="190"/>
      <c r="AK25" s="190"/>
      <c r="AL25" s="190"/>
      <c r="AM25" s="190"/>
      <c r="AN25" s="191"/>
    </row>
    <row r="27" spans="1:52" ht="15.75" thickBot="1" x14ac:dyDescent="0.3"/>
    <row r="28" spans="1:52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2" ht="157.5" x14ac:dyDescent="0.25">
      <c r="B30" s="12" t="s">
        <v>108</v>
      </c>
      <c r="C30" s="6" t="s">
        <v>0</v>
      </c>
      <c r="D30" s="7" t="s">
        <v>96</v>
      </c>
      <c r="E30" s="47" t="s">
        <v>107</v>
      </c>
      <c r="F30" s="59" t="s">
        <v>71</v>
      </c>
      <c r="G30" s="205" t="s">
        <v>3</v>
      </c>
      <c r="H30" s="205" t="s">
        <v>9</v>
      </c>
    </row>
    <row r="31" spans="1:52" x14ac:dyDescent="0.25">
      <c r="B31" s="29" t="s">
        <v>2</v>
      </c>
      <c r="C31" s="56" t="s">
        <v>87</v>
      </c>
      <c r="D31" s="57" t="s">
        <v>70</v>
      </c>
      <c r="E31" s="57">
        <v>5</v>
      </c>
      <c r="F31" s="58" t="str">
        <f>CONCATENATE("icon_",Table1[[#This Row],['[sku']]])</f>
        <v>icon_helicopter_power_1</v>
      </c>
      <c r="G31" s="207" t="s">
        <v>238</v>
      </c>
      <c r="H31" s="209" t="s">
        <v>241</v>
      </c>
    </row>
    <row r="32" spans="1:52" x14ac:dyDescent="0.25">
      <c r="B32" s="29" t="s">
        <v>2</v>
      </c>
      <c r="C32" s="56" t="s">
        <v>91</v>
      </c>
      <c r="D32" s="57" t="s">
        <v>70</v>
      </c>
      <c r="E32" s="57">
        <v>15</v>
      </c>
      <c r="F32" s="58" t="str">
        <f>CONCATENATE("icon_",Table1[[#This Row],['[sku']]])</f>
        <v>icon_helicopter_power_2</v>
      </c>
      <c r="G32" s="207" t="s">
        <v>239</v>
      </c>
      <c r="H32" s="208" t="s">
        <v>242</v>
      </c>
    </row>
    <row r="33" spans="2:13" x14ac:dyDescent="0.25">
      <c r="B33" s="29" t="s">
        <v>2</v>
      </c>
      <c r="C33" s="56" t="s">
        <v>92</v>
      </c>
      <c r="D33" s="57" t="s">
        <v>70</v>
      </c>
      <c r="E33" s="57">
        <v>25</v>
      </c>
      <c r="F33" s="58" t="str">
        <f>CONCATENATE("icon_",Table1[[#This Row],['[sku']]])</f>
        <v>icon_helicopter_power_3</v>
      </c>
      <c r="G33" s="207" t="s">
        <v>240</v>
      </c>
      <c r="H33" s="208" t="s">
        <v>243</v>
      </c>
    </row>
    <row r="34" spans="2:13" x14ac:dyDescent="0.25">
      <c r="B34" s="29" t="s">
        <v>2</v>
      </c>
      <c r="C34" s="56" t="s">
        <v>88</v>
      </c>
      <c r="D34" s="57" t="s">
        <v>68</v>
      </c>
      <c r="E34" s="57">
        <v>5</v>
      </c>
      <c r="F34" s="58" t="str">
        <f>CONCATENATE("icon_",Table1[[#This Row],['[sku']]])</f>
        <v>icon_electric_power_1</v>
      </c>
      <c r="G34" s="207" t="s">
        <v>232</v>
      </c>
      <c r="H34" s="208" t="s">
        <v>235</v>
      </c>
    </row>
    <row r="35" spans="2:13" x14ac:dyDescent="0.25">
      <c r="B35" s="29" t="s">
        <v>2</v>
      </c>
      <c r="C35" s="56" t="s">
        <v>89</v>
      </c>
      <c r="D35" s="57" t="s">
        <v>68</v>
      </c>
      <c r="E35" s="57">
        <v>15</v>
      </c>
      <c r="F35" s="58" t="str">
        <f>CONCATENATE("icon_",Table1[[#This Row],['[sku']]])</f>
        <v>icon_electric_power_2</v>
      </c>
      <c r="G35" s="207" t="s">
        <v>233</v>
      </c>
      <c r="H35" s="208" t="s">
        <v>236</v>
      </c>
    </row>
    <row r="36" spans="2:13" x14ac:dyDescent="0.25">
      <c r="B36" s="29" t="s">
        <v>2</v>
      </c>
      <c r="C36" s="56" t="s">
        <v>90</v>
      </c>
      <c r="D36" s="57" t="s">
        <v>68</v>
      </c>
      <c r="E36" s="57">
        <v>25</v>
      </c>
      <c r="F36" s="58" t="str">
        <f>CONCATENATE("icon_",Table1[[#This Row],['[sku']]])</f>
        <v>icon_electric_power_3</v>
      </c>
      <c r="G36" s="207" t="s">
        <v>234</v>
      </c>
      <c r="H36" s="208" t="s">
        <v>237</v>
      </c>
    </row>
    <row r="37" spans="2:13" x14ac:dyDescent="0.25">
      <c r="B37" s="29" t="s">
        <v>2</v>
      </c>
      <c r="C37" s="56" t="s">
        <v>93</v>
      </c>
      <c r="D37" s="57" t="s">
        <v>69</v>
      </c>
      <c r="E37" s="57">
        <v>5</v>
      </c>
      <c r="F37" s="58" t="str">
        <f>CONCATENATE("icon_",Table1[[#This Row],['[sku']]])</f>
        <v>icon_sonic_power_1</v>
      </c>
      <c r="G37" s="206"/>
      <c r="H37" s="203"/>
    </row>
    <row r="38" spans="2:13" x14ac:dyDescent="0.25">
      <c r="B38" s="29" t="s">
        <v>2</v>
      </c>
      <c r="C38" s="56" t="s">
        <v>94</v>
      </c>
      <c r="D38" s="57" t="s">
        <v>69</v>
      </c>
      <c r="E38" s="57">
        <v>15</v>
      </c>
      <c r="F38" s="58" t="str">
        <f>CONCATENATE("icon_",Table1[[#This Row],['[sku']]])</f>
        <v>icon_sonic_power_2</v>
      </c>
      <c r="G38" s="206"/>
      <c r="H38" s="203"/>
    </row>
    <row r="39" spans="2:13" x14ac:dyDescent="0.25">
      <c r="B39" s="29" t="s">
        <v>2</v>
      </c>
      <c r="C39" s="60" t="s">
        <v>95</v>
      </c>
      <c r="D39" s="61" t="s">
        <v>69</v>
      </c>
      <c r="E39" s="61">
        <v>25</v>
      </c>
      <c r="F39" s="58" t="str">
        <f>CONCATENATE("icon_",Table1[[#This Row],['[sku']]])</f>
        <v>icon_sonic_power_3</v>
      </c>
      <c r="G39" s="206"/>
      <c r="H39" s="204"/>
    </row>
    <row r="42" spans="2:13" ht="15.75" thickBot="1" x14ac:dyDescent="0.3"/>
    <row r="43" spans="2:13" ht="23.25" x14ac:dyDescent="0.35">
      <c r="B43" s="1" t="s">
        <v>188</v>
      </c>
      <c r="C43" s="1"/>
      <c r="D43" s="1"/>
      <c r="E43" s="1"/>
      <c r="F43" s="1"/>
    </row>
    <row r="45" spans="2:13" ht="140.25" x14ac:dyDescent="0.25">
      <c r="B45" s="12" t="s">
        <v>189</v>
      </c>
      <c r="C45" s="6" t="s">
        <v>0</v>
      </c>
      <c r="D45" s="7" t="s">
        <v>190</v>
      </c>
      <c r="E45" s="47" t="s">
        <v>191</v>
      </c>
      <c r="F45" s="59" t="s">
        <v>192</v>
      </c>
      <c r="G45" s="59" t="s">
        <v>193</v>
      </c>
      <c r="H45" s="59" t="s">
        <v>194</v>
      </c>
      <c r="I45" s="59" t="s">
        <v>195</v>
      </c>
      <c r="J45" s="59" t="s">
        <v>71</v>
      </c>
      <c r="K45" s="59" t="s">
        <v>3</v>
      </c>
      <c r="L45" s="59" t="s">
        <v>9</v>
      </c>
      <c r="M45" s="59" t="s">
        <v>1</v>
      </c>
    </row>
    <row r="46" spans="2:13" x14ac:dyDescent="0.25">
      <c r="B46" s="29" t="s">
        <v>2</v>
      </c>
      <c r="C46" s="56" t="s">
        <v>196</v>
      </c>
      <c r="D46" s="57" t="s">
        <v>196</v>
      </c>
      <c r="E46" s="57" t="s">
        <v>70</v>
      </c>
      <c r="F46" s="58">
        <v>0</v>
      </c>
      <c r="G46" s="58">
        <v>0</v>
      </c>
      <c r="H46" s="58">
        <v>0</v>
      </c>
      <c r="I46" s="58">
        <v>0</v>
      </c>
      <c r="J46" s="58" t="s">
        <v>199</v>
      </c>
      <c r="K46" s="58" t="s">
        <v>200</v>
      </c>
      <c r="L46" s="58" t="s">
        <v>203</v>
      </c>
      <c r="M46" s="58" t="s">
        <v>205</v>
      </c>
    </row>
    <row r="47" spans="2:13" x14ac:dyDescent="0.25">
      <c r="B47" s="29" t="s">
        <v>2</v>
      </c>
      <c r="C47" s="56" t="s">
        <v>197</v>
      </c>
      <c r="D47" s="57" t="s">
        <v>197</v>
      </c>
      <c r="E47" s="57" t="s">
        <v>68</v>
      </c>
      <c r="F47" s="58">
        <v>1</v>
      </c>
      <c r="G47" s="58">
        <v>600</v>
      </c>
      <c r="H47" s="58">
        <v>0</v>
      </c>
      <c r="I47" s="58">
        <v>4</v>
      </c>
      <c r="J47" s="58" t="s">
        <v>199</v>
      </c>
      <c r="K47" s="58" t="s">
        <v>201</v>
      </c>
      <c r="L47" s="58" t="s">
        <v>204</v>
      </c>
      <c r="M47" s="58" t="s">
        <v>206</v>
      </c>
    </row>
    <row r="48" spans="2:13" x14ac:dyDescent="0.25">
      <c r="B48" s="29" t="s">
        <v>2</v>
      </c>
      <c r="C48" s="56" t="s">
        <v>198</v>
      </c>
      <c r="D48" s="57" t="s">
        <v>198</v>
      </c>
      <c r="E48" s="57" t="s">
        <v>69</v>
      </c>
      <c r="F48" s="58">
        <v>0</v>
      </c>
      <c r="G48" s="58">
        <v>0</v>
      </c>
      <c r="H48" s="58">
        <v>0</v>
      </c>
      <c r="I48" s="58">
        <v>0</v>
      </c>
      <c r="J48" s="58" t="s">
        <v>199</v>
      </c>
      <c r="K48" s="58" t="s">
        <v>202</v>
      </c>
      <c r="L48" s="58" t="s">
        <v>202</v>
      </c>
      <c r="M48" s="58" t="s">
        <v>207</v>
      </c>
    </row>
    <row r="51" spans="2:5" ht="15.75" thickBot="1" x14ac:dyDescent="0.3"/>
    <row r="52" spans="2:5" ht="23.25" x14ac:dyDescent="0.35">
      <c r="B52" s="1" t="s">
        <v>217</v>
      </c>
      <c r="C52" s="1"/>
      <c r="D52" s="1"/>
      <c r="E52" s="1"/>
    </row>
    <row r="54" spans="2:5" ht="121.5" x14ac:dyDescent="0.25">
      <c r="B54" s="12" t="s">
        <v>218</v>
      </c>
      <c r="C54" s="6" t="s">
        <v>0</v>
      </c>
      <c r="D54" s="7" t="s">
        <v>3</v>
      </c>
      <c r="E54" s="47" t="s">
        <v>71</v>
      </c>
    </row>
    <row r="55" spans="2:5" x14ac:dyDescent="0.25">
      <c r="B55" s="29" t="s">
        <v>2</v>
      </c>
      <c r="C55" s="56" t="s">
        <v>219</v>
      </c>
      <c r="D55" s="57" t="s">
        <v>222</v>
      </c>
      <c r="E55" s="57" t="s">
        <v>225</v>
      </c>
    </row>
    <row r="56" spans="2:5" x14ac:dyDescent="0.25">
      <c r="B56" s="29" t="s">
        <v>2</v>
      </c>
      <c r="C56" s="56" t="s">
        <v>220</v>
      </c>
      <c r="D56" s="57" t="s">
        <v>223</v>
      </c>
      <c r="E56" s="57" t="s">
        <v>226</v>
      </c>
    </row>
    <row r="57" spans="2:5" x14ac:dyDescent="0.25">
      <c r="B57" s="29" t="s">
        <v>2</v>
      </c>
      <c r="C57" s="56" t="s">
        <v>221</v>
      </c>
      <c r="D57" s="57" t="s">
        <v>224</v>
      </c>
      <c r="E57" s="57" t="s">
        <v>227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21" priority="57"/>
  </conditionalFormatting>
  <conditionalFormatting sqref="C4:D6">
    <cfRule type="duplicateValues" dxfId="20" priority="33"/>
  </conditionalFormatting>
  <conditionalFormatting sqref="C34:C36">
    <cfRule type="duplicateValues" dxfId="19" priority="22"/>
  </conditionalFormatting>
  <conditionalFormatting sqref="C31:C33">
    <cfRule type="duplicateValues" dxfId="18" priority="58"/>
  </conditionalFormatting>
  <conditionalFormatting sqref="C37:C39">
    <cfRule type="duplicateValues" dxfId="17" priority="19"/>
  </conditionalFormatting>
  <conditionalFormatting sqref="C14:C24">
    <cfRule type="duplicateValues" dxfId="16" priority="17"/>
  </conditionalFormatting>
  <conditionalFormatting sqref="AZ21">
    <cfRule type="duplicateValues" dxfId="15" priority="9"/>
  </conditionalFormatting>
  <conditionalFormatting sqref="AZ22:AZ24">
    <cfRule type="duplicateValues" dxfId="14" priority="8"/>
  </conditionalFormatting>
  <conditionalFormatting sqref="C46:C48">
    <cfRule type="duplicateValues" dxfId="13" priority="7"/>
  </conditionalFormatting>
  <conditionalFormatting sqref="C55:C57">
    <cfRule type="duplicateValues" dxfId="12" priority="4"/>
  </conditionalFormatting>
  <conditionalFormatting sqref="Z4:Z6">
    <cfRule type="duplicateValues" dxfId="11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6" sqref="H6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01"/>
      <c r="H2" s="201"/>
      <c r="I2" s="157"/>
    </row>
    <row r="3" spans="2:13" ht="172.5" x14ac:dyDescent="0.25">
      <c r="B3" s="159" t="s">
        <v>187</v>
      </c>
      <c r="C3" s="159" t="s">
        <v>0</v>
      </c>
      <c r="D3" s="160" t="s">
        <v>163</v>
      </c>
      <c r="E3" s="161" t="s">
        <v>164</v>
      </c>
      <c r="F3" s="161" t="s">
        <v>185</v>
      </c>
      <c r="G3" s="162" t="s">
        <v>165</v>
      </c>
      <c r="H3" s="162" t="s">
        <v>166</v>
      </c>
      <c r="I3" s="163" t="s">
        <v>3</v>
      </c>
      <c r="J3" s="164" t="s">
        <v>167</v>
      </c>
    </row>
    <row r="4" spans="2:13" x14ac:dyDescent="0.25">
      <c r="B4" s="165" t="s">
        <v>2</v>
      </c>
      <c r="C4" s="166" t="s">
        <v>182</v>
      </c>
      <c r="D4" s="166">
        <v>0</v>
      </c>
      <c r="E4" s="167">
        <v>15</v>
      </c>
      <c r="F4" s="167">
        <v>1</v>
      </c>
      <c r="G4" s="168">
        <v>0.5</v>
      </c>
      <c r="H4" s="168">
        <v>1</v>
      </c>
      <c r="I4" s="169" t="s">
        <v>168</v>
      </c>
      <c r="J4" s="170" t="s">
        <v>169</v>
      </c>
    </row>
    <row r="5" spans="2:13" x14ac:dyDescent="0.25">
      <c r="B5" s="165" t="s">
        <v>2</v>
      </c>
      <c r="C5" s="166" t="s">
        <v>183</v>
      </c>
      <c r="D5" s="166">
        <v>1</v>
      </c>
      <c r="E5" s="167">
        <v>60</v>
      </c>
      <c r="F5" s="167">
        <v>3</v>
      </c>
      <c r="G5" s="168">
        <v>0.5</v>
      </c>
      <c r="H5" s="168">
        <v>1</v>
      </c>
      <c r="I5" s="169" t="s">
        <v>170</v>
      </c>
      <c r="J5" s="170" t="s">
        <v>171</v>
      </c>
    </row>
    <row r="6" spans="2:13" x14ac:dyDescent="0.25">
      <c r="B6" s="165" t="s">
        <v>2</v>
      </c>
      <c r="C6" s="166" t="s">
        <v>184</v>
      </c>
      <c r="D6" s="166">
        <v>2</v>
      </c>
      <c r="E6" s="167">
        <v>240</v>
      </c>
      <c r="F6" s="167">
        <v>10</v>
      </c>
      <c r="G6" s="168">
        <v>0.5</v>
      </c>
      <c r="H6" s="168">
        <v>1</v>
      </c>
      <c r="I6" s="169" t="s">
        <v>172</v>
      </c>
      <c r="J6" s="171" t="s">
        <v>173</v>
      </c>
    </row>
    <row r="8" spans="2:13" ht="15.75" thickBot="1" x14ac:dyDescent="0.3"/>
    <row r="9" spans="2:13" ht="23.25" x14ac:dyDescent="0.35">
      <c r="B9" s="1" t="s">
        <v>176</v>
      </c>
      <c r="C9" s="1"/>
      <c r="D9" s="1"/>
      <c r="E9" s="1"/>
      <c r="F9" s="1"/>
      <c r="G9" s="1"/>
    </row>
    <row r="11" spans="2:13" ht="159" x14ac:dyDescent="0.25">
      <c r="B11" s="172" t="s">
        <v>186</v>
      </c>
      <c r="C11" s="173" t="s">
        <v>0</v>
      </c>
      <c r="D11" s="173" t="s">
        <v>12</v>
      </c>
      <c r="E11" s="174" t="s">
        <v>174</v>
      </c>
      <c r="F11" s="174" t="s">
        <v>175</v>
      </c>
    </row>
    <row r="12" spans="2:13" x14ac:dyDescent="0.25">
      <c r="B12" s="175" t="s">
        <v>2</v>
      </c>
      <c r="C12" s="176" t="s">
        <v>177</v>
      </c>
      <c r="D12" s="176">
        <v>1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178</v>
      </c>
      <c r="D13" s="176">
        <v>2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179</v>
      </c>
      <c r="D14" s="176">
        <v>3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180</v>
      </c>
      <c r="D15" s="176">
        <v>4</v>
      </c>
      <c r="E15" s="176">
        <v>4</v>
      </c>
      <c r="F15" s="176">
        <v>1</v>
      </c>
    </row>
  </sheetData>
  <mergeCells count="1">
    <mergeCell ref="G2:H2"/>
  </mergeCells>
  <conditionalFormatting sqref="C4:D6">
    <cfRule type="duplicateValues" dxfId="10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F13" sqref="F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113</v>
      </c>
    </row>
    <row r="3" spans="3:30" x14ac:dyDescent="0.25">
      <c r="D3" s="63"/>
      <c r="E3" s="202" t="s">
        <v>114</v>
      </c>
      <c r="F3" s="202"/>
      <c r="G3" s="202"/>
      <c r="H3" s="202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100</v>
      </c>
      <c r="F5" s="66">
        <v>150</v>
      </c>
      <c r="G5" s="66">
        <v>200</v>
      </c>
      <c r="H5" s="66">
        <v>250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240</v>
      </c>
      <c r="F7" s="74">
        <v>255</v>
      </c>
      <c r="G7" s="74">
        <v>270</v>
      </c>
      <c r="H7" s="74">
        <v>285</v>
      </c>
      <c r="K7" t="s">
        <v>125</v>
      </c>
      <c r="L7">
        <f>ROUND((L6-L5)/L4,1)</f>
        <v>5</v>
      </c>
      <c r="M7" t="s">
        <v>150</v>
      </c>
      <c r="N7" s="138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156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157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157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122</v>
      </c>
      <c r="D13" s="83" t="s">
        <v>118</v>
      </c>
      <c r="E13" s="84">
        <v>1</v>
      </c>
      <c r="F13" s="83"/>
      <c r="G13" s="68" t="s">
        <v>115</v>
      </c>
      <c r="H13" s="69">
        <f ca="1">INDIRECT(ADDRESS(5,4+E11)) + (INDIRECT(ADDRESS(5,4+E11)) *(L7/100) *E13)</f>
        <v>105</v>
      </c>
      <c r="J13" s="63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135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9" priority="5">
      <formula>E13&gt;$L$4</formula>
    </cfRule>
  </conditionalFormatting>
  <conditionalFormatting sqref="E13">
    <cfRule type="expression" dxfId="8" priority="3">
      <formula>$E$13&gt;$L$4</formula>
    </cfRule>
  </conditionalFormatting>
  <conditionalFormatting sqref="E14">
    <cfRule type="expression" dxfId="7" priority="2">
      <formula>$E$14&gt;$T$4</formula>
    </cfRule>
  </conditionalFormatting>
  <conditionalFormatting sqref="E15">
    <cfRule type="expression" dxfId="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154</v>
      </c>
    </row>
    <row r="3" spans="3:30" x14ac:dyDescent="0.25">
      <c r="D3" s="63"/>
      <c r="E3" s="202" t="s">
        <v>114</v>
      </c>
      <c r="F3" s="202"/>
      <c r="G3" s="202"/>
      <c r="H3" s="202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175</v>
      </c>
      <c r="F5" s="66">
        <v>250</v>
      </c>
      <c r="G5" s="66">
        <v>300</v>
      </c>
      <c r="H5" s="66">
        <v>400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100</v>
      </c>
      <c r="F7" s="74">
        <v>110</v>
      </c>
      <c r="G7" s="74">
        <v>120</v>
      </c>
      <c r="H7" s="74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157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157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157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122</v>
      </c>
      <c r="D13" s="83" t="s">
        <v>118</v>
      </c>
      <c r="E13" s="84">
        <v>0</v>
      </c>
      <c r="F13" s="83"/>
      <c r="G13" s="68" t="s">
        <v>115</v>
      </c>
      <c r="H13" s="69">
        <f ca="1">INDIRECT(ADDRESS(5,4+E11)) + (INDIRECT(ADDRESS(5,4+E11)) *(L7/100) *E13)</f>
        <v>175</v>
      </c>
      <c r="J13" s="63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135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5" priority="4">
      <formula>E13&gt;$L$4</formula>
    </cfRule>
  </conditionalFormatting>
  <conditionalFormatting sqref="E13">
    <cfRule type="expression" dxfId="4" priority="3">
      <formula>$E$13&gt;$L$4</formula>
    </cfRule>
  </conditionalFormatting>
  <conditionalFormatting sqref="E14">
    <cfRule type="expression" dxfId="3" priority="2">
      <formula>$E$14&gt;$T$4</formula>
    </cfRule>
  </conditionalFormatting>
  <conditionalFormatting sqref="E15">
    <cfRule type="expression" dxfId="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88" t="s">
        <v>143</v>
      </c>
      <c r="H4" s="88" t="s">
        <v>144</v>
      </c>
      <c r="I4" s="88" t="s">
        <v>138</v>
      </c>
    </row>
    <row r="5" spans="6:9" x14ac:dyDescent="0.25">
      <c r="F5" t="s">
        <v>142</v>
      </c>
      <c r="G5">
        <v>120</v>
      </c>
      <c r="H5">
        <v>112.5</v>
      </c>
      <c r="I5">
        <v>11.15</v>
      </c>
    </row>
    <row r="6" spans="6:9" x14ac:dyDescent="0.25">
      <c r="F6" t="s">
        <v>145</v>
      </c>
      <c r="G6">
        <v>240</v>
      </c>
      <c r="H6">
        <v>112.5</v>
      </c>
      <c r="I6">
        <v>14.15</v>
      </c>
    </row>
    <row r="7" spans="6:9" x14ac:dyDescent="0.25">
      <c r="F7" t="s">
        <v>146</v>
      </c>
      <c r="G7">
        <v>365</v>
      </c>
      <c r="H7">
        <v>112.5</v>
      </c>
      <c r="I7">
        <v>14.8</v>
      </c>
    </row>
    <row r="8" spans="6:9" x14ac:dyDescent="0.25">
      <c r="F8" t="s">
        <v>147</v>
      </c>
      <c r="G8">
        <v>410</v>
      </c>
      <c r="H8">
        <v>112.5</v>
      </c>
      <c r="I8">
        <v>15.25</v>
      </c>
    </row>
    <row r="9" spans="6:9" x14ac:dyDescent="0.25">
      <c r="F9" t="s">
        <v>148</v>
      </c>
      <c r="G9">
        <f ca="1">Electric!H13</f>
        <v>105</v>
      </c>
      <c r="H9">
        <f ca="1">Electric!H14</f>
        <v>100</v>
      </c>
      <c r="I9">
        <f ca="1">Electric!H15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2018-10-18T08:48:08Z</dcterms:modified>
</cp:coreProperties>
</file>