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entities!$A$112:$O$113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8" i="42" l="1"/>
  <c r="J7" i="47" l="1"/>
  <c r="L48" i="44" l="1"/>
  <c r="M48" i="44" s="1"/>
  <c r="K48" i="44"/>
  <c r="I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7" i="42"/>
  <c r="I138" i="42"/>
  <c r="I139" i="42"/>
  <c r="I140" i="42"/>
  <c r="I136" i="42"/>
  <c r="G136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7" i="42"/>
  <c r="G138" i="42"/>
  <c r="G139" i="42"/>
  <c r="G140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4" i="33" s="1"/>
  <c r="K12" i="33"/>
  <c r="L13" i="33"/>
  <c r="L12" i="33"/>
  <c r="M13" i="33"/>
  <c r="N13" i="33"/>
  <c r="O13" i="33"/>
  <c r="O14" i="33" s="1"/>
  <c r="O12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I14" i="33" s="1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/>
  <c r="X14" i="33"/>
  <c r="CB14" i="33"/>
  <c r="AA14" i="33" l="1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<sst xmlns="http://schemas.openxmlformats.org/spreadsheetml/2006/main" count="3764" uniqueCount="1644">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</sst>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4" headerRowBorderDxfId="443" tableBorderDxfId="442" totalsRowBorderDxfId="441">
  <autoFilter ref="B4:N5"/>
  <tableColumns count="13">
    <tableColumn id="1" name="{gameSettings}" dataDxfId="440"/>
    <tableColumn id="2" name="[sku]" dataDxfId="439"/>
    <tableColumn id="3" name="[timeToPCCoefA]" dataDxfId="438"/>
    <tableColumn id="4" name="[timeToPCCoefB]" dataDxfId="437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4" tableBorderDxfId="303" totalsRowBorderDxfId="302">
  <autoFilter ref="B78:F85"/>
  <sortState ref="B78:F84">
    <sortCondition ref="D77:D84"/>
  </sortState>
  <tableColumns count="5">
    <tableColumn id="1" name="{petCategoryDefinitions}" dataDxfId="301"/>
    <tableColumn id="2" name="[sku]" dataDxfId="300"/>
    <tableColumn id="3" name="[order]" dataDxfId="299"/>
    <tableColumn id="4" name="[icon]" dataDxfId="298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8" totalsRowShown="0" headerRowDxfId="297" dataDxfId="295" headerRowBorderDxfId="296" tableBorderDxfId="294" totalsRowBorderDxfId="293">
  <autoFilter ref="A22:AE108"/>
  <sortState ref="A23:AE97">
    <sortCondition ref="B22:B97"/>
  </sortState>
  <tableColumns count="31">
    <tableColumn id="1" name="{entityDefinitions}" dataDxfId="292"/>
    <tableColumn id="2" name="[sku]" dataDxfId="291"/>
    <tableColumn id="6" name="[category]" dataDxfId="290"/>
    <tableColumn id="10" name="[rewardScore]" dataDxfId="289"/>
    <tableColumn id="11" name="[rewardCoins]" dataDxfId="288"/>
    <tableColumn id="12" name="[rewardPC]" dataDxfId="287"/>
    <tableColumn id="13" name="[rewardHealth]" dataDxfId="286"/>
    <tableColumn id="14" name="[rewardEnergy]" dataDxfId="285"/>
    <tableColumn id="16" name="[rewardXp]" dataDxfId="284"/>
    <tableColumn id="17" name="[goldenChance]" dataDxfId="283"/>
    <tableColumn id="18" name="[pcChance]" dataDxfId="282"/>
    <tableColumn id="3" name="[isEdible]" dataDxfId="281"/>
    <tableColumn id="15" name="[latchOnFromTier]" dataDxfId="280"/>
    <tableColumn id="31" name="[grabFromTier]" dataDxfId="279"/>
    <tableColumn id="4" name="[edibleFromTier]" dataDxfId="278"/>
    <tableColumn id="34" name="[burnableFromTier]" dataDxfId="277"/>
    <tableColumn id="35" name="[isBurnable]" dataDxfId="276"/>
    <tableColumn id="30" name="[canBeGrabed]" dataDxfId="275"/>
    <tableColumn id="29" name="[canBeLatchedOn]" dataDxfId="274"/>
    <tableColumn id="28" name="[maxHealth]" dataDxfId="273"/>
    <tableColumn id="5" name="[biteResistance]" dataDxfId="272"/>
    <tableColumn id="8" name="[alcohol]" dataDxfId="271"/>
    <tableColumn id="19" name="[eatFeedbackChance]" dataDxfId="270"/>
    <tableColumn id="20" name="[burnFeedbackChance]" dataDxfId="269"/>
    <tableColumn id="21" name="[damageFeedbackChance]" dataDxfId="268"/>
    <tableColumn id="22" name="[deathFeedbackChance]" dataDxfId="267"/>
    <tableColumn id="7" name="[tidName]" dataDxfId="266"/>
    <tableColumn id="9" name="[tidEatFeedback]" dataDxfId="265"/>
    <tableColumn id="23" name="[tidBurnFeedback]" dataDxfId="264"/>
    <tableColumn id="24" name="[tidDamageFeedback]" dataDxfId="263"/>
    <tableColumn id="25" name="[tidDeathFeedback]" dataDxfId="2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61" headerRowBorderDxfId="260" tableBorderDxfId="259" totalsRowBorderDxfId="258">
  <autoFilter ref="A4:B17"/>
  <sortState ref="A5:B14">
    <sortCondition ref="B4:B14"/>
  </sortState>
  <tableColumns count="2">
    <tableColumn id="1" name="{entityCategoryDefinitions}" dataDxfId="257"/>
    <tableColumn id="2" name="[sku]" dataDxfId="2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2:O122" totalsRowShown="0">
  <autoFilter ref="A112:O122"/>
  <sortState ref="A51:L77">
    <sortCondition ref="C50:C77"/>
  </sortState>
  <tableColumns count="15">
    <tableColumn id="1" name="{decorationDefinitions}" dataDxfId="255" totalsRowDxfId="254"/>
    <tableColumn id="2" name="[sku]" dataDxfId="253" totalsRowDxfId="252"/>
    <tableColumn id="4" name="[category]" dataDxfId="251" totalsRowDxfId="250"/>
    <tableColumn id="16" name="[size]" dataDxfId="249" totalsRowDxfId="248"/>
    <tableColumn id="5" name="[minTierDisintegrate]" dataDxfId="247" totalsRowDxfId="246"/>
    <tableColumn id="17" name="[minTierBurnFeedback]" dataDxfId="245" totalsRowDxfId="244"/>
    <tableColumn id="18" name="[minTierBurn]" dataDxfId="243" totalsRowDxfId="242"/>
    <tableColumn id="28" name="[burnFeedbackChance]" dataDxfId="241" totalsRowDxfId="240"/>
    <tableColumn id="30" name="[destroyFeedbackChance]" dataDxfId="239" totalsRowDxfId="238"/>
    <tableColumn id="11" name="[minTierDestruction]" dataDxfId="237" totalsRowDxfId="236"/>
    <tableColumn id="10" name="[minTierDestructionFeedback]" dataDxfId="235" totalsRowDxfId="234"/>
    <tableColumn id="6" name="[rewardScore]" dataDxfId="233" totalsRowDxfId="232"/>
    <tableColumn id="31" name="[tidName]" dataDxfId="231" totalsRowDxfId="230"/>
    <tableColumn id="33" name="[tidBurnFeedback]" dataDxfId="229" totalsRowDxfId="228"/>
    <tableColumn id="34" name="[tidDestroyFeedback]" dataDxfId="227" totalsRowDxfId="2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5" headerRowBorderDxfId="224" tableBorderDxfId="223" totalsRowBorderDxfId="222">
  <autoFilter ref="A4:Y7"/>
  <tableColumns count="25">
    <tableColumn id="1" name="{levelDefinitions}" dataDxfId="221"/>
    <tableColumn id="9" name="[sku]" dataDxfId="220"/>
    <tableColumn id="3" name="order" dataDxfId="219"/>
    <tableColumn id="4" name="dragonsToUnlock" dataDxfId="218"/>
    <tableColumn id="14" name="[dataFile]" dataDxfId="217"/>
    <tableColumn id="5" name="[common]" dataDxfId="216"/>
    <tableColumn id="2" name="[area1]" dataDxfId="215"/>
    <tableColumn id="10" name="[area1Active]" dataDxfId="214"/>
    <tableColumn id="22" name="[area2]" dataDxfId="213"/>
    <tableColumn id="23" name="[area3]" dataDxfId="212"/>
    <tableColumn id="7" name="[dragon_baby]" dataDxfId="211"/>
    <tableColumn id="8" name="[dragon_crocodile]" dataDxfId="210"/>
    <tableColumn id="13" name="[dragon_fat]" dataDxfId="209"/>
    <tableColumn id="15" name="[dragon_reptile]" dataDxfId="208"/>
    <tableColumn id="16" name="[dragon_chinese]" dataDxfId="207"/>
    <tableColumn id="17" name="[dragon_bug]" dataDxfId="206"/>
    <tableColumn id="18" name="[dragon_classic]" dataDxfId="205"/>
    <tableColumn id="19" name="[dragon_balrog]" dataDxfId="204"/>
    <tableColumn id="20" name="[dragon_devil]" dataDxfId="203"/>
    <tableColumn id="21" name="[dragon_titan]" dataDxfId="202"/>
    <tableColumn id="25" name="[levelEditor]"/>
    <tableColumn id="24" name="[gameplayWip]"/>
    <tableColumn id="6" name="comingSoon" dataDxfId="201"/>
    <tableColumn id="11" name="tidName" dataDxfId="200"/>
    <tableColumn id="12" name="tidDesc" dataDxfId="19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8" tableBorderDxfId="197">
  <autoFilter ref="B35:K38"/>
  <tableColumns count="10">
    <tableColumn id="1" name="{missionDifficultyDefinitions}"/>
    <tableColumn id="2" name="[sku]" dataDxfId="196"/>
    <tableColumn id="7" name="[index]" dataDxfId="195"/>
    <tableColumn id="3" name="[dragonsToUnlock]" dataDxfId="194"/>
    <tableColumn id="4" name="[cooldownMinutes]" dataDxfId="193"/>
    <tableColumn id="9" name="[maxRewardCoins]" dataDxfId="192"/>
    <tableColumn id="5" name="[removeMissionPCCoefA]" dataDxfId="191"/>
    <tableColumn id="6" name="[removeMissionPCCoefB]" dataDxfId="190"/>
    <tableColumn id="8" name="[tidName]" dataDxfId="189"/>
    <tableColumn id="10" name="[color]" dataDxfId="1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87" dataDxfId="185" headerRowBorderDxfId="186" tableBorderDxfId="184" totalsRowBorderDxfId="183">
  <autoFilter ref="B43:E53"/>
  <tableColumns count="4">
    <tableColumn id="1" name="{missionDragonModifiersDefinitions}" dataDxfId="182"/>
    <tableColumn id="2" name="[sku]" dataDxfId="181"/>
    <tableColumn id="7" name="[quantityModifier]" dataDxfId="180"/>
    <tableColumn id="3" name="[missionSCRewardMultipl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8" dataDxfId="176" headerRowBorderDxfId="177" tableBorderDxfId="175" totalsRowBorderDxfId="174">
  <autoFilter ref="B57:D60"/>
  <tableColumns count="3">
    <tableColumn id="1" name="{missionDifficulty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70" dataDxfId="168" headerRowBorderDxfId="169" tableBorderDxfId="167" totalsRowBorderDxfId="166">
  <autoFilter ref="B64:D65"/>
  <tableColumns count="3">
    <tableColumn id="1" name="{missionOther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62" dataDxfId="160" headerRowBorderDxfId="161" tableBorderDxfId="159" totalsRowBorderDxfId="158">
  <autoFilter ref="B23:H31"/>
  <tableColumns count="7">
    <tableColumn id="1" name="{missionTypeDefinitions}" dataDxfId="157"/>
    <tableColumn id="2" name="[sku]" dataDxfId="156"/>
    <tableColumn id="3" name="[minTierToUnlock]" dataDxfId="155"/>
    <tableColumn id="4" name="[weight]" dataDxfId="154"/>
    <tableColumn id="5" name="[canBeDuringOneRun]" dataDxfId="153"/>
    <tableColumn id="9" name="[tidDescSingleRun]" dataDxfId="152"/>
    <tableColumn id="10" name="[tidDescMultiRun]" dataDxfId="15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6" headerRowBorderDxfId="435" tableBorderDxfId="434" totalsRowBorderDxfId="433">
  <autoFilter ref="B10:F11"/>
  <tableColumns count="5">
    <tableColumn id="1" name="{initialSettings}" dataDxfId="432"/>
    <tableColumn id="2" name="[sku]" dataDxfId="431"/>
    <tableColumn id="3" name="[softCurrency]" dataDxfId="430"/>
    <tableColumn id="4" name="[hardCurrency]" dataDxfId="429"/>
    <tableColumn id="6" name="[initialDragonSKU]" dataDxfId="4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50" dataDxfId="148" headerRowBorderDxfId="149" tableBorderDxfId="147" totalsRowBorderDxfId="146">
  <autoFilter ref="B4:K19"/>
  <tableColumns count="10">
    <tableColumn id="1" name="{missionsDefinitions}" dataDxfId="145"/>
    <tableColumn id="2" name="[sku]" dataDxfId="144"/>
    <tableColumn id="7" name="[type]" dataDxfId="143"/>
    <tableColumn id="8" name="[weight]" dataDxfId="142"/>
    <tableColumn id="6" name="[params]" dataDxfId="141"/>
    <tableColumn id="3" name="[objectiveBaseQuantityMin]" dataDxfId="140"/>
    <tableColumn id="9" name="[objectiveBaseQuantityMax]" dataDxfId="139"/>
    <tableColumn id="4" name="[icon]" dataDxfId="138"/>
    <tableColumn id="5" name="[tidObjective]" dataDxfId="137"/>
    <tableColumn id="10" name="[trackingSku]" dataDxfId="136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35" headerRowBorderDxfId="134" tableBorderDxfId="133" totalsRowBorderDxfId="132">
  <autoFilter ref="B4:I7"/>
  <tableColumns count="8">
    <tableColumn id="1" name="{eggDefinitions}" dataDxfId="131"/>
    <tableColumn id="6" name="[sku]" dataDxfId="130"/>
    <tableColumn id="4" name="[pricePC]" dataDxfId="129"/>
    <tableColumn id="5" name="[incubationMinutes]" dataDxfId="128"/>
    <tableColumn id="10" name="[prefabPath]" dataDxfId="127"/>
    <tableColumn id="7" name="[tidName]" dataDxfId="126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25" headerRowBorderDxfId="124" tableBorderDxfId="123" totalsRowBorderDxfId="122">
  <autoFilter ref="B18:I22"/>
  <tableColumns count="8">
    <tableColumn id="1" name="{eggRewardDefinitions}" dataDxfId="121"/>
    <tableColumn id="2" name="[sku]"/>
    <tableColumn id="3" name="[type]" dataDxfId="120"/>
    <tableColumn id="6" name="[rarity]" dataDxfId="119"/>
    <tableColumn id="4" name="[droprate]" dataDxfId="118"/>
    <tableColumn id="7" name="[duplicateFragmentsGiven]" dataDxfId="117"/>
    <tableColumn id="8" name="[duplicateCoinsGiven]" dataDxfId="116"/>
    <tableColumn id="5" name="[tidName]" dataDxfId="11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114" headerRowBorderDxfId="113" tableBorderDxfId="112" totalsRowBorderDxfId="111">
  <autoFilter ref="B26:E30"/>
  <tableColumns count="4">
    <tableColumn id="1" name="{rarityDefinitions}" dataDxfId="110"/>
    <tableColumn id="2" name="[sku]"/>
    <tableColumn id="3" name="[order]" dataDxfId="109"/>
    <tableColumn id="5" name="[tidName]" dataDxfId="108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107" headerRowBorderDxfId="106" tableBorderDxfId="105" totalsRowBorderDxfId="104">
  <autoFilter ref="B11:E14"/>
  <tableColumns count="4">
    <tableColumn id="1" name="{goldenEggDefinitions}" dataDxfId="103"/>
    <tableColumn id="6" name="[sku]" dataDxfId="102"/>
    <tableColumn id="4" name="[order]" dataDxfId="101"/>
    <tableColumn id="5" name="[fragmentsRequired]" dataDxfId="100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99" headerRowBorderDxfId="98" tableBorderDxfId="97" totalsRowBorderDxfId="96">
  <autoFilter ref="B4:F9"/>
  <tableColumns count="5">
    <tableColumn id="1" name="{chestRewardDefinitions}" dataDxfId="95"/>
    <tableColumn id="2" name="[sku]" dataDxfId="94"/>
    <tableColumn id="6" name="[collectedChests]" dataDxfId="93"/>
    <tableColumn id="3" name="[type]" dataDxfId="92"/>
    <tableColumn id="4" name="[amount]" dataDxfId="9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90" dataDxfId="88" headerRowBorderDxfId="89" tableBorderDxfId="87">
  <autoFilter ref="B4:R44"/>
  <sortState ref="B5:R44">
    <sortCondition ref="R4:R44"/>
  </sortState>
  <tableColumns count="17">
    <tableColumn id="1" name="{disguisesDefinitions}" dataDxfId="86"/>
    <tableColumn id="2" name="[sku]" dataDxfId="85"/>
    <tableColumn id="3" name="[dragonSku]" dataDxfId="84"/>
    <tableColumn id="5" name="[powerup]" dataDxfId="83"/>
    <tableColumn id="6" name="[shopOrder]" dataDxfId="82"/>
    <tableColumn id="8" name="[priceSC]" dataDxfId="81"/>
    <tableColumn id="17" name="[priceHC]" dataDxfId="80"/>
    <tableColumn id="18" name="[unlockLevel]" dataDxfId="79"/>
    <tableColumn id="10" name="[icon]" dataDxfId="78"/>
    <tableColumn id="9" name="[skin]" dataDxfId="77"/>
    <tableColumn id="13" name="[item1]" dataDxfId="76"/>
    <tableColumn id="4" name="[item2]" dataDxfId="75"/>
    <tableColumn id="7" name="[body_parts]" dataDxfId="74"/>
    <tableColumn id="11" name="[tidName]" dataDxfId="73">
      <calculatedColumnFormula>UPPER(CONCATENATE("TID_","SKIN",SUBSTITUTE(C5,"dragon",""),"_NAME"))</calculatedColumnFormula>
    </tableColumn>
    <tableColumn id="12" name="[tidDesc]" dataDxfId="72">
      <calculatedColumnFormula>UPPER(CONCATENATE("TID_",C5,"_DESC"))</calculatedColumnFormula>
    </tableColumn>
    <tableColumn id="15" name="[trackingSku]" dataDxfId="71"/>
    <tableColumn id="14" name="order" dataDxfId="7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69" dataDxfId="67" headerRowBorderDxfId="68" tableBorderDxfId="66" totalsRowBorderDxfId="65">
  <autoFilter ref="D3:M48"/>
  <sortState ref="D4:M30">
    <sortCondition ref="E3:E30"/>
  </sortState>
  <tableColumns count="10">
    <tableColumn id="1" name="{powerUpsDefinitions}" dataDxfId="64"/>
    <tableColumn id="2" name="[sku]" dataDxfId="63"/>
    <tableColumn id="3" name="[type]" dataDxfId="62"/>
    <tableColumn id="4" name="[param1]" dataDxfId="61"/>
    <tableColumn id="5" name="[param2]" dataDxfId="60"/>
    <tableColumn id="6" name="[icon]" dataDxfId="59">
      <calculatedColumnFormula>CONCATENATE("icon_",powerUpsDefinitions[[#This Row],['[sku']]])</calculatedColumnFormula>
    </tableColumn>
    <tableColumn id="10" name="[miniIcon]" dataDxfId="58"/>
    <tableColumn id="7" name="[tidName]" dataDxfId="57">
      <calculatedColumnFormula>CONCATENATE("TID_POWERUP_",UPPER(powerUpsDefinitions[[#This Row],['[sku']]]),"_NAME")</calculatedColumnFormula>
    </tableColumn>
    <tableColumn id="8" name="[tidDesc]" dataDxfId="56">
      <calculatedColumnFormula>CONCATENATE("TID_POWERUP_",UPPER(powerUpsDefinitions[[#This Row],['[sku']]]),"_DESC")</calculatedColumnFormula>
    </tableColumn>
    <tableColumn id="9" name="[tidDescShort]" dataDxfId="5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54" dataDxfId="52" headerRowBorderDxfId="53" tableBorderDxfId="51" totalsRowBorderDxfId="50">
  <autoFilter ref="B5:P20"/>
  <tableColumns count="15">
    <tableColumn id="1" name="{shopPacksDefinitions}" dataDxfId="49"/>
    <tableColumn id="6" name="[sku]" dataDxfId="48"/>
    <tableColumn id="3" name="[type]" dataDxfId="47"/>
    <tableColumn id="11" name="[order]" dataDxfId="46"/>
    <tableColumn id="4" name="[price]" dataDxfId="45"/>
    <tableColumn id="5" name="[priceType]" dataDxfId="44"/>
    <tableColumn id="12" name="Base Amount_x000a_(only for the maths)" dataDxfId="4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2"/>
    <tableColumn id="8" name="[amount]" dataDxfId="4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0">
      <calculatedColumnFormula>shopPacksDefinitions[[#This Row],['[amount']]]/shopPacksDefinitions[[#This Row],['[priceType']]]</calculatedColumnFormula>
    </tableColumn>
    <tableColumn id="2" name="[bestValue]" dataDxfId="39"/>
    <tableColumn id="10" name="[icon]" dataDxfId="38"/>
    <tableColumn id="7" name="tidName" dataDxfId="37"/>
    <tableColumn id="15" name="[amazon]" dataDxfId="36"/>
    <tableColumn id="17" name="[trackingSku]" dataDxfId="35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7" headerRowBorderDxfId="426" tableBorderDxfId="425" totalsRowBorderDxfId="424">
  <autoFilter ref="B4:J14"/>
  <tableColumns count="9">
    <tableColumn id="1" name="{localizationDefinitions}" dataDxfId="423"/>
    <tableColumn id="8" name="[sku]" dataDxfId="422"/>
    <tableColumn id="3" name="[order]" dataDxfId="421"/>
    <tableColumn id="4" name="[isoCode]" dataDxfId="420"/>
    <tableColumn id="11" name="[android]" dataDxfId="419"/>
    <tableColumn id="12" name="[iOS]" dataDxfId="418"/>
    <tableColumn id="5" name="[txtFilename]" dataDxfId="417"/>
    <tableColumn id="2" name="[icon]" dataDxfId="416"/>
    <tableColumn id="9" name="[tidName]" dataDxfId="415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4" dataDxfId="412" headerRowBorderDxfId="413" tableBorderDxfId="411" totalsRowBorderDxfId="410">
  <autoFilter ref="B15:BF25"/>
  <tableColumns count="57">
    <tableColumn id="1" name="{dragonDefinitions}" dataDxfId="409"/>
    <tableColumn id="2" name="[sku]" dataDxfId="408"/>
    <tableColumn id="9" name="[tier]" dataDxfId="407"/>
    <tableColumn id="3" name="[order]" dataDxfId="406"/>
    <tableColumn id="40" name="[previousDragonSku]" dataDxfId="405"/>
    <tableColumn id="4" name="[unlockPriceCoins]" dataDxfId="404"/>
    <tableColumn id="5" name="[unlockPricePC]" dataDxfId="403"/>
    <tableColumn id="11" name="[cameraDefaultZoom]" dataDxfId="402"/>
    <tableColumn id="16" name="[cameraFarZoom]" dataDxfId="401"/>
    <tableColumn id="39" name="[defaultSize]" dataDxfId="400"/>
    <tableColumn id="38" name="[cameraFrameWidthModifier]" dataDxfId="399"/>
    <tableColumn id="17" name="[healthMin]" dataDxfId="398"/>
    <tableColumn id="18" name="[healthMax]" dataDxfId="397"/>
    <tableColumn id="21" name="[healthDrain]" dataDxfId="396"/>
    <tableColumn id="52" name="[healthDrainSpacePlus]" dataDxfId="395"/>
    <tableColumn id="32" name="[healthDrainAmpPerSecond]" dataDxfId="394"/>
    <tableColumn id="31" name="[sessionStartHealthDrainTime]" dataDxfId="393"/>
    <tableColumn id="30" name="[sessionStartHealthDrainModifier]" dataDxfId="392"/>
    <tableColumn id="19" name="[scaleMin]" dataDxfId="391"/>
    <tableColumn id="20" name="[scaleMax]" dataDxfId="390"/>
    <tableColumn id="42" name="[speedBase]" dataDxfId="389"/>
    <tableColumn id="22" name="[boostMultiplier]" dataDxfId="388"/>
    <tableColumn id="41" name="[energyBase]" dataDxfId="387"/>
    <tableColumn id="23" name="[energyDrain]" dataDxfId="386"/>
    <tableColumn id="24" name="[energyRefillRate]" dataDxfId="385"/>
    <tableColumn id="29" name="[furyBaseDamage]" dataDxfId="384"/>
    <tableColumn id="33" name="[furyBaseLength]" dataDxfId="383"/>
    <tableColumn id="12" name="[furyScoreMultiplier]" dataDxfId="382"/>
    <tableColumn id="26" name="[furyBaseDuration]" dataDxfId="381"/>
    <tableColumn id="25" name="[furyMax]" dataDxfId="380"/>
    <tableColumn id="54" name="[scoreTextThresholdMultiplier]" dataDxfId="379"/>
    <tableColumn id="14" name="[eatSpeedFactor]" dataDxfId="378"/>
    <tableColumn id="15" name="[maxAlcohol]" dataDxfId="377"/>
    <tableColumn id="13" name="[alcoholDrain]" dataDxfId="376"/>
    <tableColumn id="6" name="[gamePrefab]" dataDxfId="375"/>
    <tableColumn id="10" name="[menuPrefab]" dataDxfId="374"/>
    <tableColumn id="57" name="[shadowFromDragon]" dataDxfId="373"/>
    <tableColumn id="56" name="[revealFromDragon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  <tableColumn id="55" name="[trackingSku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6" dataDxfId="324" headerRowBorderDxfId="325" tableBorderDxfId="323" totalsRowBorderDxfId="322">
  <autoFilter ref="B4:R64"/>
  <sortState ref="B5:O64">
    <sortCondition ref="H4:H64"/>
  </sortState>
  <tableColumns count="17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14" name="[loadingTeasing]" dataDxfId="315"/>
    <tableColumn id="16" name="[hidden]" dataDxfId="314"/>
    <tableColumn id="15" name="[seasonal]" dataDxfId="313"/>
    <tableColumn id="8" name="[gamePrefab]" dataDxfId="312"/>
    <tableColumn id="9" name="[menuPrefab]" dataDxfId="311"/>
    <tableColumn id="11" name="[icon]" dataDxfId="310"/>
    <tableColumn id="4" name="[powerup]" dataDxfId="309"/>
    <tableColumn id="5" name="[tidName]" dataDxfId="308"/>
    <tableColumn id="10" name="[tidDesc]" dataDxfId="307">
      <calculatedColumnFormula>CONCATENATE(LEFT(petDefinitions[[#This Row],['[tidName']]],10),"_DESC")</calculatedColumnFormula>
    </tableColumn>
    <tableColumn id="12" name="id" dataDxfId="306"/>
    <tableColumn id="17" name="Column1" dataDxfId="3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0"/>
      <c r="G3" s="62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8" sqref="N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1642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8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569</v>
      </c>
      <c r="K18" s="522" t="s">
        <v>528</v>
      </c>
      <c r="L18" s="522"/>
      <c r="M18" s="522"/>
      <c r="N18" s="515" t="s">
        <v>1568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571</v>
      </c>
      <c r="K19" s="522" t="s">
        <v>529</v>
      </c>
      <c r="L19" s="522"/>
      <c r="M19" s="522"/>
      <c r="N19" s="515" t="s">
        <v>1589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/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1594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1588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571</v>
      </c>
      <c r="K32" s="522" t="s">
        <v>538</v>
      </c>
      <c r="L32" s="522"/>
      <c r="M32" s="522"/>
      <c r="N32" s="515" t="s">
        <v>1600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573</v>
      </c>
      <c r="K33" s="515" t="s">
        <v>539</v>
      </c>
      <c r="L33" s="515"/>
      <c r="M33" s="515"/>
      <c r="N33" s="515"/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/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1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569</v>
      </c>
      <c r="K41" s="522" t="s">
        <v>543</v>
      </c>
      <c r="L41" s="522"/>
      <c r="M41" s="522"/>
      <c r="N41" s="515" t="s">
        <v>1590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571</v>
      </c>
      <c r="K42" s="522" t="s">
        <v>544</v>
      </c>
      <c r="L42" s="522"/>
      <c r="M42" s="522"/>
      <c r="N42" s="515" t="s">
        <v>1601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/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/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37" workbookViewId="0">
      <selection activeCell="E48" sqref="E4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10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10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10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10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1596</v>
      </c>
      <c r="F47" s="473" t="s">
        <v>1596</v>
      </c>
      <c r="G47" s="474"/>
      <c r="H47" s="474"/>
      <c r="I47" s="601" t="s">
        <v>1599</v>
      </c>
      <c r="J47" s="601" t="s">
        <v>1599</v>
      </c>
      <c r="K47" s="493" t="s">
        <v>1597</v>
      </c>
      <c r="L47" s="494" t="s">
        <v>1597</v>
      </c>
      <c r="M47" s="495" t="s">
        <v>1597</v>
      </c>
    </row>
    <row r="48" spans="4:13" s="67" customFormat="1">
      <c r="D48" s="491" t="s">
        <v>4</v>
      </c>
      <c r="E48" s="472" t="s">
        <v>1617</v>
      </c>
      <c r="F48" s="473" t="s">
        <v>1617</v>
      </c>
      <c r="G48" s="474">
        <v>1</v>
      </c>
      <c r="H48" s="474">
        <v>1</v>
      </c>
      <c r="I48" s="492" t="str">
        <f>CONCATENATE("icon_",powerUpsDefinitions[[#This Row],['[sku']]])</f>
        <v>icon_trash_eater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0"/>
      <c r="G3" s="62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G13" workbookViewId="0">
      <selection activeCell="X25" sqref="X25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08"/>
      <c r="AO14" s="608"/>
      <c r="AP14" s="608"/>
      <c r="AQ14" s="608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1640</v>
      </c>
      <c r="AM15" s="408" t="s">
        <v>1641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2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340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2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380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2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500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-5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1.8</v>
      </c>
      <c r="U24" s="434">
        <v>1.9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620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-5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2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750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09" t="s">
        <v>514</v>
      </c>
      <c r="J26" s="610"/>
      <c r="K26" s="610"/>
      <c r="L26" s="611"/>
      <c r="M26" s="271"/>
      <c r="N26" s="615" t="s">
        <v>515</v>
      </c>
      <c r="O26" s="615"/>
      <c r="P26" s="615"/>
      <c r="Q26" s="615"/>
      <c r="R26" s="615"/>
      <c r="S26" s="616"/>
      <c r="T26" s="614" t="s">
        <v>516</v>
      </c>
      <c r="U26" s="614"/>
      <c r="V26" s="270" t="s">
        <v>521</v>
      </c>
      <c r="W26" s="612" t="s">
        <v>520</v>
      </c>
      <c r="X26" s="612"/>
      <c r="Y26" s="612"/>
      <c r="Z26" s="613"/>
      <c r="AA26" s="617" t="s">
        <v>517</v>
      </c>
      <c r="AB26" s="618"/>
      <c r="AC26" s="618"/>
      <c r="AD26" s="618"/>
      <c r="AE26" s="618"/>
      <c r="AF26" s="619"/>
      <c r="AG26" s="269" t="s">
        <v>518</v>
      </c>
      <c r="AH26" s="201"/>
      <c r="AI26" s="201"/>
      <c r="AX26" s="606" t="s">
        <v>522</v>
      </c>
      <c r="AY26" s="607"/>
      <c r="AZ26" s="607"/>
      <c r="BA26" s="607"/>
      <c r="BB26" s="607"/>
      <c r="BC26" s="607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workbookViewId="0">
      <selection activeCell="F73" sqref="F7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1586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1598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0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0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0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0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0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0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0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0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0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0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0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0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0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0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0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0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0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0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0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0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0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0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0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0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0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1596</v>
      </c>
      <c r="O30" s="282" t="s">
        <v>16</v>
      </c>
      <c r="P30" s="282" t="s">
        <v>16</v>
      </c>
      <c r="Q30" s="282">
        <v>25</v>
      </c>
      <c r="R30" s="600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0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0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0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0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0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0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0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0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0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0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0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0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0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0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0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0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0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0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1596</v>
      </c>
      <c r="O49" s="282" t="s">
        <v>16</v>
      </c>
      <c r="P49" s="282" t="s">
        <v>16</v>
      </c>
      <c r="Q49" s="282">
        <v>44</v>
      </c>
      <c r="R49" s="600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0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1596</v>
      </c>
      <c r="O51" s="282" t="s">
        <v>16</v>
      </c>
      <c r="P51" s="282" t="s">
        <v>16</v>
      </c>
      <c r="Q51" s="282">
        <v>46</v>
      </c>
      <c r="R51" s="600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0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1602</v>
      </c>
      <c r="L53" s="286" t="s">
        <v>1607</v>
      </c>
      <c r="M53" s="286" t="s">
        <v>1612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0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1603</v>
      </c>
      <c r="L54" s="286" t="s">
        <v>1608</v>
      </c>
      <c r="M54" s="286" t="s">
        <v>1613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0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1604</v>
      </c>
      <c r="L55" s="286" t="s">
        <v>1609</v>
      </c>
      <c r="M55" s="286" t="s">
        <v>1614</v>
      </c>
      <c r="N55" s="287" t="s">
        <v>1596</v>
      </c>
      <c r="O55" s="282" t="s">
        <v>16</v>
      </c>
      <c r="P55" s="282" t="s">
        <v>16</v>
      </c>
      <c r="Q55" s="282">
        <v>50</v>
      </c>
      <c r="R55" s="600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1606</v>
      </c>
      <c r="L56" s="286" t="s">
        <v>1610</v>
      </c>
      <c r="M56" s="286" t="s">
        <v>1615</v>
      </c>
      <c r="N56" s="287" t="s">
        <v>1617</v>
      </c>
      <c r="O56" s="282" t="s">
        <v>16</v>
      </c>
      <c r="P56" s="282" t="s">
        <v>16</v>
      </c>
      <c r="Q56" s="282">
        <v>51</v>
      </c>
      <c r="R56" s="600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1605</v>
      </c>
      <c r="L57" s="286" t="s">
        <v>1611</v>
      </c>
      <c r="M57" s="286" t="s">
        <v>1616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0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0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0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0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0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0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0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0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1617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1618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0"/>
  <sheetViews>
    <sheetView tabSelected="1" topLeftCell="A73" zoomScaleNormal="100" workbookViewId="0">
      <pane xSplit="2" topLeftCell="C1" activePane="topRight" state="frozen"/>
      <selection activeCell="A22" sqref="A22"/>
      <selection pane="topRight" activeCell="AA108" sqref="AA108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0"/>
      <c r="F3" s="62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0"/>
      <c r="F21" s="62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180</v>
      </c>
      <c r="E41" s="560">
        <v>9</v>
      </c>
      <c r="F41" s="560">
        <v>0</v>
      </c>
      <c r="G41" s="560">
        <v>20</v>
      </c>
      <c r="H41" s="560">
        <v>0</v>
      </c>
      <c r="I41" s="560">
        <v>105</v>
      </c>
      <c r="J41" s="561">
        <v>0.22499999999999998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1591</v>
      </c>
      <c r="AB41" s="352" t="s">
        <v>1625</v>
      </c>
      <c r="AC41" s="352" t="s">
        <v>1511</v>
      </c>
      <c r="AD41" s="352" t="s">
        <v>736</v>
      </c>
      <c r="AE41" s="372" t="s">
        <v>1638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165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25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1626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1592</v>
      </c>
      <c r="AB64" s="368" t="s">
        <v>1509</v>
      </c>
      <c r="AC64" s="368" t="s">
        <v>1633</v>
      </c>
      <c r="AD64" s="368" t="s">
        <v>736</v>
      </c>
      <c r="AE64" s="381" t="s">
        <v>1639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1627</v>
      </c>
      <c r="AC68" s="368" t="s">
        <v>1634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1622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1628</v>
      </c>
      <c r="AC75" s="352" t="s">
        <v>1635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1629</v>
      </c>
      <c r="AC77" s="368" t="s">
        <v>1636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1626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1637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60</v>
      </c>
      <c r="E96" s="344">
        <v>2</v>
      </c>
      <c r="F96" s="389">
        <v>0</v>
      </c>
      <c r="G96" s="389">
        <v>8</v>
      </c>
      <c r="H96" s="389">
        <v>0</v>
      </c>
      <c r="I96" s="389">
        <v>75</v>
      </c>
      <c r="J96" s="346">
        <v>0.22499999999999998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150</v>
      </c>
      <c r="E97" s="570">
        <v>20</v>
      </c>
      <c r="F97" s="570">
        <v>0</v>
      </c>
      <c r="G97" s="570">
        <v>50</v>
      </c>
      <c r="H97" s="570">
        <v>0</v>
      </c>
      <c r="I97" s="570">
        <v>110</v>
      </c>
      <c r="J97" s="358">
        <v>0.1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250</v>
      </c>
      <c r="E98" s="570">
        <v>30</v>
      </c>
      <c r="F98" s="570">
        <v>0</v>
      </c>
      <c r="G98" s="570">
        <v>80</v>
      </c>
      <c r="H98" s="570">
        <v>0</v>
      </c>
      <c r="I98" s="570">
        <v>150</v>
      </c>
      <c r="J98" s="358">
        <v>0.1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2" t="s">
        <v>1577</v>
      </c>
      <c r="C99" s="569" t="s">
        <v>777</v>
      </c>
      <c r="D99" s="570">
        <v>30</v>
      </c>
      <c r="E99" s="570">
        <v>2</v>
      </c>
      <c r="F99" s="570">
        <v>0</v>
      </c>
      <c r="G99" s="570">
        <v>5</v>
      </c>
      <c r="H99" s="570">
        <v>0</v>
      </c>
      <c r="I99" s="570">
        <v>30</v>
      </c>
      <c r="J99" s="358">
        <v>7.4999999999999997E-2</v>
      </c>
      <c r="K99" s="570">
        <v>0</v>
      </c>
      <c r="L99" s="573" t="b">
        <v>1</v>
      </c>
      <c r="M99" s="574">
        <v>5</v>
      </c>
      <c r="N99" s="574">
        <v>5</v>
      </c>
      <c r="O99" s="575">
        <v>0</v>
      </c>
      <c r="P99" s="574">
        <f>entityDefinitions[[#This Row],['[edibleFromTier']]]</f>
        <v>0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1619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2" t="s">
        <v>1578</v>
      </c>
      <c r="C100" s="569" t="s">
        <v>777</v>
      </c>
      <c r="D100" s="570">
        <v>80</v>
      </c>
      <c r="E100" s="570">
        <v>2</v>
      </c>
      <c r="F100" s="570">
        <v>0</v>
      </c>
      <c r="G100" s="570">
        <v>15</v>
      </c>
      <c r="H100" s="570">
        <v>0</v>
      </c>
      <c r="I100" s="570">
        <v>50</v>
      </c>
      <c r="J100" s="358">
        <v>0.15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0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3" t="s">
        <v>1621</v>
      </c>
      <c r="AB100" s="542" t="s">
        <v>1630</v>
      </c>
      <c r="AC100" s="394" t="s">
        <v>1636</v>
      </c>
      <c r="AD100" s="394" t="s">
        <v>736</v>
      </c>
      <c r="AE100" s="567"/>
    </row>
    <row r="101" spans="1:31">
      <c r="A101" s="563" t="s">
        <v>4</v>
      </c>
      <c r="B101" s="602" t="s">
        <v>1579</v>
      </c>
      <c r="C101" s="569" t="s">
        <v>777</v>
      </c>
      <c r="D101" s="570">
        <v>120</v>
      </c>
      <c r="E101" s="570">
        <v>9</v>
      </c>
      <c r="F101" s="570">
        <v>0</v>
      </c>
      <c r="G101" s="570">
        <v>20</v>
      </c>
      <c r="H101" s="570">
        <v>0</v>
      </c>
      <c r="I101" s="570">
        <v>70</v>
      </c>
      <c r="J101" s="358">
        <v>0.15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3" t="s">
        <v>1620</v>
      </c>
      <c r="AB101" s="542" t="s">
        <v>1509</v>
      </c>
      <c r="AC101" s="394" t="s">
        <v>1511</v>
      </c>
      <c r="AD101" s="394" t="s">
        <v>736</v>
      </c>
      <c r="AE101" s="605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180</v>
      </c>
      <c r="E102" s="570">
        <v>9</v>
      </c>
      <c r="F102" s="570">
        <v>0</v>
      </c>
      <c r="G102" s="570">
        <v>30</v>
      </c>
      <c r="H102" s="570">
        <v>0</v>
      </c>
      <c r="I102" s="570">
        <v>105</v>
      </c>
      <c r="J102" s="358">
        <v>0.1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150</v>
      </c>
      <c r="E103" s="570">
        <v>20</v>
      </c>
      <c r="F103" s="570">
        <v>0</v>
      </c>
      <c r="G103" s="570">
        <v>50</v>
      </c>
      <c r="H103" s="570">
        <v>0</v>
      </c>
      <c r="I103" s="570">
        <v>110</v>
      </c>
      <c r="J103" s="358">
        <v>0.1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100</v>
      </c>
      <c r="E104" s="570">
        <v>10</v>
      </c>
      <c r="F104" s="570">
        <v>0</v>
      </c>
      <c r="G104" s="570">
        <v>25</v>
      </c>
      <c r="H104" s="570">
        <v>0</v>
      </c>
      <c r="I104" s="570">
        <v>70</v>
      </c>
      <c r="J104" s="358">
        <v>0.1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2" t="s">
        <v>1583</v>
      </c>
      <c r="C105" s="569" t="s">
        <v>777</v>
      </c>
      <c r="D105" s="570">
        <v>30</v>
      </c>
      <c r="E105" s="570">
        <v>2</v>
      </c>
      <c r="F105" s="570">
        <v>0</v>
      </c>
      <c r="G105" s="570">
        <v>5</v>
      </c>
      <c r="H105" s="570">
        <v>0</v>
      </c>
      <c r="I105" s="570">
        <v>30</v>
      </c>
      <c r="J105" s="358">
        <v>7.4999999999999997E-2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3" t="s">
        <v>1623</v>
      </c>
      <c r="AB105" s="542" t="s">
        <v>1631</v>
      </c>
      <c r="AC105" s="394" t="s">
        <v>1635</v>
      </c>
      <c r="AD105" s="395"/>
      <c r="AE105" s="567"/>
    </row>
    <row r="106" spans="1:31">
      <c r="A106" s="578" t="s">
        <v>4</v>
      </c>
      <c r="B106" s="604" t="s">
        <v>1593</v>
      </c>
      <c r="C106" s="589" t="s">
        <v>763</v>
      </c>
      <c r="D106" s="440">
        <v>60</v>
      </c>
      <c r="E106" s="440">
        <v>2</v>
      </c>
      <c r="F106" s="440">
        <v>0</v>
      </c>
      <c r="G106" s="440">
        <v>16</v>
      </c>
      <c r="H106" s="440">
        <v>0</v>
      </c>
      <c r="I106" s="440">
        <v>75</v>
      </c>
      <c r="J106" s="358">
        <v>0.22499999999999998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2" t="s">
        <v>1595</v>
      </c>
      <c r="C107" s="569" t="s">
        <v>469</v>
      </c>
      <c r="D107" s="596">
        <v>20</v>
      </c>
      <c r="E107" s="570">
        <v>2</v>
      </c>
      <c r="F107" s="570">
        <v>0</v>
      </c>
      <c r="G107" s="570">
        <v>0</v>
      </c>
      <c r="H107" s="570">
        <v>0</v>
      </c>
      <c r="I107" s="570">
        <v>25</v>
      </c>
      <c r="J107" s="358">
        <v>0</v>
      </c>
      <c r="K107" s="570">
        <v>0</v>
      </c>
      <c r="L107" s="597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8">
        <v>0</v>
      </c>
      <c r="W107" s="599">
        <v>0</v>
      </c>
      <c r="X107" s="565">
        <v>0</v>
      </c>
      <c r="Y107" s="565">
        <v>0</v>
      </c>
      <c r="Z107" s="566">
        <v>0</v>
      </c>
      <c r="AA107" s="603" t="s">
        <v>1624</v>
      </c>
      <c r="AB107" s="542" t="s">
        <v>1632</v>
      </c>
      <c r="AC107" s="394" t="s">
        <v>1513</v>
      </c>
      <c r="AD107" s="395"/>
      <c r="AE107" s="567"/>
    </row>
    <row r="108" spans="1:31" customFormat="1">
      <c r="A108" s="563" t="s">
        <v>4</v>
      </c>
      <c r="B108" s="568" t="s">
        <v>1643</v>
      </c>
      <c r="C108" s="569" t="s">
        <v>347</v>
      </c>
      <c r="D108" s="623">
        <v>40</v>
      </c>
      <c r="E108" s="440">
        <v>2</v>
      </c>
      <c r="F108" s="440">
        <v>0</v>
      </c>
      <c r="G108" s="440">
        <v>6</v>
      </c>
      <c r="H108" s="440">
        <v>0</v>
      </c>
      <c r="I108" s="440">
        <v>50</v>
      </c>
      <c r="J108" s="624">
        <v>0.15</v>
      </c>
      <c r="K108" s="440">
        <v>0</v>
      </c>
      <c r="L108" s="540" t="b">
        <v>1</v>
      </c>
      <c r="M108" s="574">
        <v>5</v>
      </c>
      <c r="N108" s="348">
        <v>5</v>
      </c>
      <c r="O108" s="579">
        <v>0</v>
      </c>
      <c r="P108" s="625">
        <f>entityDefinitions[[#This Row],['[edibleFromTier']]]</f>
        <v>0</v>
      </c>
      <c r="Q108" s="347" t="b">
        <v>1</v>
      </c>
      <c r="R108" s="347" t="b">
        <v>0</v>
      </c>
      <c r="S108" s="576" t="b">
        <v>0</v>
      </c>
      <c r="T108" s="347">
        <v>1</v>
      </c>
      <c r="U108" s="564">
        <v>9</v>
      </c>
      <c r="V108" s="390">
        <v>0</v>
      </c>
      <c r="W108" s="599">
        <v>0.05</v>
      </c>
      <c r="X108" s="565">
        <v>0.05</v>
      </c>
      <c r="Y108" s="565">
        <v>0</v>
      </c>
      <c r="Z108" s="566">
        <v>0</v>
      </c>
      <c r="AA108" s="572" t="s">
        <v>1502</v>
      </c>
      <c r="AB108" s="541" t="s">
        <v>1628</v>
      </c>
      <c r="AC108" s="395" t="s">
        <v>1635</v>
      </c>
      <c r="AD108" s="395"/>
      <c r="AE108" s="567"/>
    </row>
    <row r="109" spans="1:31" ht="15.75" thickBo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23.25">
      <c r="A110" s="12" t="s">
        <v>548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31">
      <c r="A111" s="203"/>
      <c r="B111" s="203"/>
      <c r="C111" s="205"/>
      <c r="D111" s="203"/>
      <c r="E111" s="203"/>
      <c r="F111" s="620"/>
      <c r="G111" s="620"/>
      <c r="H111" s="161" t="s">
        <v>366</v>
      </c>
      <c r="I111" s="161"/>
      <c r="J111" s="203"/>
      <c r="K111" s="5"/>
      <c r="L111" s="5"/>
      <c r="M111" s="5" t="s">
        <v>398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61"/>
      <c r="AB111" s="161"/>
      <c r="AC111" s="161"/>
      <c r="AD111" s="161"/>
      <c r="AE111" s="5"/>
    </row>
    <row r="112" spans="1:31" ht="145.5">
      <c r="A112" s="141" t="s">
        <v>552</v>
      </c>
      <c r="B112" s="141" t="s">
        <v>5</v>
      </c>
      <c r="C112" s="141" t="s">
        <v>353</v>
      </c>
      <c r="D112" s="152" t="s">
        <v>1197</v>
      </c>
      <c r="E112" s="152" t="s">
        <v>1184</v>
      </c>
      <c r="F112" s="152" t="s">
        <v>549</v>
      </c>
      <c r="G112" s="152" t="s">
        <v>480</v>
      </c>
      <c r="H112" s="152" t="s">
        <v>367</v>
      </c>
      <c r="I112" s="152" t="s">
        <v>370</v>
      </c>
      <c r="J112" s="152" t="s">
        <v>629</v>
      </c>
      <c r="K112" s="152" t="s">
        <v>628</v>
      </c>
      <c r="L112" s="152" t="s">
        <v>354</v>
      </c>
      <c r="M112" s="147" t="s">
        <v>38</v>
      </c>
      <c r="N112" s="147" t="s">
        <v>395</v>
      </c>
      <c r="O112" s="147" t="s">
        <v>397</v>
      </c>
    </row>
    <row r="113" spans="1:31">
      <c r="A113" s="245" t="s">
        <v>4</v>
      </c>
      <c r="B113" s="178" t="s">
        <v>1185</v>
      </c>
      <c r="C113" s="178" t="s">
        <v>346</v>
      </c>
      <c r="D113" s="246" t="s">
        <v>1198</v>
      </c>
      <c r="E113" s="246">
        <v>3</v>
      </c>
      <c r="F113" s="314">
        <v>0</v>
      </c>
      <c r="G113" s="314">
        <v>0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1186</v>
      </c>
      <c r="C114" s="178" t="s">
        <v>346</v>
      </c>
      <c r="D114" s="246" t="s">
        <v>302</v>
      </c>
      <c r="E114" s="246">
        <v>3</v>
      </c>
      <c r="F114" s="314">
        <v>0</v>
      </c>
      <c r="G114" s="314">
        <v>1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1187</v>
      </c>
      <c r="C115" s="178" t="s">
        <v>352</v>
      </c>
      <c r="D115" s="246" t="s">
        <v>1198</v>
      </c>
      <c r="E115" s="246">
        <v>3</v>
      </c>
      <c r="F115" s="314">
        <v>0</v>
      </c>
      <c r="G115" s="314">
        <v>0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1188</v>
      </c>
      <c r="C116" s="178" t="s">
        <v>352</v>
      </c>
      <c r="D116" s="246" t="s">
        <v>302</v>
      </c>
      <c r="E116" s="246">
        <v>3</v>
      </c>
      <c r="F116" s="314">
        <v>0</v>
      </c>
      <c r="G116" s="314">
        <v>1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1189</v>
      </c>
      <c r="C117" s="178" t="s">
        <v>349</v>
      </c>
      <c r="D117" s="246" t="s">
        <v>1198</v>
      </c>
      <c r="E117" s="246">
        <v>3</v>
      </c>
      <c r="F117" s="314">
        <v>0</v>
      </c>
      <c r="G117" s="314">
        <v>0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1190</v>
      </c>
      <c r="C118" s="178" t="s">
        <v>349</v>
      </c>
      <c r="D118" s="246" t="s">
        <v>302</v>
      </c>
      <c r="E118" s="246">
        <v>3</v>
      </c>
      <c r="F118" s="314">
        <v>0</v>
      </c>
      <c r="G118" s="314">
        <v>1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1191</v>
      </c>
      <c r="C119" s="178" t="s">
        <v>349</v>
      </c>
      <c r="D119" s="246" t="s">
        <v>1199</v>
      </c>
      <c r="E119" s="246">
        <v>3</v>
      </c>
      <c r="F119" s="314">
        <v>0</v>
      </c>
      <c r="G119" s="314">
        <v>2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1192</v>
      </c>
      <c r="C120" s="178" t="s">
        <v>351</v>
      </c>
      <c r="D120" s="246" t="s">
        <v>1198</v>
      </c>
      <c r="E120" s="246">
        <v>3</v>
      </c>
      <c r="F120" s="314">
        <v>0</v>
      </c>
      <c r="G120" s="314">
        <v>0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1193</v>
      </c>
      <c r="C121" s="178" t="s">
        <v>351</v>
      </c>
      <c r="D121" s="246" t="s">
        <v>302</v>
      </c>
      <c r="E121" s="246">
        <v>3</v>
      </c>
      <c r="F121" s="314">
        <v>0</v>
      </c>
      <c r="G121" s="314">
        <v>1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1194</v>
      </c>
      <c r="C122" s="178" t="s">
        <v>351</v>
      </c>
      <c r="D122" s="246" t="s">
        <v>1199</v>
      </c>
      <c r="E122" s="246">
        <v>3</v>
      </c>
      <c r="F122" s="314">
        <v>0</v>
      </c>
      <c r="G122" s="314">
        <v>2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23"/>
      <c r="B123" s="223"/>
      <c r="C123" s="223"/>
      <c r="D123" s="224"/>
      <c r="E123" s="225"/>
      <c r="F123" s="225"/>
      <c r="G123" s="225"/>
      <c r="H123" s="225"/>
      <c r="I123" s="225"/>
      <c r="J123" s="226"/>
      <c r="K123" s="226"/>
      <c r="L123" s="226"/>
      <c r="M123" s="225"/>
    </row>
    <row r="124" spans="1:31"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</row>
    <row r="125" spans="1:31" ht="15.75" thickBot="1"/>
    <row r="126" spans="1:31" ht="23.25">
      <c r="A126" s="12" t="s">
        <v>435</v>
      </c>
      <c r="B126" s="12"/>
      <c r="C126" s="12"/>
      <c r="D126" s="12"/>
      <c r="E126" s="204"/>
      <c r="F126" s="204"/>
      <c r="G126" s="204"/>
      <c r="H126" s="204"/>
      <c r="I126" s="204"/>
      <c r="J126" s="204"/>
      <c r="K126" s="204"/>
      <c r="L126" s="204"/>
    </row>
    <row r="128" spans="1:31" ht="159.75">
      <c r="A128" s="141" t="s">
        <v>436</v>
      </c>
      <c r="B128" s="142" t="s">
        <v>5</v>
      </c>
      <c r="C128" s="142" t="s">
        <v>190</v>
      </c>
      <c r="D128" s="145" t="s">
        <v>25</v>
      </c>
      <c r="E128" s="145" t="s">
        <v>220</v>
      </c>
      <c r="F128" s="145" t="s">
        <v>327</v>
      </c>
      <c r="G128" s="145" t="s">
        <v>391</v>
      </c>
      <c r="H128" s="145" t="s">
        <v>441</v>
      </c>
    </row>
    <row r="129" spans="1:9">
      <c r="A129" s="208" t="s">
        <v>4</v>
      </c>
      <c r="B129" s="183" t="s">
        <v>437</v>
      </c>
      <c r="C129" s="183" t="s">
        <v>187</v>
      </c>
      <c r="D129" s="190">
        <v>42</v>
      </c>
      <c r="E129" s="190">
        <v>8</v>
      </c>
      <c r="F129" s="190">
        <v>1.3</v>
      </c>
      <c r="G129" s="190">
        <v>2</v>
      </c>
      <c r="H129" s="190">
        <v>0.25</v>
      </c>
    </row>
    <row r="130" spans="1:9">
      <c r="A130" s="208" t="s">
        <v>4</v>
      </c>
      <c r="B130" s="183" t="s">
        <v>438</v>
      </c>
      <c r="C130" s="183" t="s">
        <v>188</v>
      </c>
      <c r="D130" s="190">
        <v>92</v>
      </c>
      <c r="E130" s="190">
        <v>10</v>
      </c>
      <c r="F130" s="190">
        <v>1.1000000000000001</v>
      </c>
      <c r="G130" s="190">
        <v>2</v>
      </c>
      <c r="H130" s="190">
        <v>0.3</v>
      </c>
    </row>
    <row r="131" spans="1:9">
      <c r="A131" s="208" t="s">
        <v>4</v>
      </c>
      <c r="B131" s="183" t="s">
        <v>439</v>
      </c>
      <c r="C131" s="183" t="s">
        <v>189</v>
      </c>
      <c r="D131" s="190">
        <v>235</v>
      </c>
      <c r="E131" s="190">
        <v>12</v>
      </c>
      <c r="F131" s="190">
        <v>0.9</v>
      </c>
      <c r="G131" s="190">
        <v>2</v>
      </c>
      <c r="H131" s="190">
        <v>0.32500000000000001</v>
      </c>
    </row>
    <row r="132" spans="1:9">
      <c r="A132" s="208" t="s">
        <v>4</v>
      </c>
      <c r="B132" s="183" t="s">
        <v>440</v>
      </c>
      <c r="C132" s="183" t="s">
        <v>210</v>
      </c>
      <c r="D132" s="190">
        <v>686</v>
      </c>
      <c r="E132" s="190">
        <v>14</v>
      </c>
      <c r="F132" s="190">
        <v>0.7</v>
      </c>
      <c r="G132" s="190">
        <v>2</v>
      </c>
      <c r="H132" s="190">
        <v>0.35</v>
      </c>
    </row>
    <row r="133" spans="1:9">
      <c r="A133" s="208" t="s">
        <v>4</v>
      </c>
      <c r="B133" s="183" t="s">
        <v>460</v>
      </c>
      <c r="C133" s="183" t="s">
        <v>211</v>
      </c>
      <c r="D133" s="190">
        <v>1040</v>
      </c>
      <c r="E133" s="190">
        <v>14</v>
      </c>
      <c r="F133" s="190">
        <v>0.5</v>
      </c>
      <c r="G133" s="190">
        <v>2</v>
      </c>
      <c r="H133" s="190">
        <v>0.35</v>
      </c>
    </row>
    <row r="136" spans="1:9">
      <c r="D136" s="275">
        <v>42</v>
      </c>
      <c r="F136" s="275">
        <v>1.3</v>
      </c>
      <c r="G136" s="67">
        <f>D129*F129</f>
        <v>54.6</v>
      </c>
      <c r="I136" s="67">
        <f>D136*F136</f>
        <v>54.6</v>
      </c>
    </row>
    <row r="137" spans="1:9">
      <c r="D137" s="275">
        <v>92</v>
      </c>
      <c r="F137" s="275">
        <v>1.1000000000000001</v>
      </c>
      <c r="G137" s="67">
        <f>D130*F130</f>
        <v>101.2</v>
      </c>
      <c r="I137" s="67">
        <f t="shared" ref="I137:I140" si="0">D137*F137</f>
        <v>101.2</v>
      </c>
    </row>
    <row r="138" spans="1:9">
      <c r="D138" s="275">
        <v>235</v>
      </c>
      <c r="F138" s="275">
        <v>0.9</v>
      </c>
      <c r="G138" s="67">
        <f>D131*F131</f>
        <v>211.5</v>
      </c>
      <c r="I138" s="67">
        <f t="shared" si="0"/>
        <v>211.5</v>
      </c>
    </row>
    <row r="139" spans="1:9">
      <c r="D139" s="275">
        <v>686</v>
      </c>
      <c r="F139" s="275">
        <v>0.7</v>
      </c>
      <c r="G139" s="67">
        <f>D132*F132</f>
        <v>480.2</v>
      </c>
      <c r="I139" s="67">
        <f t="shared" si="0"/>
        <v>480.2</v>
      </c>
    </row>
    <row r="140" spans="1:9">
      <c r="D140" s="275">
        <v>1040</v>
      </c>
      <c r="F140" s="275">
        <v>0.5</v>
      </c>
      <c r="G140" s="67">
        <f>D133*F133</f>
        <v>520</v>
      </c>
      <c r="I140" s="67">
        <f t="shared" si="0"/>
        <v>520</v>
      </c>
    </row>
  </sheetData>
  <mergeCells count="3">
    <mergeCell ref="E21:F21"/>
    <mergeCell ref="E3:F3"/>
    <mergeCell ref="F111:G111"/>
  </mergeCells>
  <conditionalFormatting sqref="M96:P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3:O122 J123:L123 AA100:AA108 AA23:AA98 AB23:AE108"/>
    <dataValidation type="list" allowBlank="1" showInputMessage="1" showErrorMessage="1" sqref="C113:C123 C23:C108">
      <formula1>INDIRECT("entityCategoryDefinitions['[sku']]")</formula1>
    </dataValidation>
    <dataValidation type="decimal" allowBlank="1" showInputMessage="1" prompt="probability [0..1]" sqref="M123 H123:I123 H113:L122 W23:Z108">
      <formula1>0</formula1>
      <formula2>1</formula2>
    </dataValidation>
    <dataValidation type="decimal" allowBlank="1" sqref="D113:G123 P23:V108 M23:N108">
      <formula1>1</formula1>
      <formula2>10</formula2>
    </dataValidation>
    <dataValidation type="decimal" operator="greaterThanOrEqual" showInputMessage="1" showErrorMessage="1" sqref="H41:I42 G41 G23:I40 G43:I108">
      <formula1>0</formula1>
    </dataValidation>
    <dataValidation operator="greaterThanOrEqual" showInputMessage="1" showErrorMessage="1" sqref="G42"/>
    <dataValidation type="list" sqref="L23:L108">
      <formula1>"true,false"</formula1>
    </dataValidation>
    <dataValidation type="whole" operator="greaterThanOrEqual" showInputMessage="1" showErrorMessage="1" sqref="D23:F108">
      <formula1>0</formula1>
    </dataValidation>
    <dataValidation type="decimal" showInputMessage="1" showErrorMessage="1" prompt="probability [0..1]" sqref="J23:K108">
      <formula1>0</formula1>
      <formula2>1</formula2>
    </dataValidation>
    <dataValidation type="list" sqref="O23:O10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1587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0" t="s">
        <v>297</v>
      </c>
      <c r="K3" s="620"/>
      <c r="M3" s="620"/>
      <c r="N3" s="620"/>
      <c r="O3" s="620"/>
      <c r="P3" s="620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1"/>
      <c r="G22" s="621"/>
      <c r="H22" s="621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2" t="s">
        <v>304</v>
      </c>
      <c r="H34" s="622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2017-09-15T06:47:07Z</dcterms:modified>
</cp:coreProperties>
</file>