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1" activeTab="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8" i="57" l="1"/>
  <c r="N147" i="57"/>
  <c r="N146" i="57"/>
  <c r="N145" i="57"/>
  <c r="M148" i="57"/>
  <c r="M147" i="57"/>
  <c r="M146" i="57"/>
  <c r="M145" i="57"/>
  <c r="I148" i="57"/>
  <c r="I147" i="57"/>
  <c r="I146" i="57"/>
  <c r="I145" i="57"/>
  <c r="H148" i="57"/>
  <c r="H147" i="57"/>
  <c r="H146" i="57"/>
  <c r="H145" i="57"/>
  <c r="D148" i="57"/>
  <c r="D147" i="57"/>
  <c r="D146" i="57"/>
  <c r="D145" i="57"/>
  <c r="C148" i="57"/>
  <c r="C147" i="57"/>
  <c r="C146" i="57"/>
  <c r="C145" i="57"/>
  <c r="M31" i="57"/>
  <c r="C85" i="57" l="1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L29" i="56" l="1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1" i="57" l="1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I144" i="57" l="1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91" i="57" l="1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<sst xmlns="http://schemas.openxmlformats.org/spreadsheetml/2006/main" count="1649" uniqueCount="808">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</sst>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8" borderId="9" xfId="0" applyFon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tabSelected="1" workbookViewId="0">
      <selection activeCell="Q6" sqref="Q6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807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22" sqref="H2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6" t="s">
        <v>221</v>
      </c>
      <c r="I9" s="486"/>
      <c r="J9" s="486"/>
      <c r="L9" s="486" t="s">
        <v>224</v>
      </c>
      <c r="M9" s="486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778</v>
      </c>
      <c r="B27" s="293">
        <v>8</v>
      </c>
      <c r="C27" s="293">
        <v>5</v>
      </c>
      <c r="E27" s="384" t="s">
        <v>778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779</v>
      </c>
      <c r="B28" s="458">
        <v>8</v>
      </c>
      <c r="C28" s="458">
        <v>5</v>
      </c>
      <c r="E28" s="459" t="s">
        <v>779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7" t="s">
        <v>135</v>
      </c>
      <c r="H46" s="487"/>
      <c r="I46" s="488" t="s">
        <v>136</v>
      </c>
      <c r="J46" s="489"/>
      <c r="K46" s="490" t="s">
        <v>137</v>
      </c>
      <c r="L46" s="491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6" t="s">
        <v>424</v>
      </c>
      <c r="C12" s="497"/>
      <c r="D12" s="498"/>
      <c r="J12" s="493" t="s">
        <v>479</v>
      </c>
      <c r="K12" s="494"/>
      <c r="L12" s="493" t="s">
        <v>480</v>
      </c>
      <c r="M12" s="494"/>
      <c r="N12" s="264"/>
      <c r="O12" s="264" t="s">
        <v>487</v>
      </c>
      <c r="P12" s="264"/>
      <c r="Q12" s="269"/>
      <c r="T12" s="499" t="s">
        <v>438</v>
      </c>
      <c r="U12" s="500"/>
      <c r="V12" s="501"/>
      <c r="W12" s="493" t="s">
        <v>444</v>
      </c>
      <c r="X12" s="494"/>
      <c r="Y12" s="493" t="s">
        <v>446</v>
      </c>
      <c r="Z12" s="494"/>
      <c r="AA12" s="493" t="s">
        <v>449</v>
      </c>
      <c r="AB12" s="494"/>
      <c r="AD12" s="493" t="s">
        <v>444</v>
      </c>
      <c r="AE12" s="494"/>
      <c r="AF12" s="493" t="s">
        <v>446</v>
      </c>
      <c r="AG12" s="494"/>
      <c r="AH12" s="493" t="s">
        <v>449</v>
      </c>
      <c r="AI12" s="494"/>
      <c r="AK12" s="493" t="s">
        <v>486</v>
      </c>
      <c r="AL12" s="494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5" t="s">
        <v>425</v>
      </c>
      <c r="C22" s="495"/>
      <c r="D22" s="495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778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779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92" t="s">
        <v>439</v>
      </c>
      <c r="C60" s="492"/>
      <c r="D60" s="492"/>
      <c r="E60" s="492"/>
      <c r="F60" s="492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30" workbookViewId="0">
      <selection activeCell="N150" sqref="N15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777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504" t="s">
        <v>202</v>
      </c>
      <c r="G15" s="505"/>
      <c r="H15" s="506"/>
      <c r="I15" s="504" t="s">
        <v>266</v>
      </c>
      <c r="J15" s="505"/>
      <c r="K15" s="506"/>
      <c r="L15" s="504" t="s">
        <v>277</v>
      </c>
      <c r="M15" s="505"/>
      <c r="N15" s="506"/>
      <c r="O15" s="504" t="s">
        <v>278</v>
      </c>
      <c r="P15" s="505"/>
      <c r="Q15" s="506"/>
      <c r="R15" s="504" t="s">
        <v>279</v>
      </c>
      <c r="S15" s="505"/>
      <c r="T15" s="506"/>
      <c r="U15" s="504" t="s">
        <v>492</v>
      </c>
      <c r="V15" s="505"/>
      <c r="W15" s="506"/>
      <c r="X15" s="504" t="s">
        <v>538</v>
      </c>
      <c r="Y15" s="505"/>
      <c r="Z15" s="506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780</v>
      </c>
      <c r="F31" s="161">
        <v>550</v>
      </c>
      <c r="G31" s="171">
        <f>F31/$B$3</f>
        <v>55</v>
      </c>
      <c r="H31" s="163">
        <f>ROUND(F31/$B$4,2)</f>
        <v>36.67</v>
      </c>
      <c r="I31" s="478">
        <v>600000</v>
      </c>
      <c r="J31" s="171">
        <f>(Table9[[#This Row],[Dis. 1 price (SC or HC)]]/($B$17/$B$3))/$B$3</f>
        <v>100</v>
      </c>
      <c r="K31" s="171">
        <f>Table9[[#This Row],[Dis. 1 price (SC or HC)]]/$B$18</f>
        <v>39.215686274509807</v>
      </c>
      <c r="L31" s="479">
        <v>55</v>
      </c>
      <c r="M31" s="171">
        <f>Table9[[#This Row],[Dis. 2 price (SC or HC)]]/$B$3</f>
        <v>5.5</v>
      </c>
      <c r="N31" s="171">
        <f>Table9[[#This Row],[Dis. 2 price (SC or HC)]]/$B$4</f>
        <v>3.6666666666666665</v>
      </c>
      <c r="O31" s="47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479">
        <v>70</v>
      </c>
      <c r="S31" s="171">
        <f>Table9[[#This Row],[Dis. 4 price (SC or HC)]]/$B$3</f>
        <v>7</v>
      </c>
      <c r="T31" s="171">
        <f>Table9[[#This Row],[Dis. 4 price (SC or HC)]]/$B$4</f>
        <v>4.666666666666667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7" t="s">
        <v>263</v>
      </c>
      <c r="B56" s="507"/>
      <c r="C56" s="507"/>
      <c r="D56" s="507"/>
      <c r="E56" s="507"/>
      <c r="F56" s="507"/>
      <c r="G56" s="507"/>
      <c r="H56" s="507"/>
      <c r="I56" s="507"/>
      <c r="J56" s="507"/>
      <c r="K56" s="507"/>
      <c r="L56" s="507"/>
      <c r="M56" s="507"/>
      <c r="N56" s="507"/>
      <c r="O56" s="507"/>
    </row>
    <row r="57" spans="1:15" ht="15" customHeight="1">
      <c r="A57" s="507"/>
      <c r="B57" s="507"/>
      <c r="C57" s="507"/>
      <c r="D57" s="507"/>
      <c r="E57" s="507"/>
      <c r="F57" s="507"/>
      <c r="G57" s="507"/>
      <c r="H57" s="507"/>
      <c r="I57" s="507"/>
      <c r="J57" s="507"/>
      <c r="K57" s="507"/>
      <c r="L57" s="507"/>
      <c r="M57" s="507"/>
      <c r="N57" s="507"/>
      <c r="O57" s="507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777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700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701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686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687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688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689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690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691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692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693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694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695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696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697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698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699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781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781</v>
      </c>
      <c r="M84" s="192">
        <f t="shared" si="7"/>
        <v>55</v>
      </c>
      <c r="N84" s="195">
        <f t="shared" si="8"/>
        <v>36.67</v>
      </c>
    </row>
    <row r="85" spans="1:14">
      <c r="A85" s="451" t="s">
        <v>784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782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782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776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775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774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773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772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771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770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769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768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767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766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765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764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763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762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761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760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723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724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759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758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757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756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755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752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751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750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749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748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725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747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746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745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744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726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743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741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740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739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738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737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736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727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735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734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733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732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731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789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789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730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790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790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729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791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791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728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792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792</v>
      </c>
      <c r="M144" s="375">
        <f>K144*S30</f>
        <v>7</v>
      </c>
      <c r="N144" s="376">
        <f>K144*T30</f>
        <v>4.666666666666667</v>
      </c>
    </row>
    <row r="145" spans="1:14">
      <c r="A145" s="445" t="s">
        <v>785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793</v>
      </c>
      <c r="H145" s="370">
        <f>ROUND(F145/J31,4)</f>
        <v>0.01</v>
      </c>
      <c r="I145" s="371">
        <f>ROUND(F145/K31,4)</f>
        <v>2.5499999999999998E-2</v>
      </c>
      <c r="K145" s="208">
        <v>1</v>
      </c>
      <c r="L145" s="367" t="s">
        <v>793</v>
      </c>
      <c r="M145" s="414">
        <f>K145*J31</f>
        <v>100</v>
      </c>
      <c r="N145" s="415">
        <f>K145*K31</f>
        <v>39.215686274509807</v>
      </c>
    </row>
    <row r="146" spans="1:14">
      <c r="A146" s="451" t="s">
        <v>786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794</v>
      </c>
      <c r="H146" s="125">
        <f>ROUND(F146/M31,4)</f>
        <v>0.18179999999999999</v>
      </c>
      <c r="I146" s="132">
        <f>ROUND(F146/N31,4)</f>
        <v>0.2727</v>
      </c>
      <c r="K146" s="208">
        <v>1</v>
      </c>
      <c r="L146" s="131" t="s">
        <v>794</v>
      </c>
      <c r="M146" s="192">
        <f>K146*M31</f>
        <v>5.5</v>
      </c>
      <c r="N146" s="195">
        <f>K146*N31</f>
        <v>3.6666666666666665</v>
      </c>
    </row>
    <row r="147" spans="1:14">
      <c r="A147" s="445" t="s">
        <v>787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795</v>
      </c>
      <c r="H147" s="370">
        <f>ROUND(F147/P31,4)</f>
        <v>0.18179999999999999</v>
      </c>
      <c r="I147" s="371">
        <f>ROUND(F147/Q31,4)</f>
        <v>0.2727</v>
      </c>
      <c r="K147" s="208">
        <v>1</v>
      </c>
      <c r="L147" s="367" t="s">
        <v>795</v>
      </c>
      <c r="M147" s="414">
        <f>K147*P31</f>
        <v>5.5</v>
      </c>
      <c r="N147" s="415">
        <f>K147*Q31</f>
        <v>3.6666666666666665</v>
      </c>
    </row>
    <row r="148" spans="1:14">
      <c r="A148" s="455" t="s">
        <v>788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796</v>
      </c>
      <c r="H148" s="134">
        <f>ROUND(F148/S31,4)</f>
        <v>0.1429</v>
      </c>
      <c r="I148" s="135">
        <f>ROUND(F148/T31,4)</f>
        <v>0.21429999999999999</v>
      </c>
      <c r="K148" s="236">
        <v>1</v>
      </c>
      <c r="L148" s="133" t="s">
        <v>796</v>
      </c>
      <c r="M148" s="196">
        <f>K148*S31</f>
        <v>7</v>
      </c>
      <c r="N148" s="197">
        <f>K148*T31</f>
        <v>4.666666666666667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685</v>
      </c>
    </row>
    <row r="160" spans="1:14">
      <c r="B160" s="502" t="s">
        <v>684</v>
      </c>
      <c r="C160" s="503"/>
    </row>
    <row r="161" spans="2:3">
      <c r="B161" s="126" t="s">
        <v>682</v>
      </c>
      <c r="C161" s="439" t="s">
        <v>683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opLeftCell="A22" workbookViewId="0">
      <selection activeCell="N52" sqref="N52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577</v>
      </c>
      <c r="K4" s="436" t="s">
        <v>578</v>
      </c>
      <c r="L4" s="429" t="s">
        <v>579</v>
      </c>
    </row>
    <row r="5" spans="3:12" ht="15.75" thickBot="1">
      <c r="C5" s="426" t="s">
        <v>720</v>
      </c>
      <c r="D5" s="427" t="s">
        <v>559</v>
      </c>
      <c r="J5" s="433" t="s">
        <v>580</v>
      </c>
      <c r="K5" s="432" t="s">
        <v>581</v>
      </c>
      <c r="L5" s="427" t="s">
        <v>582</v>
      </c>
    </row>
    <row r="6" spans="3:12" ht="15.75" thickBot="1">
      <c r="C6" s="426" t="s">
        <v>721</v>
      </c>
      <c r="D6" s="427" t="s">
        <v>560</v>
      </c>
      <c r="J6" s="433" t="s">
        <v>580</v>
      </c>
      <c r="K6" s="432" t="s">
        <v>583</v>
      </c>
      <c r="L6" s="427" t="s">
        <v>584</v>
      </c>
    </row>
    <row r="7" spans="3:12" ht="15.75" thickBot="1">
      <c r="C7" s="426" t="s">
        <v>722</v>
      </c>
      <c r="D7" s="427" t="s">
        <v>561</v>
      </c>
      <c r="J7" s="433" t="s">
        <v>580</v>
      </c>
      <c r="K7" s="432" t="s">
        <v>585</v>
      </c>
      <c r="L7" s="427" t="s">
        <v>586</v>
      </c>
    </row>
    <row r="8" spans="3:12" ht="15.75" thickBot="1">
      <c r="C8" s="426" t="s">
        <v>702</v>
      </c>
      <c r="D8" s="427" t="s">
        <v>559</v>
      </c>
      <c r="J8" s="433" t="s">
        <v>580</v>
      </c>
      <c r="K8" s="432" t="s">
        <v>587</v>
      </c>
      <c r="L8" s="427" t="s">
        <v>588</v>
      </c>
    </row>
    <row r="9" spans="3:12" ht="15.75" thickBot="1">
      <c r="C9" s="426" t="s">
        <v>703</v>
      </c>
      <c r="D9" s="427" t="s">
        <v>559</v>
      </c>
      <c r="J9" s="433" t="s">
        <v>580</v>
      </c>
      <c r="K9" s="432" t="s">
        <v>589</v>
      </c>
      <c r="L9" s="427" t="s">
        <v>590</v>
      </c>
    </row>
    <row r="10" spans="3:12" ht="15.75" thickBot="1">
      <c r="C10" s="426" t="s">
        <v>704</v>
      </c>
      <c r="D10" s="427" t="s">
        <v>560</v>
      </c>
      <c r="J10" s="433" t="s">
        <v>580</v>
      </c>
      <c r="K10" s="432" t="s">
        <v>591</v>
      </c>
      <c r="L10" s="427" t="s">
        <v>592</v>
      </c>
    </row>
    <row r="11" spans="3:12" ht="15.75" thickBot="1">
      <c r="C11" s="426" t="s">
        <v>705</v>
      </c>
      <c r="D11" s="427" t="s">
        <v>560</v>
      </c>
      <c r="J11" s="433" t="s">
        <v>580</v>
      </c>
      <c r="K11" s="432" t="s">
        <v>593</v>
      </c>
      <c r="L11" s="427" t="s">
        <v>594</v>
      </c>
    </row>
    <row r="12" spans="3:12" ht="15.75" thickBot="1">
      <c r="C12" s="426" t="s">
        <v>706</v>
      </c>
      <c r="D12" s="427" t="s">
        <v>561</v>
      </c>
      <c r="J12" s="434" t="s">
        <v>580</v>
      </c>
      <c r="K12" s="432" t="s">
        <v>595</v>
      </c>
      <c r="L12" s="427" t="s">
        <v>596</v>
      </c>
    </row>
    <row r="13" spans="3:12" ht="15.75" customHeight="1" thickBot="1">
      <c r="C13" s="426" t="s">
        <v>707</v>
      </c>
      <c r="D13" s="427" t="s">
        <v>561</v>
      </c>
      <c r="J13" s="433" t="s">
        <v>580</v>
      </c>
      <c r="K13" s="432" t="s">
        <v>597</v>
      </c>
      <c r="L13" s="427" t="s">
        <v>598</v>
      </c>
    </row>
    <row r="14" spans="3:12" ht="15.75" thickBot="1">
      <c r="C14" s="426" t="s">
        <v>708</v>
      </c>
      <c r="D14" s="427" t="s">
        <v>562</v>
      </c>
      <c r="J14" s="433" t="s">
        <v>580</v>
      </c>
      <c r="K14" s="432" t="s">
        <v>599</v>
      </c>
      <c r="L14" s="427" t="s">
        <v>600</v>
      </c>
    </row>
    <row r="15" spans="3:12" ht="15.75" thickBot="1">
      <c r="C15" s="426" t="s">
        <v>709</v>
      </c>
      <c r="D15" s="427" t="s">
        <v>562</v>
      </c>
      <c r="J15" s="434" t="s">
        <v>580</v>
      </c>
      <c r="K15" s="432" t="s">
        <v>601</v>
      </c>
      <c r="L15" s="427" t="s">
        <v>602</v>
      </c>
    </row>
    <row r="16" spans="3:12" ht="15.75" customHeight="1" thickBot="1">
      <c r="C16" s="426" t="s">
        <v>710</v>
      </c>
      <c r="D16" s="427" t="s">
        <v>563</v>
      </c>
      <c r="J16" s="433" t="s">
        <v>580</v>
      </c>
      <c r="K16" s="432" t="s">
        <v>603</v>
      </c>
      <c r="L16" s="427" t="s">
        <v>604</v>
      </c>
    </row>
    <row r="17" spans="3:12" ht="15.75" thickBot="1">
      <c r="C17" s="426" t="s">
        <v>711</v>
      </c>
      <c r="D17" s="427" t="s">
        <v>563</v>
      </c>
      <c r="J17" s="433" t="s">
        <v>580</v>
      </c>
      <c r="K17" s="432" t="s">
        <v>783</v>
      </c>
      <c r="L17" s="427" t="s">
        <v>797</v>
      </c>
    </row>
    <row r="18" spans="3:12" ht="15.75" thickBot="1">
      <c r="C18" s="426" t="s">
        <v>712</v>
      </c>
      <c r="D18" s="427" t="s">
        <v>564</v>
      </c>
      <c r="J18" s="435" t="s">
        <v>580</v>
      </c>
      <c r="K18" s="432" t="s">
        <v>605</v>
      </c>
      <c r="L18" s="427" t="s">
        <v>606</v>
      </c>
    </row>
    <row r="19" spans="3:12" ht="15.75" thickBot="1">
      <c r="C19" s="426" t="s">
        <v>713</v>
      </c>
      <c r="D19" s="427" t="s">
        <v>564</v>
      </c>
      <c r="J19" s="435" t="s">
        <v>580</v>
      </c>
      <c r="K19" s="432" t="s">
        <v>607</v>
      </c>
      <c r="L19" s="427" t="s">
        <v>608</v>
      </c>
    </row>
    <row r="20" spans="3:12" ht="15.75" thickBot="1">
      <c r="C20" s="426" t="s">
        <v>714</v>
      </c>
      <c r="D20" s="427" t="s">
        <v>565</v>
      </c>
      <c r="J20" s="435" t="s">
        <v>580</v>
      </c>
      <c r="K20" s="432" t="s">
        <v>609</v>
      </c>
      <c r="L20" s="427" t="s">
        <v>610</v>
      </c>
    </row>
    <row r="21" spans="3:12" ht="15.75" thickBot="1">
      <c r="C21" s="426" t="s">
        <v>715</v>
      </c>
      <c r="D21" s="427" t="s">
        <v>565</v>
      </c>
      <c r="J21" s="435" t="s">
        <v>580</v>
      </c>
      <c r="K21" s="432" t="s">
        <v>611</v>
      </c>
      <c r="L21" s="427" t="s">
        <v>612</v>
      </c>
    </row>
    <row r="22" spans="3:12" ht="15.75" thickBot="1">
      <c r="C22" s="426" t="s">
        <v>716</v>
      </c>
      <c r="D22" s="427" t="s">
        <v>566</v>
      </c>
      <c r="J22" s="435" t="s">
        <v>580</v>
      </c>
      <c r="K22" s="432" t="s">
        <v>613</v>
      </c>
      <c r="L22" s="427" t="s">
        <v>614</v>
      </c>
    </row>
    <row r="23" spans="3:12" ht="15.75" thickBot="1">
      <c r="C23" s="426" t="s">
        <v>717</v>
      </c>
      <c r="D23" s="427" t="s">
        <v>566</v>
      </c>
      <c r="J23" s="435" t="s">
        <v>580</v>
      </c>
      <c r="K23" s="432" t="s">
        <v>625</v>
      </c>
      <c r="L23" s="427" t="s">
        <v>626</v>
      </c>
    </row>
    <row r="24" spans="3:12" ht="15.75" thickBot="1">
      <c r="C24" s="426" t="s">
        <v>718</v>
      </c>
      <c r="D24" s="427" t="s">
        <v>567</v>
      </c>
      <c r="J24" s="435" t="s">
        <v>580</v>
      </c>
      <c r="K24" s="432" t="s">
        <v>627</v>
      </c>
      <c r="L24" s="427" t="s">
        <v>628</v>
      </c>
    </row>
    <row r="25" spans="3:12" ht="15.75" thickBot="1">
      <c r="C25" s="426" t="s">
        <v>719</v>
      </c>
      <c r="D25" s="427" t="s">
        <v>567</v>
      </c>
      <c r="J25" s="435" t="s">
        <v>580</v>
      </c>
      <c r="K25" s="432" t="s">
        <v>629</v>
      </c>
      <c r="L25" s="427" t="s">
        <v>630</v>
      </c>
    </row>
    <row r="26" spans="3:12" ht="15.75" thickBot="1">
      <c r="C26" s="426" t="s">
        <v>568</v>
      </c>
      <c r="D26" s="427" t="s">
        <v>569</v>
      </c>
      <c r="J26" s="435" t="s">
        <v>580</v>
      </c>
      <c r="K26" s="432" t="s">
        <v>631</v>
      </c>
      <c r="L26" s="427" t="s">
        <v>632</v>
      </c>
    </row>
    <row r="27" spans="3:12" ht="15.75" thickBot="1">
      <c r="C27" s="426" t="s">
        <v>570</v>
      </c>
      <c r="D27" s="427" t="s">
        <v>560</v>
      </c>
      <c r="J27" s="435" t="s">
        <v>580</v>
      </c>
      <c r="K27" s="432" t="s">
        <v>633</v>
      </c>
      <c r="L27" s="427" t="s">
        <v>634</v>
      </c>
    </row>
    <row r="28" spans="3:12" ht="15.75" thickBot="1">
      <c r="C28" s="426" t="s">
        <v>571</v>
      </c>
      <c r="D28" s="427" t="s">
        <v>561</v>
      </c>
      <c r="J28" s="435" t="s">
        <v>580</v>
      </c>
      <c r="K28" s="432" t="s">
        <v>635</v>
      </c>
      <c r="L28" s="427" t="s">
        <v>636</v>
      </c>
    </row>
    <row r="29" spans="3:12" ht="15.75" thickBot="1">
      <c r="C29" s="426" t="s">
        <v>572</v>
      </c>
      <c r="D29" s="427" t="s">
        <v>563</v>
      </c>
      <c r="J29" s="435" t="s">
        <v>580</v>
      </c>
      <c r="K29" s="432" t="s">
        <v>637</v>
      </c>
      <c r="L29" s="427" t="s">
        <v>638</v>
      </c>
    </row>
    <row r="30" spans="3:12" ht="15.75" thickBot="1">
      <c r="C30" s="426" t="s">
        <v>573</v>
      </c>
      <c r="D30" s="427" t="s">
        <v>566</v>
      </c>
      <c r="J30" s="435" t="s">
        <v>580</v>
      </c>
      <c r="K30" s="432" t="s">
        <v>639</v>
      </c>
      <c r="L30" s="427" t="s">
        <v>640</v>
      </c>
    </row>
    <row r="31" spans="3:12" ht="15.75" thickBot="1">
      <c r="C31" s="430" t="s">
        <v>574</v>
      </c>
      <c r="D31" s="431" t="s">
        <v>575</v>
      </c>
      <c r="J31" s="435" t="s">
        <v>580</v>
      </c>
      <c r="K31" s="432" t="s">
        <v>641</v>
      </c>
      <c r="L31" s="427" t="s">
        <v>642</v>
      </c>
    </row>
    <row r="32" spans="3:12" ht="15.75" thickBot="1">
      <c r="J32" s="435" t="s">
        <v>580</v>
      </c>
      <c r="K32" s="432" t="s">
        <v>643</v>
      </c>
      <c r="L32" s="427" t="s">
        <v>644</v>
      </c>
    </row>
    <row r="33" spans="10:12" ht="15.75" thickBot="1">
      <c r="J33" s="435" t="s">
        <v>580</v>
      </c>
      <c r="K33" s="432" t="s">
        <v>645</v>
      </c>
      <c r="L33" s="427" t="s">
        <v>646</v>
      </c>
    </row>
    <row r="34" spans="10:12" ht="15.75" thickBot="1">
      <c r="J34" s="435" t="s">
        <v>580</v>
      </c>
      <c r="K34" s="432" t="s">
        <v>647</v>
      </c>
      <c r="L34" s="427" t="s">
        <v>648</v>
      </c>
    </row>
    <row r="35" spans="10:12" ht="15.75" thickBot="1">
      <c r="J35" s="435" t="s">
        <v>580</v>
      </c>
      <c r="K35" s="432" t="s">
        <v>649</v>
      </c>
      <c r="L35" s="427" t="s">
        <v>650</v>
      </c>
    </row>
    <row r="36" spans="10:12" ht="15.75" thickBot="1">
      <c r="J36" s="435" t="s">
        <v>580</v>
      </c>
      <c r="K36" s="432" t="s">
        <v>651</v>
      </c>
      <c r="L36" s="427" t="s">
        <v>652</v>
      </c>
    </row>
    <row r="37" spans="10:12" ht="15.75" thickBot="1">
      <c r="J37" s="435" t="s">
        <v>580</v>
      </c>
      <c r="K37" s="432" t="s">
        <v>653</v>
      </c>
      <c r="L37" s="427" t="s">
        <v>654</v>
      </c>
    </row>
    <row r="38" spans="10:12" ht="15.75" thickBot="1">
      <c r="J38" s="435" t="s">
        <v>580</v>
      </c>
      <c r="K38" s="432" t="s">
        <v>655</v>
      </c>
      <c r="L38" s="427" t="s">
        <v>656</v>
      </c>
    </row>
    <row r="39" spans="10:12" ht="15.75" thickBot="1">
      <c r="J39" s="435" t="s">
        <v>615</v>
      </c>
      <c r="K39" s="432" t="s">
        <v>616</v>
      </c>
      <c r="L39" s="427" t="s">
        <v>617</v>
      </c>
    </row>
    <row r="40" spans="10:12" ht="15.75" thickBot="1">
      <c r="J40" s="435" t="s">
        <v>615</v>
      </c>
      <c r="K40" s="432" t="s">
        <v>618</v>
      </c>
      <c r="L40" s="427" t="s">
        <v>619</v>
      </c>
    </row>
    <row r="41" spans="10:12" ht="15.75" thickBot="1">
      <c r="J41" s="435" t="s">
        <v>620</v>
      </c>
      <c r="K41" s="432" t="s">
        <v>621</v>
      </c>
      <c r="L41" s="427" t="s">
        <v>622</v>
      </c>
    </row>
    <row r="42" spans="10:12" ht="15.75" thickBot="1">
      <c r="J42" s="435" t="s">
        <v>620</v>
      </c>
      <c r="K42" s="432" t="s">
        <v>623</v>
      </c>
      <c r="L42" s="427" t="s">
        <v>624</v>
      </c>
    </row>
    <row r="43" spans="10:12" ht="15.75" thickBot="1">
      <c r="J43" s="435" t="s">
        <v>657</v>
      </c>
      <c r="K43" s="432" t="s">
        <v>658</v>
      </c>
      <c r="L43" s="427" t="s">
        <v>659</v>
      </c>
    </row>
    <row r="44" spans="10:12" ht="15.75" thickBot="1">
      <c r="J44" s="435" t="s">
        <v>657</v>
      </c>
      <c r="K44" s="432" t="s">
        <v>660</v>
      </c>
      <c r="L44" s="427" t="s">
        <v>661</v>
      </c>
    </row>
    <row r="45" spans="10:12" ht="15.75" thickBot="1">
      <c r="J45" s="435" t="s">
        <v>662</v>
      </c>
      <c r="K45" s="432" t="s">
        <v>663</v>
      </c>
      <c r="L45" s="427" t="s">
        <v>664</v>
      </c>
    </row>
    <row r="46" spans="10:12" ht="15.75" thickBot="1">
      <c r="J46" s="435" t="s">
        <v>665</v>
      </c>
      <c r="K46" s="432" t="s">
        <v>666</v>
      </c>
      <c r="L46" s="427" t="s">
        <v>667</v>
      </c>
    </row>
    <row r="47" spans="10:12" ht="15.75" thickBot="1">
      <c r="J47" s="435" t="s">
        <v>665</v>
      </c>
      <c r="K47" s="432" t="s">
        <v>668</v>
      </c>
      <c r="L47" s="427" t="s">
        <v>669</v>
      </c>
    </row>
    <row r="48" spans="10:12" ht="15.75" thickBot="1">
      <c r="J48" s="435" t="s">
        <v>670</v>
      </c>
      <c r="K48" s="432" t="s">
        <v>671</v>
      </c>
      <c r="L48" s="427" t="s">
        <v>672</v>
      </c>
    </row>
    <row r="49" spans="10:12" ht="15.75" thickBot="1">
      <c r="J49" s="435" t="s">
        <v>670</v>
      </c>
      <c r="K49" s="432" t="s">
        <v>673</v>
      </c>
      <c r="L49" s="427" t="s">
        <v>674</v>
      </c>
    </row>
    <row r="50" spans="10:12" ht="15.75" thickBot="1">
      <c r="J50" s="435" t="s">
        <v>675</v>
      </c>
      <c r="K50" s="432" t="s">
        <v>676</v>
      </c>
      <c r="L50" s="427" t="s">
        <v>677</v>
      </c>
    </row>
    <row r="51" spans="10:12" ht="15.75" thickBot="1">
      <c r="J51" s="435" t="s">
        <v>675</v>
      </c>
      <c r="K51" s="432" t="s">
        <v>678</v>
      </c>
      <c r="L51" s="427" t="s">
        <v>679</v>
      </c>
    </row>
    <row r="52" spans="10:12" ht="15.75" thickBot="1">
      <c r="J52" s="437" t="s">
        <v>675</v>
      </c>
      <c r="K52" s="438" t="s">
        <v>680</v>
      </c>
      <c r="L52" s="431" t="s">
        <v>681</v>
      </c>
    </row>
    <row r="53" spans="10:12" ht="15.75" thickBot="1">
      <c r="J53" s="480" t="s">
        <v>798</v>
      </c>
      <c r="K53" s="481" t="s">
        <v>799</v>
      </c>
      <c r="L53" s="482" t="s">
        <v>803</v>
      </c>
    </row>
    <row r="54" spans="10:12" ht="15.75" thickBot="1">
      <c r="J54" s="480" t="s">
        <v>798</v>
      </c>
      <c r="K54" s="481" t="s">
        <v>800</v>
      </c>
      <c r="L54" s="482" t="s">
        <v>804</v>
      </c>
    </row>
    <row r="55" spans="10:12" ht="15.75" thickBot="1">
      <c r="J55" s="480" t="s">
        <v>798</v>
      </c>
      <c r="K55" s="481" t="s">
        <v>801</v>
      </c>
      <c r="L55" s="482" t="s">
        <v>805</v>
      </c>
    </row>
    <row r="56" spans="10:12">
      <c r="J56" s="483" t="s">
        <v>798</v>
      </c>
      <c r="K56" s="484" t="s">
        <v>802</v>
      </c>
      <c r="L56" s="485" t="s">
        <v>806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502F854-1DC8-4930-AC9B-4F60D9DD5EEF}">
  <ds:schemaRefs/>
</ds:datastoreItem>
</file>

<file path=customXml/itemProps2.xml><?xml version="1.0" encoding="utf-8"?>
<ds:datastoreItem xmlns:ds="http://schemas.openxmlformats.org/officeDocument/2006/customXml" ds:itemID="{C5CBC30E-2F3A-4931-BF4A-9F61DD9D84E2}">
  <ds:schemaRefs/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09DE11B8-3459-491D-8BA8-7D75F0234420}">
  <ds:schemaRefs/>
</ds:datastoreItem>
</file>

<file path=customXml/itemProps5.xml><?xml version="1.0" encoding="utf-8"?>
<ds:datastoreItem xmlns:ds="http://schemas.openxmlformats.org/officeDocument/2006/customXml" ds:itemID="{5C670962-9690-435C-A5BE-6413D7595FD6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E68C531D-A362-4FEB-8EB6-C7E4117D7A69}">
  <ds:schemaRefs/>
</ds:datastoreItem>
</file>

<file path=customXml/itemProps8.xml><?xml version="1.0" encoding="utf-8"?>
<ds:datastoreItem xmlns:ds="http://schemas.openxmlformats.org/officeDocument/2006/customXml" ds:itemID="{3B5C8196-2348-4D06-B408-7ECE9A09663C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8428E760-B837-43D3-BFB6-FA3F00E4351C}">
  <ds:schemaRefs/>
</ds:datastoreItem>
</file>

<file path=customXml/itemProps14.xml><?xml version="1.0" encoding="utf-8"?>
<ds:datastoreItem xmlns:ds="http://schemas.openxmlformats.org/officeDocument/2006/customXml" ds:itemID="{CA5FF991-C66A-4AAF-AC09-3E8322DE2999}">
  <ds:schemaRefs/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27B0BC59-0E6A-4278-957E-2A6158A5EF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2020-04-30T14:20:39Z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