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0" yWindow="465" windowWidth="25320" windowHeight="15870" tabRatio="874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43" l="1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C19" i="35"/>
  <c r="E9" i="40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6" i="35"/>
  <c r="AD26" i="35"/>
  <c r="AC20" i="35"/>
  <c r="AC21" i="35"/>
  <c r="AC22" i="35"/>
  <c r="AC23" i="35"/>
  <c r="AC24" i="35"/>
  <c r="AC25" i="35"/>
  <c r="AD20" i="35"/>
  <c r="AD21" i="35"/>
  <c r="AD22" i="35"/>
  <c r="AD23" i="35"/>
  <c r="AD24" i="35"/>
  <c r="AD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D19" i="35"/>
  <c r="AD18" i="35"/>
  <c r="AC18" i="35"/>
  <c r="AD17" i="35"/>
  <c r="AC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<sst xmlns="http://schemas.openxmlformats.org/spreadsheetml/2006/main" count="2081" uniqueCount="836">
  <si>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</si>
  <si>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</si>
  <si>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</si>
  <si>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</si>
  <si>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</si>
  <si>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</si>
  <si>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</si>
  <si>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</si>
  <si>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</si>
  <si>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</si>
  <si>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</si>
  <si>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</si>
  <si>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</si>
  <si>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</si>
  <si>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</si>
  <si>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</si>
  <si>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</si>
  <si>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</si>
  <si>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</si>
  <si>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</si>
  <si>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</si>
  <si>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</si>
  <si>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</si>
  <si>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</si>
  <si>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</si>
  <si>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</si>
  <si>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</si>
  <si>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</si>
  <si>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</si>
  <si>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</si>
  <si>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</si>
  <si>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</si>
  <si>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</si>
  <si>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</si>
  <si>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</si>
  <si>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</si>
  <si>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</si>
  <si>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</si>
  <si>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</si>
  <si>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</si>
  <si>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</si>
  <si>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</si>
  <si>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</si>
  <si>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</si>
  <si>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</si>
  <si>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</si>
  <si>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</si>
  <si>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</si>
  <si>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</si>
  <si>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</si>
  <si>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</si>
  <si>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</si>
  <si>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</si>
  <si>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</si>
  <si>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</si>
  <si>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</si>
  <si>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</si>
  <si>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</si>
  <si>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</si>
  <si>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</si>
  <si>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</si>
  <si>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</si>
  <si>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</si>
  <si>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</si>
  <si>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</si>
  <si>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</si>
  <si>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</si>
  <si>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</si>
  <si>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</si>
  <si>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</si>
  <si>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</si>
  <si>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</si>
  <si>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</si>
  <si>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</si>
  <si>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</si>
  <si>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</si>
  <si>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</si>
  <si>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</si>
  <si>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</si>
  <si>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</si>
  <si>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</si>
  <si>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</si>
  <si>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</si>
  <si>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</si>
  <si>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</si>
  <si>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</si>
  <si>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</si>
  <si>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</si>
  <si>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</si>
  <si>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</si>
  <si>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</si>
  <si>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</si>
  <si>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</si>
  <si>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</si>
  <si>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</si>
  <si>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</si>
  <si>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</si>
  <si>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</si>
  <si>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</si>
  <si>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</si>
  <si>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</si>
  <si>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</si>
  <si>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</si>
  <si>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</si>
  <si>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</si>
  <si>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</si>
  <si>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</si>
  <si>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</si>
  <si>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</si>
  <si>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</si>
  <si>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</si>
  <si>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</si>
  <si>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</si>
  <si>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</si>
  <si>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</si>
  <si>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</si>
  <si>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</si>
  <si>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</si>
  <si>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</si>
  <si>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</si>
  <si>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</si>
  <si>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</si>
  <si>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</si>
  <si>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</si>
  <si>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</si>
  <si>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</si>
  <si>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</si>
  <si>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</si>
  <si>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</si>
  <si>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</si>
  <si>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</si>
  <si>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</si>
  <si>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</si>
  <si>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</si>
  <si>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</si>
  <si>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</si>
  <si>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</si>
  <si>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</si>
  <si>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</si>
  <si>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</si>
  <si>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</si>
  <si>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</si>
  <si>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</si>
  <si>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</si>
  <si>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</si>
  <si>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</si>
  <si>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</si>
  <si>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</si>
  <si>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</si>
  <si>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</si>
  <si>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</si>
  <si>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</si>
  <si>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</si>
  <si>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</si>
  <si>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</si>
  <si>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</si>
  <si>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</si>
  <si>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</si>
  <si>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</si>
  <si>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</si>
  <si>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</si>
  <si>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</si>
  <si>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</si>
  <si>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</si>
  <si>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</si>
  <si>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</si>
  <si>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</si>
  <si>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</si>
  <si>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</si>
  <si>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</si>
  <si>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</si>
  <si>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</si>
  <si>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</si>
  <si>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</si>
  <si>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</si>
  <si>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</si>
  <si>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</si>
  <si>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</si>
  <si>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</si>
  <si>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</si>
  <si>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</si>
  <si>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</si>
  <si>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</si>
  <si>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</si>
  <si>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</si>
  <si>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</si>
  <si>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</si>
  <si>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</si>
  <si>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</si>
  <si>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</si>
  <si>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</si>
  <si>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</si>
  <si>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</si>
  <si>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</si>
  <si>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</si>
  <si>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</si>
  <si>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</si>
  <si>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</si>
  <si>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</si>
  <si>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</si>
  <si>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</si>
  <si>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</si>
  <si>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</si>
  <si>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</si>
  <si>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</si>
  <si>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</si>
  <si>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</si>
  <si>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</si>
  <si>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</si>
  <si>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</si>
  <si>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</si>
  <si>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</si>
  <si>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</si>
  <si>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</si>
  <si>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</si>
  <si>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</si>
  <si>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</si>
  <si>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</si>
  <si>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</si>
  <si>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</si>
  <si>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</si>
  <si>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</si>
  <si>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</si>
  <si>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</si>
  <si>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</si>
  <si>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</si>
  <si>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</si>
  <si>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</si>
  <si>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</si>
  <si>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</si>
  <si>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</si>
  <si>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</si>
  <si>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</si>
  <si>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</si>
  <si>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</si>
  <si>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</si>
  <si>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</si>
  <si>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</si>
  <si>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</si>
  <si>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</si>
  <si>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</si>
  <si>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</si>
  <si>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</si>
  <si>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</si>
  <si>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</si>
  <si>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</si>
  <si>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</si>
  <si>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</si>
  <si>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</si>
  <si>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</si>
  <si>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</si>
  <si>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</si>
  <si>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</si>
  <si>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</si>
  <si>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</si>
  <si>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</si>
  <si>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</si>
  <si>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</si>
  <si>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</si>
  <si>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</si>
  <si>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</si>
  <si>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</si>
  <si>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</si>
  <si>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</si>
  <si>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</si>
  <si>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</si>
  <si>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</si>
  <si>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</si>
  <si>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</si>
  <si>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</si>
  <si>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</si>
  <si>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</si>
  <si>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</si>
  <si>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</si>
  <si>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</si>
  <si>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</si>
  <si>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</si>
  <si>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</si>
  <si>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</si>
  <si>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</si>
  <si>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</si>
  <si>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</si>
  <si>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</si>
  <si>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</si>
  <si>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</si>
  <si>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</si>
  <si>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</si>
  <si>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</si>
  <si>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</si>
  <si>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</si>
  <si>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</si>
  <si>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</si>
  <si>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</si>
  <si>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KOM</t>
  </si>
  <si>
    <t>Kick-off meeting prototype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</si>
  <si>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</si>
  <si>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</si>
  <si>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</si>
  <si>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</si>
  <si>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</si>
  <si>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</si>
  <si>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</si>
  <si>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</si>
  <si>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</si>
  <si>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</si>
  <si>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</si>
  <si>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</si>
  <si>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</si>
  <si>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</si>
  <si>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</si>
  <si>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</si>
  <si>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</si>
  <si>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</si>
  <si>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</si>
  <si>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</si>
  <si>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</si>
  <si>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</si>
  <si>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</si>
  <si>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</si>
  <si>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</si>
  <si>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</si>
  <si>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</si>
  <si>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</si>
  <si>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</si>
  <si>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</si>
  <si>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</si>
  <si>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</si>
  <si>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</si>
  <si>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</si>
  <si>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</si>
  <si>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</si>
  <si>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</si>
  <si>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</si>
  <si>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</si>
  <si>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</si>
  <si>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</si>
  <si>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</si>
  <si>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</si>
  <si>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</si>
  <si>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</si>
  <si>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</si>
  <si>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</si>
  <si>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</si>
  <si>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</si>
  <si>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</si>
  <si>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</si>
  <si>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</si>
  <si>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</si>
  <si>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</si>
  <si>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</si>
  <si>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</si>
  <si>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</si>
  <si>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</si>
  <si>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</si>
  <si>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</si>
  <si>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</si>
  <si>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SP_KOM_proto_01</t>
  </si>
  <si>
    <t>CO_KOM_proto_01</t>
  </si>
  <si>
    <t>ART_KOM_proto_01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</si>
  <si>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</si>
  <si>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</si>
  <si>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</si>
  <si>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</si>
  <si>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</si>
  <si>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</si>
  <si>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</si>
  <si>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</si>
  <si>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</si>
  <si>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</si>
  <si>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</si>
  <si>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</si>
  <si>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</si>
  <si>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</si>
  <si>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</si>
  <si>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</si>
  <si>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</si>
  <si>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</si>
  <si>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</si>
  <si>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</si>
  <si>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</si>
  <si>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</si>
  <si>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</si>
  <si>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</si>
  <si>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</si>
  <si>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</si>
  <si>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</si>
  <si>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</si>
  <si>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</si>
  <si>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</si>
  <si>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</si>
  <si>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</si>
  <si>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</si>
  <si>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</si>
  <si>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</si>
  <si>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</si>
  <si>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</si>
  <si>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</si>
  <si>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</si>
  <si>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</si>
  <si>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</si>
  <si>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</si>
  <si>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</si>
  <si>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</si>
  <si>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</si>
  <si>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</si>
  <si>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</si>
  <si>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</si>
  <si>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</si>
  <si>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</si>
  <si>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</si>
  <si>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</si>
  <si>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</si>
  <si>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</si>
  <si>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</si>
  <si>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</si>
  <si>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</si>
  <si>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</si>
  <si>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</si>
  <si>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</si>
  <si>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</si>
  <si>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</si>
  <si>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</si>
  <si>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</si>
  <si>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</si>
  <si>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</si>
  <si>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</si>
  <si>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</si>
  <si>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</si>
  <si>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</si>
  <si>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</si>
  <si>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</si>
  <si>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</si>
  <si>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</si>
  <si>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</si>
  <si>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</si>
  <si>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</si>
  <si>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</si>
  <si>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</si>
  <si>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</si>
  <si>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</si>
  <si>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</si>
  <si>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</si>
  <si>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</si>
  <si>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</si>
  <si>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</si>
  <si>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</si>
  <si>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</si>
  <si>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</si>
  <si>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</si>
  <si>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</si>
  <si>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</si>
  <si>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</si>
  <si>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</si>
  <si>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</si>
  <si>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</si>
  <si>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</si>
  <si>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</si>
  <si>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</si>
  <si>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</si>
  <si>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</si>
  <si>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</si>
  <si>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</si>
  <si>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</si>
  <si>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</si>
  <si>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</si>
  <si>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</si>
  <si>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</si>
  <si>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</si>
  <si>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</si>
  <si>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</si>
  <si>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</si>
  <si>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</si>
  <si>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</si>
  <si>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</si>
  <si>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</si>
  <si>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</si>
  <si>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</si>
  <si>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</si>
  <si>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</si>
  <si>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</si>
  <si>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</si>
  <si>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</si>
  <si>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</si>
  <si>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</si>
  <si>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</si>
  <si>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</si>
  <si>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</si>
  <si>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</si>
  <si>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</si>
  <si>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</si>
  <si>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</si>
  <si>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</si>
  <si>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</si>
  <si>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</si>
  <si>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</si>
  <si>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</si>
  <si>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</si>
  <si>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</si>
  <si>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</si>
  <si>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</si>
  <si>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</si>
  <si>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</si>
  <si>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</si>
  <si>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</si>
  <si>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</si>
  <si>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</si>
  <si>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</si>
  <si>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</si>
  <si>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</si>
  <si>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</si>
  <si>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[rewardFury]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</si>
  <si>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</si>
  <si>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</si>
  <si>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</si>
  <si>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</si>
  <si>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</si>
  <si>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</si>
  <si>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</si>
  <si>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</si>
  <si>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</si>
  <si>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</si>
  <si>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</si>
  <si>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</si>
  <si>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</si>
  <si>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</si>
  <si>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</si>
  <si>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</si>
  <si>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</si>
  <si>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</si>
  <si>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</si>
  <si>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</si>
  <si>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</si>
  <si>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</si>
  <si>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</si>
  <si>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</si>
  <si>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</si>
  <si>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</si>
  <si>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Soldier</t>
  </si>
  <si>
    <t>soldier_melee</t>
  </si>
  <si>
    <t>mine_small_01</t>
  </si>
  <si>
    <t>Small Mine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</si>
  <si>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</si>
  <si>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</si>
  <si>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</si>
  <si>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</si>
  <si>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</si>
  <si>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</si>
  <si>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</si>
  <si>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</si>
  <si>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</si>
  <si>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</si>
  <si>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</si>
  <si>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farm_house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</si>
  <si>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</si>
  <si>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</si>
  <si>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</si>
  <si>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</si>
  <si>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</si>
  <si>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</si>
  <si>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</si>
  <si>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</si>
  <si>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</si>
  <si>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</si>
  <si>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</si>
  <si>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</si>
  <si>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</si>
  <si>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</si>
  <si>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</si>
  <si>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</si>
  <si>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</si>
  <si>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</si>
  <si>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</si>
  <si>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</si>
  <si>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</si>
  <si>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</si>
  <si>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</si>
  <si>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</si>
  <si>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</si>
  <si>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</si>
  <si>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</si>
  <si>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</si>
  <si>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</si>
  <si>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</si>
  <si>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</si>
  <si>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</si>
  <si>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</si>
  <si>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</si>
  <si>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</si>
  <si>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</si>
  <si>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</si>
  <si>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</si>
  <si>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</si>
  <si>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</si>
  <si>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</si>
  <si>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box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</si>
  <si>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</si>
  <si>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</si>
  <si>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</si>
  <si>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</si>
  <si>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</si>
  <si>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</si>
  <si>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</si>
  <si>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</si>
  <si>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</si>
  <si>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</si>
  <si>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</si>
  <si>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</si>
  <si>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</si>
  <si>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</si>
  <si>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</si>
  <si>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</si>
  <si>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</si>
  <si>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</si>
  <si>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</si>
  <si>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</si>
  <si>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</si>
  <si>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</si>
  <si>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</si>
  <si>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</si>
  <si>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</si>
  <si>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ghost_test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</si>
  <si>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</si>
  <si>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</si>
  <si>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</si>
  <si>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</si>
  <si>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SP_Map1_v04</t>
  </si>
  <si>
    <t>CO_Map1_v04</t>
  </si>
  <si>
    <t>ART_Map1_v04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</si>
  <si>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</si>
  <si>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</si>
  <si>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</si>
  <si>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</si>
  <si>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</si>
  <si>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</si>
  <si>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</si>
  <si>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</si>
  <si>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</si>
  <si>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</si>
  <si>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</si>
  <si>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</si>
  <si>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</si>
  <si>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</si>
  <si>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</si>
  <si>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</si>
  <si>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</si>
  <si>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</si>
  <si>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</si>
  <si>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</si>
  <si>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</si>
  <si>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</si>
  <si>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</si>
  <si>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</si>
  <si>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</si>
  <si>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</si>
  <si>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</si>
  <si>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</si>
  <si>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</si>
  <si>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</si>
  <si>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</si>
  <si>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</si>
  <si>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</si>
  <si>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</si>
  <si>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</si>
  <si>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</si>
  <si>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</si>
  <si>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</si>
  <si>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Rhino_01</t>
  </si>
  <si>
    <t>Rhino_02</t>
  </si>
  <si>
    <t>Rhino_03</t>
  </si>
  <si>
    <t>Rhino_04</t>
  </si>
  <si>
    <t>Rhino_05</t>
  </si>
  <si>
    <t>Rhino_06</t>
  </si>
  <si>
    <t>Rhino_07</t>
  </si>
  <si>
    <t>Rhino_08</t>
  </si>
  <si>
    <t>Rhino_09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</si>
  <si>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</si>
  <si>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</si>
  <si>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</si>
  <si>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</si>
  <si>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</si>
  <si>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</si>
  <si>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</si>
  <si>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</si>
  <si>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</si>
  <si>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</si>
  <si>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</si>
  <si>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</si>
  <si>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</si>
  <si>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</si>
  <si>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</si>
  <si>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</si>
  <si>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</si>
  <si>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</si>
  <si>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</si>
  <si>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</si>
  <si>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</si>
  <si>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</si>
  <si>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</si>
  <si>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</si>
  <si>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</si>
  <si>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</si>
  <si>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</si>
  <si>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Castle v4</t>
  </si>
  <si>
    <t>dragon_metal</t>
  </si>
  <si>
    <t>dragon_watermelon</t>
  </si>
  <si>
    <t>dragon_water</t>
  </si>
  <si>
    <t>dragon_pink</t>
  </si>
  <si>
    <t>dragon_tiger</t>
  </si>
  <si>
    <t>dragon_cow</t>
  </si>
  <si>
    <t>dragon_glow</t>
  </si>
  <si>
    <t>dragon_magma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</si>
  <si>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</si>
  <si>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</si>
  <si>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</si>
  <si>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</si>
  <si>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</si>
  <si>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</si>
  <si>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</si>
  <si>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</si>
  <si>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</si>
  <si>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</si>
  <si>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</si>
  <si>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</si>
  <si>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Game/Dragons/PF_DragonTiger</t>
  </si>
  <si>
    <t>Game/Dragons/PF_DragonPink</t>
  </si>
  <si>
    <t>Game/Dragons/PF_DragonGlow</t>
  </si>
  <si>
    <t>Game/Dragons/PF_DragonWater</t>
  </si>
  <si>
    <t>Game/Dragons/PF_DragonMagma</t>
  </si>
  <si>
    <t>Game/Dragons/PF_DragonWatermelon</t>
  </si>
  <si>
    <t>Game/Dragons/PF_DragonCow</t>
  </si>
  <si>
    <t>Game/Dragons/PF_DragonMetal</t>
  </si>
  <si>
    <t>UI/Menu/Dragons/PF_DragonTigerMenu</t>
  </si>
  <si>
    <t>UI/Menu/Dragons/PF_DragonPinkMenu</t>
  </si>
  <si>
    <t>UI/Menu/Dragons/PF_DragonGlowMenu</t>
  </si>
  <si>
    <t>UI/Menu/Dragons/PF_DragonWaterMenu</t>
  </si>
  <si>
    <t>UI/Menu/Dragons/PF_DragonMagmaMenu</t>
  </si>
  <si>
    <t>UI/Menu/Dragons/PF_DragonWatermelonMenu</t>
  </si>
  <si>
    <t>UI/Menu/Dragons/PF_DragonCowMenu</t>
  </si>
  <si>
    <t>UI/Menu/Dragons/PF_DragonMetalMenu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</si>
  <si>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</si>
  <si>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</si>
  <si>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</si>
  <si>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</si>
  <si>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</si>
  <si>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</si>
  <si>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</si>
  <si>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</si>
  <si>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</si>
  <si>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</si>
  <si>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</si>
  <si>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</si>
  <si>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</si>
  <si>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</si>
  <si>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</si>
  <si>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</si>
  <si>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</si>
  <si>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</si>
  <si>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</si>
  <si>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</si>
  <si>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</si>
  <si>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</si>
  <si>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</si>
  <si>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</si>
  <si>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</si>
  <si>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</si>
  <si>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</si>
  <si>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</si>
  <si>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</si>
  <si>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</si>
  <si>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</si>
  <si>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</si>
  <si>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</si>
  <si>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</si>
  <si>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</si>
  <si>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</si>
  <si>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</si>
  <si>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</si>
  <si>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</si>
  <si>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</si>
  <si>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</si>
  <si>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</si>
  <si>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</si>
  <si>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</si>
  <si>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</si>
  <si>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</si>
  <si>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</si>
  <si>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</si>
  <si>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</si>
  <si>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Tasty!;Iron Stomach!;Natural Selection!</t>
  </si>
  <si>
    <t>Watch Out!;Melee Warrior!;Dangerous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</si>
  <si>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</si>
  <si>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</si>
  <si>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</si>
  <si>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</si>
  <si>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</si>
  <si>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</si>
  <si>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</si>
  <si>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</si>
  <si>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</si>
  <si>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</si>
  <si>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</si>
  <si>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</si>
  <si>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</si>
  <si>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</si>
  <si>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</si>
  <si>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</si>
  <si>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</si>
  <si>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</si>
  <si>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</si>
  <si>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</si>
  <si>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</si>
  <si>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</si>
  <si>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</si>
  <si>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</si>
  <si>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</si>
  <si>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</si>
  <si>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</si>
  <si>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</si>
  <si>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</si>
  <si>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</si>
  <si>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</si>
  <si>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</si>
  <si>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</si>
  <si>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</si>
  <si>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</si>
  <si>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</si>
  <si>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</si>
  <si>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</si>
  <si>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</si>
  <si>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</si>
  <si>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</si>
  <si>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1,,5</t>
  </si>
  <si>
    <t>5.5</t>
  </si>
  <si>
    <t>6.5</t>
  </si>
  <si>
    <t>archer_01</t>
  </si>
  <si>
    <t>Archer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</si>
</sst>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5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3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26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25" headerRowBorderDxfId="224" tableBorderDxfId="223" totalsRowBorderDxfId="222">
  <autoFilter ref="B4:E5"/>
  <tableColumns count="4">
    <tableColumn id="1" name="{gameSettings}" dataDxfId="221"/>
    <tableColumn id="2" name="[sku]" dataDxfId="220"/>
    <tableColumn id="3" name="[timeToPCCoefA]" dataDxfId="219"/>
    <tableColumn id="4" name="[timeToPCCoefB]" dataDxfId="21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J7" totalsRowShown="0" headerRowDxfId="91" headerRowBorderDxfId="90" tableBorderDxfId="89" totalsRowBorderDxfId="88">
  <autoFilter ref="B4:J7"/>
  <tableColumns count="9">
    <tableColumn id="1" name="{levelDefinitions}" dataDxfId="87"/>
    <tableColumn id="9" name="[sku]" dataDxfId="86"/>
    <tableColumn id="3" name="[order]" dataDxfId="85"/>
    <tableColumn id="4" name="[dragonsToUnlock]" dataDxfId="84"/>
    <tableColumn id="5" name="[spawnersScene]" dataDxfId="83"/>
    <tableColumn id="2" name="[collisionScene]" dataDxfId="82"/>
    <tableColumn id="10" name="[artScene]" dataDxfId="81"/>
    <tableColumn id="11" name="[tidName]" dataDxfId="80"/>
    <tableColumn id="12" name="[tidDesc]" dataDxfId="7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J24" totalsRowShown="0" headerRowDxfId="75" headerRowBorderDxfId="74" tableBorderDxfId="73" totalsRowBorderDxfId="72">
  <autoFilter ref="B4:J24"/>
  <tableColumns count="9">
    <tableColumn id="1" name="{missionDefinitions}" dataDxfId="71"/>
    <tableColumn id="9" name="[sku]" dataDxfId="70"/>
    <tableColumn id="3" name="[difficulty]" dataDxfId="69"/>
    <tableColumn id="4" name="[typeSku]" dataDxfId="68"/>
    <tableColumn id="5" name="[targetValue]" dataDxfId="67"/>
    <tableColumn id="2" name="[parameters]" dataDxfId="66"/>
    <tableColumn id="10" name="[singleRun]" dataDxfId="65"/>
    <tableColumn id="11" name="[tidName]" dataDxfId="64"/>
    <tableColumn id="12" name="[tidDesc]" dataDxfId="6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62" tableBorderDxfId="61">
  <autoFilter ref="B31:I34"/>
  <tableColumns count="8">
    <tableColumn id="1" name="{missionTypeDefinitions}"/>
    <tableColumn id="2" name="[sku]" dataDxfId="60"/>
    <tableColumn id="3" name="[tidName]"/>
    <tableColumn id="4" name="[tidDescSingleRun]" dataDxfId="59"/>
    <tableColumn id="9" name="[tidDescMultiRun]" dataDxfId="58"/>
    <tableColumn id="5" name="value" dataDxfId="57"/>
    <tableColumn id="6" name="parameters" dataDxfId="56"/>
    <tableColumn id="7" name="single/multi-run?" dataDxfId="5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I43" totalsRowShown="0" headerRowBorderDxfId="54" tableBorderDxfId="53">
  <autoFilter ref="B40:I43"/>
  <tableColumns count="8">
    <tableColumn id="1" name="{missionDifficultyDefinitions}"/>
    <tableColumn id="2" name="[sku]" dataDxfId="52"/>
    <tableColumn id="7" name="[index]" dataDxfId="51"/>
    <tableColumn id="3" name="[dragonsToUnlock]" dataDxfId="50"/>
    <tableColumn id="4" name="[cooldownMinutes]" dataDxfId="49"/>
    <tableColumn id="9" name="[maxRewardCoins]" dataDxfId="48"/>
    <tableColumn id="5" name="[removeMissionPCCoefA]" dataDxfId="47"/>
    <tableColumn id="6" name="[removeMissionPCCoefB]" dataDxfId="4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42" headerRowBorderDxfId="41" tableBorderDxfId="40" totalsRowBorderDxfId="39">
  <autoFilter ref="B4:J14"/>
  <tableColumns count="9">
    <tableColumn id="1" name="{eggDefinitions}" dataDxfId="38"/>
    <tableColumn id="6" name="[sku]" dataDxfId="37">
      <calculatedColumnFormula>CONCATENATE("egg_",eggDefinitions[[#This Row],['[dragonSku']]])</calculatedColumnFormula>
    </tableColumn>
    <tableColumn id="9" name="[dragonSku]" dataDxfId="36"/>
    <tableColumn id="3" name="[shopOrder]" dataDxfId="35"/>
    <tableColumn id="4" name="[pricePC]" dataDxfId="34"/>
    <tableColumn id="5" name="[incubationMinutes]" dataDxfId="33"/>
    <tableColumn id="10" name="[prefabPath]" dataDxfId="32"/>
    <tableColumn id="7" name="[tidName]" dataDxfId="31">
      <calculatedColumnFormula>CONCATENATE("TID_",UPPER(eggDefinitions[[#This Row],['[sku']]]),"_NAME")</calculatedColumnFormula>
    </tableColumn>
    <tableColumn id="8" name="[tidDesc]" dataDxfId="30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29" headerRowBorderDxfId="28" tableBorderDxfId="27" totalsRowBorderDxfId="26">
  <autoFilter ref="B18:E24"/>
  <tableColumns count="4">
    <tableColumn id="1" name="{eggRewardDefinitions}" dataDxfId="25"/>
    <tableColumn id="2" name="[sku]"/>
    <tableColumn id="3" name="[type]" dataDxfId="24"/>
    <tableColumn id="4" name="[droprate]" dataDxfId="23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20" headerRowBorderDxfId="19" tableBorderDxfId="18" totalsRowBorderDxfId="17">
  <autoFilter ref="B4:G8"/>
  <tableColumns count="6">
    <tableColumn id="1" name="{chestRewardDefinitions}" dataDxfId="16"/>
    <tableColumn id="2" name="[sku]" dataDxfId="15"/>
    <tableColumn id="6" name="[index]" dataDxfId="14"/>
    <tableColumn id="3" name="[dropRate]" dataDxfId="13"/>
    <tableColumn id="4" name="[factorA]" dataDxfId="12"/>
    <tableColumn id="5" name="[factorB]" dataDxfId="1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10" headerRowBorderDxfId="9" tableBorderDxfId="8" totalsRowBorderDxfId="7">
  <autoFilter ref="B4:H21"/>
  <tableColumns count="7">
    <tableColumn id="1" name="{scoreMultiplierDefinitions}" dataDxfId="6"/>
    <tableColumn id="2" name="[sku]" dataDxfId="5"/>
    <tableColumn id="6" name="[order]" dataDxfId="4"/>
    <tableColumn id="3" name="[multiplier]" dataDxfId="3"/>
    <tableColumn id="4" name="[requiredKillStreak]" dataDxfId="2"/>
    <tableColumn id="5" name="[duration]" dataDxfId="1"/>
    <tableColumn id="7" name="[tidMessage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16" headerRowBorderDxfId="215" tableBorderDxfId="214" totalsRowBorderDxfId="213">
  <autoFilter ref="B4:J14"/>
  <tableColumns count="9">
    <tableColumn id="1" name="{localizationDefinitions}" dataDxfId="212"/>
    <tableColumn id="8" name="[sku]" dataDxfId="211"/>
    <tableColumn id="3" name="[order]" dataDxfId="210"/>
    <tableColumn id="4" name="[isoCode]" dataDxfId="209"/>
    <tableColumn id="11" name="[android]" dataDxfId="208"/>
    <tableColumn id="12" name="[iOS]" dataDxfId="207"/>
    <tableColumn id="5" name="[txtFilename]" dataDxfId="206"/>
    <tableColumn id="2" name="[icon]" dataDxfId="205"/>
    <tableColumn id="9" name="[tidName]" dataDxfId="204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F26" totalsRowShown="0" headerRowDxfId="199" headerRowBorderDxfId="198" tableBorderDxfId="197" totalsRowBorderDxfId="196">
  <autoFilter ref="B16:AF26"/>
  <tableColumns count="31">
    <tableColumn id="1" name="{dragonDefinitions}" dataDxfId="195"/>
    <tableColumn id="2" name="[sku]"/>
    <tableColumn id="9" name="[tier]"/>
    <tableColumn id="3" name="[order]" dataDxfId="194"/>
    <tableColumn id="4" name="[unlockPriceCoins]" dataDxfId="193"/>
    <tableColumn id="5" name="[unlockPricePC]" dataDxfId="192"/>
    <tableColumn id="12" name="[numLevels]" dataDxfId="191"/>
    <tableColumn id="13" name="[xpCoefA]" dataDxfId="190"/>
    <tableColumn id="15" name="[xpCoefB]" dataDxfId="189"/>
    <tableColumn id="11" name="[cameraDefaultZoom]" dataDxfId="188"/>
    <tableColumn id="16" name="[cameraFarZoom]" dataDxfId="187"/>
    <tableColumn id="17" name="[healthMin]" dataDxfId="186"/>
    <tableColumn id="18" name="[healthMax]" dataDxfId="185"/>
    <tableColumn id="21" name="[healthDrain]" dataDxfId="184"/>
    <tableColumn id="32" name="[healthDrainAmpPerSecond]" dataDxfId="183"/>
    <tableColumn id="31" name="[sessionStartHealthDrainTime]" dataDxfId="182"/>
    <tableColumn id="30" name="[sessionStartHealthDrainModifier]" dataDxfId="181"/>
    <tableColumn id="19" name="[scaleMin]" dataDxfId="180"/>
    <tableColumn id="20" name="[scaleMax]" dataDxfId="179"/>
    <tableColumn id="22" name="[boostMultiplier]" dataDxfId="178"/>
    <tableColumn id="23" name="[energyDrain]" dataDxfId="177"/>
    <tableColumn id="24" name="[energyRefillRate]" dataDxfId="176"/>
    <tableColumn id="25" name="[furyMax]" dataDxfId="175"/>
    <tableColumn id="26" name="[furyDuration]" dataDxfId="174"/>
    <tableColumn id="14" name="[eatSpeedFactor]" dataDxfId="173"/>
    <tableColumn id="6" name="[gamePrefab]" dataDxfId="172"/>
    <tableColumn id="10" name="[menuPrefab]" dataDxfId="171"/>
    <tableColumn id="7" name="[tidName]" dataDxfId="170">
      <calculatedColumnFormula>CONCATENATE("TID_",UPPER(dragonDefinitions[[#This Row],['[sku']]]),"_NAME")</calculatedColumnFormula>
    </tableColumn>
    <tableColumn id="8" name="[tidDesc]" dataDxfId="169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68" headerRowBorderDxfId="167" tableBorderDxfId="166" totalsRowBorderDxfId="165">
  <autoFilter ref="B4:G10"/>
  <tableColumns count="6">
    <tableColumn id="1" name="{dragonTierDefinitions}" dataDxfId="164"/>
    <tableColumn id="2" name="[sku]"/>
    <tableColumn id="9" name="[order]"/>
    <tableColumn id="10" name="[icon]" dataDxfId="163"/>
    <tableColumn id="7" name="[tidName]" dataDxfId="162">
      <calculatedColumnFormula>CONCATENATE("TID_",UPPER(dragonTierDefinitions[[#This Row],['[sku']]]),"_NAME")</calculatedColumnFormula>
    </tableColumn>
    <tableColumn id="8" name="[tidDesc]" dataDxfId="161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60" headerRowBorderDxfId="159" tableBorderDxfId="158" totalsRowBorderDxfId="157">
  <autoFilter ref="B32:E35"/>
  <tableColumns count="4">
    <tableColumn id="1" name="{dragonSkillDefinitions}" dataDxfId="156"/>
    <tableColumn id="2" name="[sku]" dataDxfId="155"/>
    <tableColumn id="4" name="[tidName]" dataDxfId="154">
      <calculatedColumnFormula>CONCATENATE("TID_",UPPER(dragonSkillDefinitions[[#This Row],['[sku']]]),"_NAME")</calculatedColumnFormula>
    </tableColumn>
    <tableColumn id="5" name="[tidDesc]" dataDxfId="153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52" headerRowBorderDxfId="151" tableBorderDxfId="150" totalsRowBorderDxfId="149">
  <autoFilter ref="B41:N51"/>
  <tableColumns count="13">
    <tableColumn id="1" name="{dragonSkillProgressionDefinitions}" dataDxfId="148"/>
    <tableColumn id="3" name="[sku]" dataDxfId="147">
      <calculatedColumnFormula>C17</calculatedColumnFormula>
    </tableColumn>
    <tableColumn id="5" name="[unlockPriceCoinsLevel1]" dataDxfId="146"/>
    <tableColumn id="6" name="[unlockPriceCoinsLevel2]" dataDxfId="145"/>
    <tableColumn id="7" name="[unlockPriceCoinsLevel3]" dataDxfId="144"/>
    <tableColumn id="8" name="[unlockPriceCoinsLevel4]" dataDxfId="143"/>
    <tableColumn id="9" name="[unlockPriceCoinsLevel5]" dataDxfId="142"/>
    <tableColumn id="2" name="[fireMin]" dataDxfId="141"/>
    <tableColumn id="4" name="[fireMax]" dataDxfId="140"/>
    <tableColumn id="10" name="[speedMin]" dataDxfId="139"/>
    <tableColumn id="11" name="[speedMax]" dataDxfId="138"/>
    <tableColumn id="12" name="[energyMin]" dataDxfId="137"/>
    <tableColumn id="13" name="[energyMax]" dataDxfId="13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H58" totalsRowShown="0" headerRowDxfId="135" headerRowBorderDxfId="134" tableBorderDxfId="133" totalsRowBorderDxfId="132">
  <autoFilter ref="B57:H58"/>
  <tableColumns count="7">
    <tableColumn id="1" name="{dragonSettings}" dataDxfId="131"/>
    <tableColumn id="2" name="[sku]" dataDxfId="130"/>
    <tableColumn id="3" name="[healthWarningThreshold]" dataDxfId="129"/>
    <tableColumn id="4" name="[healthWarningModifier]" dataDxfId="128"/>
    <tableColumn id="5" name="[healthCriticalThreshold]"/>
    <tableColumn id="6" name="[healthCriticalModifier]"/>
    <tableColumn id="7" name="[energyRequiredToBoost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Z84" totalsRowShown="0" headerRowDxfId="127" headerRowBorderDxfId="126" tableBorderDxfId="125" totalsRowBorderDxfId="124">
  <autoFilter ref="B18:Z84"/>
  <tableColumns count="25">
    <tableColumn id="1" name="{entityDefinitions}" dataDxfId="123"/>
    <tableColumn id="2" name="[sku]" dataDxfId="122"/>
    <tableColumn id="6" name="[category]" dataDxfId="121"/>
    <tableColumn id="10" name="[rewardScore]" dataDxfId="120"/>
    <tableColumn id="11" name="[rewardCoins]" dataDxfId="119"/>
    <tableColumn id="12" name="[rewardPC]" dataDxfId="118"/>
    <tableColumn id="13" name="[rewardHealth]" dataDxfId="117"/>
    <tableColumn id="14" name="[rewardEnergy]" dataDxfId="116"/>
    <tableColumn id="15" name="[rewardFury]" dataDxfId="115"/>
    <tableColumn id="16" name="[rewardXp]" dataDxfId="114"/>
    <tableColumn id="17" name="[goldenChance]" dataDxfId="113"/>
    <tableColumn id="18" name="[pcChance]" dataDxfId="112"/>
    <tableColumn id="3" name="[isEdible]" dataDxfId="111"/>
    <tableColumn id="4" name="[edibleFromTier]" dataDxfId="110"/>
    <tableColumn id="5" name="[biteResistance]" dataDxfId="109"/>
    <tableColumn id="19" name="[eatFeedbackChance]" dataDxfId="108"/>
    <tableColumn id="20" name="[burnFeedbackChance]" dataDxfId="107"/>
    <tableColumn id="21" name="[damageFeedbackChance]" dataDxfId="106"/>
    <tableColumn id="22" name="[destroyFeedbackChance]" dataDxfId="105"/>
    <tableColumn id="7" name="[tidName]" dataDxfId="104"/>
    <tableColumn id="8" name="[tidDesc]" dataDxfId="103"/>
    <tableColumn id="9" name="[tidEatFeedback]" dataDxfId="102"/>
    <tableColumn id="23" name="[tidBurnFeedback]" dataDxfId="101"/>
    <tableColumn id="24" name="[tidDamageFeedback]" dataDxfId="100"/>
    <tableColumn id="25" name="[tidDestroyFeedback]" dataDxfId="9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98" headerRowBorderDxfId="97" tableBorderDxfId="96" totalsRowBorderDxfId="95">
  <autoFilter ref="B4:C12"/>
  <tableColumns count="2">
    <tableColumn id="1" name="{entityCategoryDefinitions}" dataDxfId="94"/>
    <tableColumn id="2" name="[sku]" dataDxfId="9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623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4" t="s">
        <v>303</v>
      </c>
      <c r="C15" s="22" t="s">
        <v>304</v>
      </c>
    </row>
    <row r="16" spans="2:14" s="67" customFormat="1">
      <c r="B16" s="152" t="s">
        <v>301</v>
      </c>
      <c r="C16" s="22" t="s">
        <v>302</v>
      </c>
    </row>
    <row r="17" spans="2:15" s="67" customFormat="1">
      <c r="B17" s="185" t="s">
        <v>305</v>
      </c>
      <c r="C17" s="183" t="s">
        <v>306</v>
      </c>
    </row>
    <row r="18" spans="2:15" s="67" customFormat="1">
      <c r="B18" s="151" t="s">
        <v>299</v>
      </c>
      <c r="C18" s="22" t="s">
        <v>300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202</v>
      </c>
    </row>
    <row r="26" spans="2:15" s="67" customFormat="1">
      <c r="B26" s="131" t="s">
        <v>204</v>
      </c>
    </row>
    <row r="27" spans="2:15">
      <c r="B27" s="17" t="s">
        <v>309</v>
      </c>
    </row>
    <row r="28" spans="2:15">
      <c r="B28" s="18" t="s">
        <v>203</v>
      </c>
    </row>
    <row r="29" spans="2:15" s="67" customFormat="1">
      <c r="B29" s="19" t="s">
        <v>8</v>
      </c>
    </row>
    <row r="30" spans="2:15">
      <c r="B30" s="187" t="s">
        <v>310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279</v>
      </c>
    </row>
    <row r="44" spans="2:14">
      <c r="B44" s="128" t="s">
        <v>624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461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201"/>
      <c r="D3" s="201" t="s">
        <v>468</v>
      </c>
      <c r="E3" s="201" t="s">
        <v>462</v>
      </c>
      <c r="F3" s="233" t="s">
        <v>467</v>
      </c>
      <c r="G3" s="233"/>
      <c r="H3" s="201"/>
      <c r="I3" s="181"/>
      <c r="J3" s="180"/>
      <c r="K3" s="180"/>
    </row>
    <row r="4" spans="2:13" ht="126">
      <c r="B4" s="143" t="s">
        <v>460</v>
      </c>
      <c r="C4" s="144" t="s">
        <v>5</v>
      </c>
      <c r="D4" s="144" t="s">
        <v>454</v>
      </c>
      <c r="E4" s="154" t="s">
        <v>457</v>
      </c>
      <c r="F4" s="146" t="s">
        <v>458</v>
      </c>
      <c r="G4" s="166" t="s">
        <v>459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3" t="s">
        <v>463</v>
      </c>
      <c r="D5" s="203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464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>
      <c r="B7" s="136" t="s">
        <v>4</v>
      </c>
      <c r="C7" s="13" t="s">
        <v>465</v>
      </c>
      <c r="D7" s="13">
        <v>2</v>
      </c>
      <c r="E7" s="20">
        <v>0</v>
      </c>
      <c r="F7" s="133"/>
      <c r="G7" s="168"/>
      <c r="J7" s="67"/>
      <c r="K7" s="67"/>
    </row>
    <row r="8" spans="2:13">
      <c r="B8" s="136" t="s">
        <v>4</v>
      </c>
      <c r="C8" s="13" t="s">
        <v>466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22" priority="1" operator="equal">
      <formula>1</formula>
    </cfRule>
    <cfRule type="cellIs" dxfId="21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4"/>
  <sheetViews>
    <sheetView workbookViewId="0">
      <selection activeCell="N5" sqref="N5"/>
    </sheetView>
  </sheetViews>
  <sheetFormatPr defaultColWidth="11.42578125" defaultRowHeight="15"/>
  <cols>
    <col min="3" max="3" width="20.28515625" bestFit="1" customWidth="1"/>
    <col min="4" max="4" width="17.85546875" customWidth="1"/>
    <col min="5" max="5" width="17.85546875" style="67" customWidth="1"/>
    <col min="6" max="6" width="20.28515625" style="67" bestFit="1" customWidth="1"/>
    <col min="10" max="10" width="19.85546875" bestFit="1" customWidth="1"/>
    <col min="11" max="11" width="13.85546875" bestFit="1" customWidth="1"/>
    <col min="12" max="13" width="26.7109375" customWidth="1"/>
  </cols>
  <sheetData>
    <row r="1" spans="1:13" ht="15.75" thickBot="1">
      <c r="A1" s="67"/>
      <c r="B1" s="67"/>
    </row>
    <row r="2" spans="1:13" s="67" customFormat="1" ht="23.25">
      <c r="B2" s="12" t="s">
        <v>629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9.5">
      <c r="B4" s="195" t="s">
        <v>630</v>
      </c>
      <c r="C4" s="195" t="s">
        <v>5</v>
      </c>
      <c r="D4" s="195" t="s">
        <v>184</v>
      </c>
      <c r="E4" s="195" t="s">
        <v>721</v>
      </c>
      <c r="F4" s="195" t="s">
        <v>722</v>
      </c>
      <c r="G4" s="195" t="s">
        <v>30</v>
      </c>
      <c r="H4" s="195" t="s">
        <v>631</v>
      </c>
      <c r="I4" s="195" t="s">
        <v>632</v>
      </c>
      <c r="J4" s="195" t="s">
        <v>38</v>
      </c>
      <c r="K4" s="195" t="s">
        <v>23</v>
      </c>
      <c r="L4" s="194" t="s">
        <v>38</v>
      </c>
      <c r="M4" s="194" t="s">
        <v>177</v>
      </c>
    </row>
    <row r="5" spans="1:13">
      <c r="B5" s="217" t="s">
        <v>4</v>
      </c>
      <c r="C5" s="216" t="s">
        <v>633</v>
      </c>
      <c r="D5" s="216" t="s">
        <v>186</v>
      </c>
      <c r="E5" s="216" t="s">
        <v>711</v>
      </c>
      <c r="F5" s="216" t="s">
        <v>720</v>
      </c>
      <c r="G5" s="216">
        <v>1</v>
      </c>
      <c r="H5" s="216" t="s">
        <v>651</v>
      </c>
      <c r="I5" s="216">
        <v>100</v>
      </c>
      <c r="J5" s="216" t="str">
        <f>CONCATENATE("TID_",UPPER(C5),"_NAME")</f>
        <v>TID_DISGUISE_0_NAME</v>
      </c>
      <c r="K5" s="216" t="s">
        <v>654</v>
      </c>
      <c r="L5" s="220" t="str">
        <f>UPPER(CONCATENATE("TID_",C5,"_NAME"))</f>
        <v>TID_DISGUISE_0_NAME</v>
      </c>
      <c r="M5" s="220" t="str">
        <f>UPPER(CONCATENATE("TID_",C5,"_DESC"))</f>
        <v>TID_DISGUISE_0_DESC</v>
      </c>
    </row>
    <row r="6" spans="1:13">
      <c r="B6" s="217" t="s">
        <v>4</v>
      </c>
      <c r="C6" s="216" t="s">
        <v>634</v>
      </c>
      <c r="D6" s="216" t="s">
        <v>186</v>
      </c>
      <c r="E6" s="216" t="s">
        <v>712</v>
      </c>
      <c r="F6" s="216" t="s">
        <v>720</v>
      </c>
      <c r="G6" s="216">
        <v>2</v>
      </c>
      <c r="H6" s="216" t="s">
        <v>651</v>
      </c>
      <c r="I6" s="216">
        <v>100</v>
      </c>
      <c r="J6" s="216" t="str">
        <f t="shared" ref="J6:J20" si="0">CONCATENATE("TID_",UPPER(C6),"_NAME")</f>
        <v>TID_DISGUISE_1_NAME</v>
      </c>
      <c r="K6" s="216" t="s">
        <v>655</v>
      </c>
      <c r="L6" s="220" t="str">
        <f t="shared" ref="L6:L44" si="1">UPPER(CONCATENATE("TID_",C6,"_NAME"))</f>
        <v>TID_DISGUISE_1_NAME</v>
      </c>
      <c r="M6" s="220" t="str">
        <f t="shared" ref="M6:M44" si="2">UPPER(CONCATENATE("TID_",C6,"_DESC"))</f>
        <v>TID_DISGUISE_1_DESC</v>
      </c>
    </row>
    <row r="7" spans="1:13">
      <c r="B7" s="217" t="s">
        <v>4</v>
      </c>
      <c r="C7" s="216" t="s">
        <v>635</v>
      </c>
      <c r="D7" s="216" t="s">
        <v>186</v>
      </c>
      <c r="E7" s="216" t="s">
        <v>713</v>
      </c>
      <c r="F7" s="216" t="s">
        <v>720</v>
      </c>
      <c r="G7" s="216">
        <v>3</v>
      </c>
      <c r="H7" s="216" t="s">
        <v>651</v>
      </c>
      <c r="I7" s="216">
        <v>100</v>
      </c>
      <c r="J7" s="216" t="str">
        <f t="shared" si="0"/>
        <v>TID_DISGUISE_2_NAME</v>
      </c>
      <c r="K7" s="216" t="s">
        <v>656</v>
      </c>
      <c r="L7" s="220" t="str">
        <f t="shared" si="1"/>
        <v>TID_DISGUISE_2_NAME</v>
      </c>
      <c r="M7" s="220" t="str">
        <f t="shared" si="2"/>
        <v>TID_DISGUISE_2_DESC</v>
      </c>
    </row>
    <row r="8" spans="1:13">
      <c r="B8" s="217" t="s">
        <v>4</v>
      </c>
      <c r="C8" s="216" t="s">
        <v>636</v>
      </c>
      <c r="D8" s="216" t="s">
        <v>186</v>
      </c>
      <c r="E8" s="216" t="s">
        <v>714</v>
      </c>
      <c r="F8" s="216" t="s">
        <v>720</v>
      </c>
      <c r="G8" s="216">
        <v>4</v>
      </c>
      <c r="H8" s="216" t="s">
        <v>651</v>
      </c>
      <c r="I8" s="216">
        <v>100</v>
      </c>
      <c r="J8" s="216" t="str">
        <f t="shared" si="0"/>
        <v>TID_DISGUISE_3_NAME</v>
      </c>
      <c r="K8" s="216" t="s">
        <v>657</v>
      </c>
      <c r="L8" s="220" t="str">
        <f t="shared" si="1"/>
        <v>TID_DISGUISE_3_NAME</v>
      </c>
      <c r="M8" s="220" t="str">
        <f t="shared" si="2"/>
        <v>TID_DISGUISE_3_DESC</v>
      </c>
    </row>
    <row r="9" spans="1:13">
      <c r="B9" s="217" t="s">
        <v>4</v>
      </c>
      <c r="C9" s="216" t="s">
        <v>637</v>
      </c>
      <c r="D9" s="216" t="s">
        <v>186</v>
      </c>
      <c r="E9" s="216" t="s">
        <v>715</v>
      </c>
      <c r="F9" s="216" t="s">
        <v>720</v>
      </c>
      <c r="G9" s="216">
        <v>5</v>
      </c>
      <c r="H9" s="216" t="s">
        <v>652</v>
      </c>
      <c r="I9" s="216">
        <v>200</v>
      </c>
      <c r="J9" s="216" t="str">
        <f t="shared" si="0"/>
        <v>TID_DISGUISE_4_NAME</v>
      </c>
      <c r="K9" s="216" t="s">
        <v>658</v>
      </c>
      <c r="L9" s="220" t="str">
        <f t="shared" si="1"/>
        <v>TID_DISGUISE_4_NAME</v>
      </c>
      <c r="M9" s="220" t="str">
        <f t="shared" si="2"/>
        <v>TID_DISGUISE_4_DESC</v>
      </c>
    </row>
    <row r="10" spans="1:13">
      <c r="B10" s="217" t="s">
        <v>4</v>
      </c>
      <c r="C10" s="216" t="s">
        <v>638</v>
      </c>
      <c r="D10" s="216" t="s">
        <v>186</v>
      </c>
      <c r="E10" s="216" t="s">
        <v>716</v>
      </c>
      <c r="F10" s="216" t="s">
        <v>720</v>
      </c>
      <c r="G10" s="216">
        <v>6</v>
      </c>
      <c r="H10" s="216" t="s">
        <v>652</v>
      </c>
      <c r="I10" s="216">
        <v>200</v>
      </c>
      <c r="J10" s="216" t="str">
        <f t="shared" si="0"/>
        <v>TID_DISGUISE_5_NAME</v>
      </c>
      <c r="K10" s="216" t="s">
        <v>659</v>
      </c>
      <c r="L10" s="220" t="str">
        <f t="shared" si="1"/>
        <v>TID_DISGUISE_5_NAME</v>
      </c>
      <c r="M10" s="220" t="str">
        <f t="shared" si="2"/>
        <v>TID_DISGUISE_5_DESC</v>
      </c>
    </row>
    <row r="11" spans="1:13">
      <c r="B11" s="217" t="s">
        <v>4</v>
      </c>
      <c r="C11" s="216" t="s">
        <v>639</v>
      </c>
      <c r="D11" s="216" t="s">
        <v>186</v>
      </c>
      <c r="E11" s="216" t="s">
        <v>717</v>
      </c>
      <c r="F11" s="216" t="s">
        <v>720</v>
      </c>
      <c r="G11" s="216">
        <v>7</v>
      </c>
      <c r="H11" s="216" t="s">
        <v>652</v>
      </c>
      <c r="I11" s="216">
        <v>200</v>
      </c>
      <c r="J11" s="216" t="str">
        <f t="shared" si="0"/>
        <v>TID_DISGUISE_6_NAME</v>
      </c>
      <c r="K11" s="216" t="s">
        <v>660</v>
      </c>
      <c r="L11" s="220" t="str">
        <f t="shared" si="1"/>
        <v>TID_DISGUISE_6_NAME</v>
      </c>
      <c r="M11" s="220" t="str">
        <f t="shared" si="2"/>
        <v>TID_DISGUISE_6_DESC</v>
      </c>
    </row>
    <row r="12" spans="1:13">
      <c r="B12" s="217" t="s">
        <v>4</v>
      </c>
      <c r="C12" s="216" t="s">
        <v>640</v>
      </c>
      <c r="D12" s="216" t="s">
        <v>186</v>
      </c>
      <c r="E12" s="216" t="s">
        <v>718</v>
      </c>
      <c r="F12" s="216" t="s">
        <v>720</v>
      </c>
      <c r="G12" s="216">
        <v>8</v>
      </c>
      <c r="H12" s="216" t="s">
        <v>653</v>
      </c>
      <c r="I12" s="216">
        <v>300</v>
      </c>
      <c r="J12" s="216" t="str">
        <f t="shared" si="0"/>
        <v>TID_DISGUISE_7_NAME</v>
      </c>
      <c r="K12" s="216" t="s">
        <v>661</v>
      </c>
      <c r="L12" s="220" t="str">
        <f t="shared" si="1"/>
        <v>TID_DISGUISE_7_NAME</v>
      </c>
      <c r="M12" s="220" t="str">
        <f t="shared" si="2"/>
        <v>TID_DISGUISE_7_DESC</v>
      </c>
    </row>
    <row r="13" spans="1:13">
      <c r="B13" s="217" t="s">
        <v>4</v>
      </c>
      <c r="C13" s="216" t="s">
        <v>641</v>
      </c>
      <c r="D13" s="216" t="s">
        <v>707</v>
      </c>
      <c r="E13" s="216" t="s">
        <v>711</v>
      </c>
      <c r="F13" s="216" t="s">
        <v>720</v>
      </c>
      <c r="G13" s="216">
        <v>1</v>
      </c>
      <c r="H13" s="216" t="s">
        <v>651</v>
      </c>
      <c r="I13" s="216">
        <v>100</v>
      </c>
      <c r="J13" s="216" t="str">
        <f t="shared" si="0"/>
        <v>TID_DISGUISE_8_NAME</v>
      </c>
      <c r="K13" s="216" t="s">
        <v>654</v>
      </c>
      <c r="L13" s="220" t="str">
        <f t="shared" si="1"/>
        <v>TID_DISGUISE_8_NAME</v>
      </c>
      <c r="M13" s="220" t="str">
        <f t="shared" si="2"/>
        <v>TID_DISGUISE_8_DESC</v>
      </c>
    </row>
    <row r="14" spans="1:13">
      <c r="B14" s="217" t="s">
        <v>4</v>
      </c>
      <c r="C14" s="216" t="s">
        <v>642</v>
      </c>
      <c r="D14" s="216" t="s">
        <v>707</v>
      </c>
      <c r="E14" s="216" t="s">
        <v>712</v>
      </c>
      <c r="F14" s="216" t="s">
        <v>720</v>
      </c>
      <c r="G14" s="216">
        <v>2</v>
      </c>
      <c r="H14" s="216" t="s">
        <v>651</v>
      </c>
      <c r="I14" s="216">
        <v>100</v>
      </c>
      <c r="J14" s="216" t="str">
        <f t="shared" si="0"/>
        <v>TID_DISGUISE_9_NAME</v>
      </c>
      <c r="K14" s="216" t="s">
        <v>655</v>
      </c>
      <c r="L14" s="220" t="str">
        <f t="shared" si="1"/>
        <v>TID_DISGUISE_9_NAME</v>
      </c>
      <c r="M14" s="220" t="str">
        <f t="shared" si="2"/>
        <v>TID_DISGUISE_9_DESC</v>
      </c>
    </row>
    <row r="15" spans="1:13">
      <c r="B15" s="217" t="s">
        <v>4</v>
      </c>
      <c r="C15" s="216" t="s">
        <v>643</v>
      </c>
      <c r="D15" s="216" t="s">
        <v>707</v>
      </c>
      <c r="E15" s="216" t="s">
        <v>713</v>
      </c>
      <c r="F15" s="216" t="s">
        <v>720</v>
      </c>
      <c r="G15" s="216">
        <v>3</v>
      </c>
      <c r="H15" s="216" t="s">
        <v>651</v>
      </c>
      <c r="I15" s="216">
        <v>100</v>
      </c>
      <c r="J15" s="216" t="str">
        <f t="shared" si="0"/>
        <v>TID_DISGUISE_10_NAME</v>
      </c>
      <c r="K15" s="216" t="s">
        <v>656</v>
      </c>
      <c r="L15" s="220" t="str">
        <f t="shared" si="1"/>
        <v>TID_DISGUISE_10_NAME</v>
      </c>
      <c r="M15" s="220" t="str">
        <f t="shared" si="2"/>
        <v>TID_DISGUISE_10_DESC</v>
      </c>
    </row>
    <row r="16" spans="1:13">
      <c r="B16" s="217" t="s">
        <v>4</v>
      </c>
      <c r="C16" s="216" t="s">
        <v>644</v>
      </c>
      <c r="D16" s="216" t="s">
        <v>707</v>
      </c>
      <c r="E16" s="216" t="s">
        <v>714</v>
      </c>
      <c r="F16" s="216" t="s">
        <v>720</v>
      </c>
      <c r="G16" s="216">
        <v>4</v>
      </c>
      <c r="H16" s="216" t="s">
        <v>651</v>
      </c>
      <c r="I16" s="216">
        <v>100</v>
      </c>
      <c r="J16" s="216" t="str">
        <f t="shared" si="0"/>
        <v>TID_DISGUISE_11_NAME</v>
      </c>
      <c r="K16" s="216" t="s">
        <v>657</v>
      </c>
      <c r="L16" s="220" t="str">
        <f t="shared" si="1"/>
        <v>TID_DISGUISE_11_NAME</v>
      </c>
      <c r="M16" s="220" t="str">
        <f t="shared" si="2"/>
        <v>TID_DISGUISE_11_DESC</v>
      </c>
    </row>
    <row r="17" spans="2:13">
      <c r="B17" s="217" t="s">
        <v>4</v>
      </c>
      <c r="C17" s="216" t="s">
        <v>645</v>
      </c>
      <c r="D17" s="216" t="s">
        <v>707</v>
      </c>
      <c r="E17" s="216" t="s">
        <v>715</v>
      </c>
      <c r="F17" s="216" t="s">
        <v>720</v>
      </c>
      <c r="G17" s="216">
        <v>5</v>
      </c>
      <c r="H17" s="216" t="s">
        <v>652</v>
      </c>
      <c r="I17" s="216">
        <v>200</v>
      </c>
      <c r="J17" s="216" t="str">
        <f t="shared" si="0"/>
        <v>TID_DISGUISE_12_NAME</v>
      </c>
      <c r="K17" s="216" t="s">
        <v>658</v>
      </c>
      <c r="L17" s="220" t="str">
        <f t="shared" si="1"/>
        <v>TID_DISGUISE_12_NAME</v>
      </c>
      <c r="M17" s="220" t="str">
        <f t="shared" si="2"/>
        <v>TID_DISGUISE_12_DESC</v>
      </c>
    </row>
    <row r="18" spans="2:13">
      <c r="B18" s="217" t="s">
        <v>4</v>
      </c>
      <c r="C18" s="216" t="s">
        <v>646</v>
      </c>
      <c r="D18" s="216" t="s">
        <v>707</v>
      </c>
      <c r="E18" s="216" t="s">
        <v>716</v>
      </c>
      <c r="F18" s="216" t="s">
        <v>720</v>
      </c>
      <c r="G18" s="216">
        <v>6</v>
      </c>
      <c r="H18" s="216" t="s">
        <v>652</v>
      </c>
      <c r="I18" s="216">
        <v>200</v>
      </c>
      <c r="J18" s="216" t="str">
        <f t="shared" si="0"/>
        <v>TID_DISGUISE_13_NAME</v>
      </c>
      <c r="K18" s="216" t="s">
        <v>659</v>
      </c>
      <c r="L18" s="220" t="str">
        <f t="shared" si="1"/>
        <v>TID_DISGUISE_13_NAME</v>
      </c>
      <c r="M18" s="220" t="str">
        <f t="shared" si="2"/>
        <v>TID_DISGUISE_13_DESC</v>
      </c>
    </row>
    <row r="19" spans="2:13">
      <c r="B19" s="217" t="s">
        <v>4</v>
      </c>
      <c r="C19" s="216" t="s">
        <v>647</v>
      </c>
      <c r="D19" s="216" t="s">
        <v>707</v>
      </c>
      <c r="E19" s="216" t="s">
        <v>717</v>
      </c>
      <c r="F19" s="216" t="s">
        <v>720</v>
      </c>
      <c r="G19" s="216">
        <v>7</v>
      </c>
      <c r="H19" s="216" t="s">
        <v>652</v>
      </c>
      <c r="I19" s="216">
        <v>200</v>
      </c>
      <c r="J19" s="216" t="str">
        <f t="shared" si="0"/>
        <v>TID_DISGUISE_14_NAME</v>
      </c>
      <c r="K19" s="216" t="s">
        <v>660</v>
      </c>
      <c r="L19" s="220" t="str">
        <f t="shared" si="1"/>
        <v>TID_DISGUISE_14_NAME</v>
      </c>
      <c r="M19" s="220" t="str">
        <f t="shared" si="2"/>
        <v>TID_DISGUISE_14_DESC</v>
      </c>
    </row>
    <row r="20" spans="2:13">
      <c r="B20" s="217" t="s">
        <v>4</v>
      </c>
      <c r="C20" s="216" t="s">
        <v>648</v>
      </c>
      <c r="D20" s="216" t="s">
        <v>707</v>
      </c>
      <c r="E20" s="216" t="s">
        <v>718</v>
      </c>
      <c r="F20" s="216" t="s">
        <v>720</v>
      </c>
      <c r="G20" s="216">
        <v>8</v>
      </c>
      <c r="H20" s="216" t="s">
        <v>653</v>
      </c>
      <c r="I20" s="216">
        <v>300</v>
      </c>
      <c r="J20" s="216" t="str">
        <f t="shared" si="0"/>
        <v>TID_DISGUISE_15_NAME</v>
      </c>
      <c r="K20" s="216" t="s">
        <v>661</v>
      </c>
      <c r="L20" s="220" t="str">
        <f t="shared" si="1"/>
        <v>TID_DISGUISE_15_NAME</v>
      </c>
      <c r="M20" s="220" t="str">
        <f t="shared" si="2"/>
        <v>TID_DISGUISE_15_DESC</v>
      </c>
    </row>
    <row r="21" spans="2:13" s="67" customFormat="1">
      <c r="B21" s="217" t="s">
        <v>4</v>
      </c>
      <c r="C21" s="216" t="s">
        <v>649</v>
      </c>
      <c r="D21" s="216" t="s">
        <v>709</v>
      </c>
      <c r="E21" s="216" t="s">
        <v>711</v>
      </c>
      <c r="F21" s="216" t="s">
        <v>720</v>
      </c>
      <c r="G21" s="216">
        <v>1</v>
      </c>
      <c r="H21" s="216" t="s">
        <v>651</v>
      </c>
      <c r="I21" s="216">
        <v>100</v>
      </c>
      <c r="J21" s="216" t="str">
        <f t="shared" ref="J21:J28" si="3">CONCATENATE("TID_",UPPER(C21),"_NAME")</f>
        <v>TID_DISGUISE_16_NAME</v>
      </c>
      <c r="K21" s="216" t="s">
        <v>654</v>
      </c>
      <c r="L21" s="220" t="str">
        <f t="shared" si="1"/>
        <v>TID_DISGUISE_16_NAME</v>
      </c>
      <c r="M21" s="220" t="str">
        <f t="shared" si="2"/>
        <v>TID_DISGUISE_16_DESC</v>
      </c>
    </row>
    <row r="22" spans="2:13" s="67" customFormat="1">
      <c r="B22" s="217" t="s">
        <v>4</v>
      </c>
      <c r="C22" s="216" t="s">
        <v>650</v>
      </c>
      <c r="D22" s="216" t="s">
        <v>709</v>
      </c>
      <c r="E22" s="216" t="s">
        <v>712</v>
      </c>
      <c r="F22" s="216" t="s">
        <v>720</v>
      </c>
      <c r="G22" s="216">
        <v>2</v>
      </c>
      <c r="H22" s="216" t="s">
        <v>651</v>
      </c>
      <c r="I22" s="216">
        <v>100</v>
      </c>
      <c r="J22" s="216" t="str">
        <f t="shared" si="3"/>
        <v>TID_DISGUISE_17_NAME</v>
      </c>
      <c r="K22" s="216" t="s">
        <v>655</v>
      </c>
      <c r="L22" s="220" t="str">
        <f t="shared" si="1"/>
        <v>TID_DISGUISE_17_NAME</v>
      </c>
      <c r="M22" s="220" t="str">
        <f t="shared" si="2"/>
        <v>TID_DISGUISE_17_DESC</v>
      </c>
    </row>
    <row r="23" spans="2:13" s="67" customFormat="1">
      <c r="B23" s="217" t="s">
        <v>4</v>
      </c>
      <c r="C23" s="216" t="s">
        <v>739</v>
      </c>
      <c r="D23" s="216" t="s">
        <v>709</v>
      </c>
      <c r="E23" s="216" t="s">
        <v>713</v>
      </c>
      <c r="F23" s="216" t="s">
        <v>720</v>
      </c>
      <c r="G23" s="216">
        <v>3</v>
      </c>
      <c r="H23" s="216" t="s">
        <v>651</v>
      </c>
      <c r="I23" s="216">
        <v>100</v>
      </c>
      <c r="J23" s="216" t="str">
        <f t="shared" si="3"/>
        <v>TID_DISGUISE_18_NAME</v>
      </c>
      <c r="K23" s="216" t="s">
        <v>656</v>
      </c>
      <c r="L23" s="220" t="str">
        <f t="shared" si="1"/>
        <v>TID_DISGUISE_18_NAME</v>
      </c>
      <c r="M23" s="220" t="str">
        <f t="shared" si="2"/>
        <v>TID_DISGUISE_18_DESC</v>
      </c>
    </row>
    <row r="24" spans="2:13" s="67" customFormat="1">
      <c r="B24" s="217" t="s">
        <v>4</v>
      </c>
      <c r="C24" s="216" t="s">
        <v>740</v>
      </c>
      <c r="D24" s="216" t="s">
        <v>709</v>
      </c>
      <c r="E24" s="216" t="s">
        <v>714</v>
      </c>
      <c r="F24" s="216" t="s">
        <v>720</v>
      </c>
      <c r="G24" s="216">
        <v>4</v>
      </c>
      <c r="H24" s="216" t="s">
        <v>651</v>
      </c>
      <c r="I24" s="216">
        <v>100</v>
      </c>
      <c r="J24" s="216" t="str">
        <f t="shared" si="3"/>
        <v>TID_DISGUISE_19_NAME</v>
      </c>
      <c r="K24" s="216" t="s">
        <v>657</v>
      </c>
      <c r="L24" s="220" t="str">
        <f t="shared" si="1"/>
        <v>TID_DISGUISE_19_NAME</v>
      </c>
      <c r="M24" s="220" t="str">
        <f t="shared" si="2"/>
        <v>TID_DISGUISE_19_DESC</v>
      </c>
    </row>
    <row r="25" spans="2:13" s="67" customFormat="1">
      <c r="B25" s="217" t="s">
        <v>4</v>
      </c>
      <c r="C25" s="216" t="s">
        <v>741</v>
      </c>
      <c r="D25" s="216" t="s">
        <v>709</v>
      </c>
      <c r="E25" s="216" t="s">
        <v>715</v>
      </c>
      <c r="F25" s="216" t="s">
        <v>720</v>
      </c>
      <c r="G25" s="216">
        <v>5</v>
      </c>
      <c r="H25" s="216" t="s">
        <v>652</v>
      </c>
      <c r="I25" s="216">
        <v>200</v>
      </c>
      <c r="J25" s="216" t="str">
        <f t="shared" si="3"/>
        <v>TID_DISGUISE_20_NAME</v>
      </c>
      <c r="K25" s="216" t="s">
        <v>658</v>
      </c>
      <c r="L25" s="220" t="str">
        <f t="shared" si="1"/>
        <v>TID_DISGUISE_20_NAME</v>
      </c>
      <c r="M25" s="220" t="str">
        <f t="shared" si="2"/>
        <v>TID_DISGUISE_20_DESC</v>
      </c>
    </row>
    <row r="26" spans="2:13" s="67" customFormat="1">
      <c r="B26" s="217" t="s">
        <v>4</v>
      </c>
      <c r="C26" s="216" t="s">
        <v>742</v>
      </c>
      <c r="D26" s="216" t="s">
        <v>709</v>
      </c>
      <c r="E26" s="216" t="s">
        <v>716</v>
      </c>
      <c r="F26" s="216" t="s">
        <v>720</v>
      </c>
      <c r="G26" s="216">
        <v>6</v>
      </c>
      <c r="H26" s="216" t="s">
        <v>652</v>
      </c>
      <c r="I26" s="216">
        <v>200</v>
      </c>
      <c r="J26" s="216" t="str">
        <f t="shared" si="3"/>
        <v>TID_DISGUISE_21_NAME</v>
      </c>
      <c r="K26" s="216" t="s">
        <v>659</v>
      </c>
      <c r="L26" s="220" t="str">
        <f t="shared" si="1"/>
        <v>TID_DISGUISE_21_NAME</v>
      </c>
      <c r="M26" s="220" t="str">
        <f t="shared" si="2"/>
        <v>TID_DISGUISE_21_DESC</v>
      </c>
    </row>
    <row r="27" spans="2:13" s="67" customFormat="1">
      <c r="B27" s="217" t="s">
        <v>4</v>
      </c>
      <c r="C27" s="216" t="s">
        <v>743</v>
      </c>
      <c r="D27" s="216" t="s">
        <v>709</v>
      </c>
      <c r="E27" s="216" t="s">
        <v>717</v>
      </c>
      <c r="F27" s="216" t="s">
        <v>720</v>
      </c>
      <c r="G27" s="216">
        <v>7</v>
      </c>
      <c r="H27" s="216" t="s">
        <v>652</v>
      </c>
      <c r="I27" s="216">
        <v>200</v>
      </c>
      <c r="J27" s="216" t="str">
        <f t="shared" si="3"/>
        <v>TID_DISGUISE_22_NAME</v>
      </c>
      <c r="K27" s="216" t="s">
        <v>660</v>
      </c>
      <c r="L27" s="220" t="str">
        <f t="shared" si="1"/>
        <v>TID_DISGUISE_22_NAME</v>
      </c>
      <c r="M27" s="220" t="str">
        <f t="shared" si="2"/>
        <v>TID_DISGUISE_22_DESC</v>
      </c>
    </row>
    <row r="28" spans="2:13" s="67" customFormat="1">
      <c r="B28" s="217" t="s">
        <v>4</v>
      </c>
      <c r="C28" s="216" t="s">
        <v>744</v>
      </c>
      <c r="D28" s="216" t="s">
        <v>709</v>
      </c>
      <c r="E28" s="216" t="s">
        <v>718</v>
      </c>
      <c r="F28" s="216" t="s">
        <v>720</v>
      </c>
      <c r="G28" s="216">
        <v>8</v>
      </c>
      <c r="H28" s="216" t="s">
        <v>653</v>
      </c>
      <c r="I28" s="216">
        <v>300</v>
      </c>
      <c r="J28" s="216" t="str">
        <f t="shared" si="3"/>
        <v>TID_DISGUISE_23_NAME</v>
      </c>
      <c r="K28" s="216" t="s">
        <v>661</v>
      </c>
      <c r="L28" s="220" t="str">
        <f t="shared" si="1"/>
        <v>TID_DISGUISE_23_NAME</v>
      </c>
      <c r="M28" s="220" t="str">
        <f t="shared" si="2"/>
        <v>TID_DISGUISE_23_DESC</v>
      </c>
    </row>
    <row r="29" spans="2:13" s="67" customFormat="1">
      <c r="B29" s="217" t="s">
        <v>4</v>
      </c>
      <c r="C29" s="216" t="s">
        <v>745</v>
      </c>
      <c r="D29" s="216" t="s">
        <v>710</v>
      </c>
      <c r="E29" s="216" t="s">
        <v>711</v>
      </c>
      <c r="F29" s="216" t="s">
        <v>720</v>
      </c>
      <c r="G29" s="216">
        <v>1</v>
      </c>
      <c r="H29" s="216" t="s">
        <v>651</v>
      </c>
      <c r="I29" s="216">
        <v>100</v>
      </c>
      <c r="J29" s="216" t="str">
        <f t="shared" ref="J29:J44" si="4">CONCATENATE("TID_",UPPER(C29),"_NAME")</f>
        <v>TID_DISGUISE_24_NAME</v>
      </c>
      <c r="K29" s="216" t="s">
        <v>654</v>
      </c>
      <c r="L29" s="220" t="str">
        <f t="shared" si="1"/>
        <v>TID_DISGUISE_24_NAME</v>
      </c>
      <c r="M29" s="220" t="str">
        <f t="shared" si="2"/>
        <v>TID_DISGUISE_24_DESC</v>
      </c>
    </row>
    <row r="30" spans="2:13" s="67" customFormat="1">
      <c r="B30" s="217" t="s">
        <v>4</v>
      </c>
      <c r="C30" s="216" t="s">
        <v>746</v>
      </c>
      <c r="D30" s="216" t="s">
        <v>710</v>
      </c>
      <c r="E30" s="216" t="s">
        <v>712</v>
      </c>
      <c r="F30" s="216" t="s">
        <v>720</v>
      </c>
      <c r="G30" s="216">
        <v>2</v>
      </c>
      <c r="H30" s="216" t="s">
        <v>651</v>
      </c>
      <c r="I30" s="216">
        <v>100</v>
      </c>
      <c r="J30" s="216" t="str">
        <f t="shared" si="4"/>
        <v>TID_DISGUISE_25_NAME</v>
      </c>
      <c r="K30" s="216" t="s">
        <v>655</v>
      </c>
      <c r="L30" s="220" t="str">
        <f t="shared" si="1"/>
        <v>TID_DISGUISE_25_NAME</v>
      </c>
      <c r="M30" s="220" t="str">
        <f t="shared" si="2"/>
        <v>TID_DISGUISE_25_DESC</v>
      </c>
    </row>
    <row r="31" spans="2:13" s="67" customFormat="1">
      <c r="B31" s="217" t="s">
        <v>4</v>
      </c>
      <c r="C31" s="216" t="s">
        <v>747</v>
      </c>
      <c r="D31" s="216" t="s">
        <v>710</v>
      </c>
      <c r="E31" s="216" t="s">
        <v>713</v>
      </c>
      <c r="F31" s="216" t="s">
        <v>720</v>
      </c>
      <c r="G31" s="216">
        <v>3</v>
      </c>
      <c r="H31" s="216" t="s">
        <v>651</v>
      </c>
      <c r="I31" s="216">
        <v>100</v>
      </c>
      <c r="J31" s="216" t="str">
        <f t="shared" si="4"/>
        <v>TID_DISGUISE_26_NAME</v>
      </c>
      <c r="K31" s="216" t="s">
        <v>656</v>
      </c>
      <c r="L31" s="220" t="str">
        <f t="shared" si="1"/>
        <v>TID_DISGUISE_26_NAME</v>
      </c>
      <c r="M31" s="220" t="str">
        <f t="shared" si="2"/>
        <v>TID_DISGUISE_26_DESC</v>
      </c>
    </row>
    <row r="32" spans="2:13" s="67" customFormat="1">
      <c r="B32" s="217" t="s">
        <v>4</v>
      </c>
      <c r="C32" s="216" t="s">
        <v>748</v>
      </c>
      <c r="D32" s="216" t="s">
        <v>710</v>
      </c>
      <c r="E32" s="216" t="s">
        <v>714</v>
      </c>
      <c r="F32" s="216" t="s">
        <v>720</v>
      </c>
      <c r="G32" s="216">
        <v>4</v>
      </c>
      <c r="H32" s="216" t="s">
        <v>651</v>
      </c>
      <c r="I32" s="216">
        <v>100</v>
      </c>
      <c r="J32" s="216" t="str">
        <f t="shared" si="4"/>
        <v>TID_DISGUISE_27_NAME</v>
      </c>
      <c r="K32" s="216" t="s">
        <v>657</v>
      </c>
      <c r="L32" s="220" t="str">
        <f t="shared" si="1"/>
        <v>TID_DISGUISE_27_NAME</v>
      </c>
      <c r="M32" s="220" t="str">
        <f t="shared" si="2"/>
        <v>TID_DISGUISE_27_DESC</v>
      </c>
    </row>
    <row r="33" spans="2:13" s="67" customFormat="1">
      <c r="B33" s="217" t="s">
        <v>4</v>
      </c>
      <c r="C33" s="216" t="s">
        <v>749</v>
      </c>
      <c r="D33" s="216" t="s">
        <v>710</v>
      </c>
      <c r="E33" s="216" t="s">
        <v>715</v>
      </c>
      <c r="F33" s="216" t="s">
        <v>720</v>
      </c>
      <c r="G33" s="216">
        <v>5</v>
      </c>
      <c r="H33" s="216" t="s">
        <v>652</v>
      </c>
      <c r="I33" s="216">
        <v>200</v>
      </c>
      <c r="J33" s="216" t="str">
        <f t="shared" si="4"/>
        <v>TID_DISGUISE_28_NAME</v>
      </c>
      <c r="K33" s="216" t="s">
        <v>658</v>
      </c>
      <c r="L33" s="220" t="str">
        <f t="shared" si="1"/>
        <v>TID_DISGUISE_28_NAME</v>
      </c>
      <c r="M33" s="220" t="str">
        <f t="shared" si="2"/>
        <v>TID_DISGUISE_28_DESC</v>
      </c>
    </row>
    <row r="34" spans="2:13" s="67" customFormat="1">
      <c r="B34" s="217" t="s">
        <v>4</v>
      </c>
      <c r="C34" s="216" t="s">
        <v>750</v>
      </c>
      <c r="D34" s="216" t="s">
        <v>710</v>
      </c>
      <c r="E34" s="216" t="s">
        <v>716</v>
      </c>
      <c r="F34" s="216" t="s">
        <v>720</v>
      </c>
      <c r="G34" s="216">
        <v>6</v>
      </c>
      <c r="H34" s="216" t="s">
        <v>652</v>
      </c>
      <c r="I34" s="216">
        <v>200</v>
      </c>
      <c r="J34" s="216" t="str">
        <f t="shared" si="4"/>
        <v>TID_DISGUISE_29_NAME</v>
      </c>
      <c r="K34" s="216" t="s">
        <v>659</v>
      </c>
      <c r="L34" s="220" t="str">
        <f t="shared" si="1"/>
        <v>TID_DISGUISE_29_NAME</v>
      </c>
      <c r="M34" s="220" t="str">
        <f t="shared" si="2"/>
        <v>TID_DISGUISE_29_DESC</v>
      </c>
    </row>
    <row r="35" spans="2:13" s="67" customFormat="1">
      <c r="B35" s="217" t="s">
        <v>4</v>
      </c>
      <c r="C35" s="216" t="s">
        <v>751</v>
      </c>
      <c r="D35" s="216" t="s">
        <v>710</v>
      </c>
      <c r="E35" s="216" t="s">
        <v>717</v>
      </c>
      <c r="F35" s="216" t="s">
        <v>720</v>
      </c>
      <c r="G35" s="216">
        <v>7</v>
      </c>
      <c r="H35" s="216" t="s">
        <v>652</v>
      </c>
      <c r="I35" s="216">
        <v>200</v>
      </c>
      <c r="J35" s="216" t="str">
        <f t="shared" si="4"/>
        <v>TID_DISGUISE_30_NAME</v>
      </c>
      <c r="K35" s="216" t="s">
        <v>660</v>
      </c>
      <c r="L35" s="220" t="str">
        <f t="shared" si="1"/>
        <v>TID_DISGUISE_30_NAME</v>
      </c>
      <c r="M35" s="220" t="str">
        <f t="shared" si="2"/>
        <v>TID_DISGUISE_30_DESC</v>
      </c>
    </row>
    <row r="36" spans="2:13" s="67" customFormat="1">
      <c r="B36" s="217" t="s">
        <v>4</v>
      </c>
      <c r="C36" s="216" t="s">
        <v>752</v>
      </c>
      <c r="D36" s="216" t="s">
        <v>710</v>
      </c>
      <c r="E36" s="216" t="s">
        <v>718</v>
      </c>
      <c r="F36" s="216" t="s">
        <v>720</v>
      </c>
      <c r="G36" s="216">
        <v>8</v>
      </c>
      <c r="H36" s="216" t="s">
        <v>653</v>
      </c>
      <c r="I36" s="216">
        <v>300</v>
      </c>
      <c r="J36" s="216" t="str">
        <f t="shared" si="4"/>
        <v>TID_DISGUISE_31_NAME</v>
      </c>
      <c r="K36" s="216" t="s">
        <v>661</v>
      </c>
      <c r="L36" s="220" t="str">
        <f t="shared" si="1"/>
        <v>TID_DISGUISE_31_NAME</v>
      </c>
      <c r="M36" s="220" t="str">
        <f t="shared" si="2"/>
        <v>TID_DISGUISE_31_DESC</v>
      </c>
    </row>
    <row r="37" spans="2:13" s="67" customFormat="1">
      <c r="B37" s="217" t="s">
        <v>4</v>
      </c>
      <c r="C37" s="216" t="s">
        <v>753</v>
      </c>
      <c r="D37" s="216" t="s">
        <v>708</v>
      </c>
      <c r="E37" s="216" t="s">
        <v>711</v>
      </c>
      <c r="F37" s="216" t="s">
        <v>720</v>
      </c>
      <c r="G37" s="216">
        <v>1</v>
      </c>
      <c r="H37" s="216" t="s">
        <v>651</v>
      </c>
      <c r="I37" s="216">
        <v>100</v>
      </c>
      <c r="J37" s="216" t="str">
        <f t="shared" si="4"/>
        <v>TID_DISGUISE_32_NAME</v>
      </c>
      <c r="K37" s="216" t="s">
        <v>654</v>
      </c>
      <c r="L37" s="220" t="str">
        <f t="shared" si="1"/>
        <v>TID_DISGUISE_32_NAME</v>
      </c>
      <c r="M37" s="220" t="str">
        <f t="shared" si="2"/>
        <v>TID_DISGUISE_32_DESC</v>
      </c>
    </row>
    <row r="38" spans="2:13" s="67" customFormat="1">
      <c r="B38" s="217" t="s">
        <v>4</v>
      </c>
      <c r="C38" s="216" t="s">
        <v>754</v>
      </c>
      <c r="D38" s="216" t="s">
        <v>708</v>
      </c>
      <c r="E38" s="216" t="s">
        <v>712</v>
      </c>
      <c r="F38" s="216" t="s">
        <v>720</v>
      </c>
      <c r="G38" s="216">
        <v>2</v>
      </c>
      <c r="H38" s="216" t="s">
        <v>651</v>
      </c>
      <c r="I38" s="216">
        <v>100</v>
      </c>
      <c r="J38" s="216" t="str">
        <f t="shared" si="4"/>
        <v>TID_DISGUISE_33_NAME</v>
      </c>
      <c r="K38" s="216" t="s">
        <v>655</v>
      </c>
      <c r="L38" s="220" t="str">
        <f t="shared" si="1"/>
        <v>TID_DISGUISE_33_NAME</v>
      </c>
      <c r="M38" s="220" t="str">
        <f t="shared" si="2"/>
        <v>TID_DISGUISE_33_DESC</v>
      </c>
    </row>
    <row r="39" spans="2:13" s="67" customFormat="1">
      <c r="B39" s="217" t="s">
        <v>4</v>
      </c>
      <c r="C39" s="216" t="s">
        <v>755</v>
      </c>
      <c r="D39" s="216" t="s">
        <v>708</v>
      </c>
      <c r="E39" s="216" t="s">
        <v>713</v>
      </c>
      <c r="F39" s="216" t="s">
        <v>720</v>
      </c>
      <c r="G39" s="216">
        <v>3</v>
      </c>
      <c r="H39" s="216" t="s">
        <v>651</v>
      </c>
      <c r="I39" s="216">
        <v>100</v>
      </c>
      <c r="J39" s="216" t="str">
        <f t="shared" si="4"/>
        <v>TID_DISGUISE_34_NAME</v>
      </c>
      <c r="K39" s="216" t="s">
        <v>656</v>
      </c>
      <c r="L39" s="220" t="str">
        <f t="shared" si="1"/>
        <v>TID_DISGUISE_34_NAME</v>
      </c>
      <c r="M39" s="220" t="str">
        <f t="shared" si="2"/>
        <v>TID_DISGUISE_34_DESC</v>
      </c>
    </row>
    <row r="40" spans="2:13" s="67" customFormat="1">
      <c r="B40" s="217" t="s">
        <v>4</v>
      </c>
      <c r="C40" s="216" t="s">
        <v>756</v>
      </c>
      <c r="D40" s="216" t="s">
        <v>708</v>
      </c>
      <c r="E40" s="216" t="s">
        <v>714</v>
      </c>
      <c r="F40" s="216" t="s">
        <v>720</v>
      </c>
      <c r="G40" s="216">
        <v>4</v>
      </c>
      <c r="H40" s="216" t="s">
        <v>651</v>
      </c>
      <c r="I40" s="216">
        <v>100</v>
      </c>
      <c r="J40" s="216" t="str">
        <f t="shared" si="4"/>
        <v>TID_DISGUISE_35_NAME</v>
      </c>
      <c r="K40" s="216" t="s">
        <v>657</v>
      </c>
      <c r="L40" s="220" t="str">
        <f t="shared" si="1"/>
        <v>TID_DISGUISE_35_NAME</v>
      </c>
      <c r="M40" s="220" t="str">
        <f t="shared" si="2"/>
        <v>TID_DISGUISE_35_DESC</v>
      </c>
    </row>
    <row r="41" spans="2:13" s="67" customFormat="1">
      <c r="B41" s="217" t="s">
        <v>4</v>
      </c>
      <c r="C41" s="216" t="s">
        <v>757</v>
      </c>
      <c r="D41" s="216" t="s">
        <v>708</v>
      </c>
      <c r="E41" s="216" t="s">
        <v>715</v>
      </c>
      <c r="F41" s="216" t="s">
        <v>720</v>
      </c>
      <c r="G41" s="216">
        <v>5</v>
      </c>
      <c r="H41" s="216" t="s">
        <v>652</v>
      </c>
      <c r="I41" s="216">
        <v>200</v>
      </c>
      <c r="J41" s="216" t="str">
        <f t="shared" si="4"/>
        <v>TID_DISGUISE_36_NAME</v>
      </c>
      <c r="K41" s="216" t="s">
        <v>658</v>
      </c>
      <c r="L41" s="220" t="str">
        <f t="shared" si="1"/>
        <v>TID_DISGUISE_36_NAME</v>
      </c>
      <c r="M41" s="220" t="str">
        <f t="shared" si="2"/>
        <v>TID_DISGUISE_36_DESC</v>
      </c>
    </row>
    <row r="42" spans="2:13" s="67" customFormat="1">
      <c r="B42" s="217" t="s">
        <v>4</v>
      </c>
      <c r="C42" s="216" t="s">
        <v>758</v>
      </c>
      <c r="D42" s="216" t="s">
        <v>708</v>
      </c>
      <c r="E42" s="216" t="s">
        <v>716</v>
      </c>
      <c r="F42" s="216" t="s">
        <v>720</v>
      </c>
      <c r="G42" s="216">
        <v>6</v>
      </c>
      <c r="H42" s="216" t="s">
        <v>652</v>
      </c>
      <c r="I42" s="216">
        <v>200</v>
      </c>
      <c r="J42" s="216" t="str">
        <f t="shared" si="4"/>
        <v>TID_DISGUISE_37_NAME</v>
      </c>
      <c r="K42" s="216" t="s">
        <v>659</v>
      </c>
      <c r="L42" s="220" t="str">
        <f t="shared" si="1"/>
        <v>TID_DISGUISE_37_NAME</v>
      </c>
      <c r="M42" s="220" t="str">
        <f t="shared" si="2"/>
        <v>TID_DISGUISE_37_DESC</v>
      </c>
    </row>
    <row r="43" spans="2:13" s="67" customFormat="1">
      <c r="B43" s="217" t="s">
        <v>4</v>
      </c>
      <c r="C43" s="216" t="s">
        <v>759</v>
      </c>
      <c r="D43" s="216" t="s">
        <v>708</v>
      </c>
      <c r="E43" s="216" t="s">
        <v>717</v>
      </c>
      <c r="F43" s="216" t="s">
        <v>720</v>
      </c>
      <c r="G43" s="216">
        <v>7</v>
      </c>
      <c r="H43" s="216" t="s">
        <v>652</v>
      </c>
      <c r="I43" s="216">
        <v>200</v>
      </c>
      <c r="J43" s="216" t="str">
        <f t="shared" si="4"/>
        <v>TID_DISGUISE_38_NAME</v>
      </c>
      <c r="K43" s="216" t="s">
        <v>660</v>
      </c>
      <c r="L43" s="220" t="str">
        <f t="shared" si="1"/>
        <v>TID_DISGUISE_38_NAME</v>
      </c>
      <c r="M43" s="220" t="str">
        <f t="shared" si="2"/>
        <v>TID_DISGUISE_38_DESC</v>
      </c>
    </row>
    <row r="44" spans="2:13" s="67" customFormat="1">
      <c r="B44" s="217" t="s">
        <v>4</v>
      </c>
      <c r="C44" s="216" t="s">
        <v>760</v>
      </c>
      <c r="D44" s="216" t="s">
        <v>708</v>
      </c>
      <c r="E44" s="216" t="s">
        <v>718</v>
      </c>
      <c r="F44" s="216" t="s">
        <v>720</v>
      </c>
      <c r="G44" s="216">
        <v>8</v>
      </c>
      <c r="H44" s="216" t="s">
        <v>653</v>
      </c>
      <c r="I44" s="216">
        <v>300</v>
      </c>
      <c r="J44" s="216" t="str">
        <f t="shared" si="4"/>
        <v>TID_DISGUISE_39_NAME</v>
      </c>
      <c r="K44" s="216" t="s">
        <v>661</v>
      </c>
      <c r="L44" s="220" t="str">
        <f t="shared" si="1"/>
        <v>TID_DISGUISE_39_NAME</v>
      </c>
      <c r="M44" s="220" t="str">
        <f t="shared" si="2"/>
        <v>TID_DISGUISE_39_DESC</v>
      </c>
    </row>
    <row r="45" spans="2:13">
      <c r="B45" s="215"/>
      <c r="C45" s="215"/>
      <c r="D45" s="215"/>
      <c r="E45" s="215"/>
      <c r="F45" s="215"/>
      <c r="G45" s="215"/>
      <c r="H45" s="215"/>
      <c r="I45" s="215"/>
      <c r="J45" s="215"/>
      <c r="K45" s="215"/>
    </row>
    <row r="47" spans="2:13" ht="15.75" thickBot="1"/>
    <row r="48" spans="2:13" ht="23.25">
      <c r="B48" s="12" t="s">
        <v>662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>
      <c r="B49" s="67"/>
      <c r="C49" s="67"/>
    </row>
    <row r="50" spans="2:13" ht="129">
      <c r="B50" s="195" t="s">
        <v>696</v>
      </c>
      <c r="C50" s="195" t="s">
        <v>5</v>
      </c>
      <c r="D50" s="195" t="s">
        <v>663</v>
      </c>
      <c r="E50" s="195"/>
      <c r="F50" s="195"/>
      <c r="G50" s="195" t="s">
        <v>664</v>
      </c>
      <c r="H50" s="195" t="s">
        <v>665</v>
      </c>
    </row>
    <row r="51" spans="2:13">
      <c r="B51" s="217" t="s">
        <v>4</v>
      </c>
      <c r="C51" s="216" t="s">
        <v>711</v>
      </c>
      <c r="D51" s="216" t="s">
        <v>666</v>
      </c>
      <c r="E51" s="216"/>
      <c r="F51" s="216"/>
      <c r="G51" s="216"/>
      <c r="H51" s="216"/>
    </row>
    <row r="52" spans="2:13">
      <c r="B52" s="217" t="s">
        <v>4</v>
      </c>
      <c r="C52" s="216" t="s">
        <v>712</v>
      </c>
      <c r="D52" s="216" t="s">
        <v>667</v>
      </c>
      <c r="E52" s="216"/>
      <c r="F52" s="216"/>
      <c r="G52" s="216"/>
      <c r="H52" s="216"/>
    </row>
    <row r="53" spans="2:13">
      <c r="B53" s="217" t="s">
        <v>4</v>
      </c>
      <c r="C53" s="216" t="s">
        <v>713</v>
      </c>
      <c r="D53" s="216" t="s">
        <v>668</v>
      </c>
      <c r="E53" s="216"/>
      <c r="F53" s="216"/>
      <c r="G53" s="216"/>
      <c r="H53" s="216"/>
    </row>
    <row r="54" spans="2:13">
      <c r="B54" s="217" t="s">
        <v>4</v>
      </c>
      <c r="C54" s="216" t="s">
        <v>714</v>
      </c>
      <c r="D54" s="216" t="s">
        <v>669</v>
      </c>
      <c r="E54" s="216"/>
      <c r="F54" s="216"/>
      <c r="G54" s="216"/>
      <c r="H54" s="216"/>
    </row>
    <row r="55" spans="2:13">
      <c r="B55" s="217" t="s">
        <v>4</v>
      </c>
      <c r="C55" s="216" t="s">
        <v>715</v>
      </c>
      <c r="D55" s="216" t="s">
        <v>670</v>
      </c>
      <c r="E55" s="216"/>
      <c r="F55" s="216"/>
      <c r="G55" s="216"/>
      <c r="H55" s="216"/>
    </row>
    <row r="56" spans="2:13">
      <c r="B56" s="217" t="s">
        <v>4</v>
      </c>
      <c r="C56" s="216" t="s">
        <v>716</v>
      </c>
      <c r="D56" s="216" t="s">
        <v>671</v>
      </c>
      <c r="E56" s="216"/>
      <c r="F56" s="216"/>
      <c r="G56" s="216"/>
      <c r="H56" s="216"/>
    </row>
    <row r="57" spans="2:13">
      <c r="B57" s="217" t="s">
        <v>4</v>
      </c>
      <c r="C57" s="216" t="s">
        <v>717</v>
      </c>
      <c r="D57" s="216" t="s">
        <v>672</v>
      </c>
      <c r="E57" s="216"/>
      <c r="F57" s="216"/>
      <c r="G57" s="216"/>
      <c r="H57" s="216"/>
    </row>
    <row r="58" spans="2:13">
      <c r="B58" s="217" t="s">
        <v>4</v>
      </c>
      <c r="C58" s="216" t="s">
        <v>718</v>
      </c>
      <c r="D58" s="216" t="s">
        <v>673</v>
      </c>
      <c r="E58" s="216"/>
      <c r="F58" s="216"/>
      <c r="G58" s="216"/>
      <c r="H58" s="216"/>
    </row>
    <row r="59" spans="2:13">
      <c r="B59" s="217" t="s">
        <v>4</v>
      </c>
      <c r="C59" s="216" t="s">
        <v>719</v>
      </c>
      <c r="D59" s="216" t="s">
        <v>674</v>
      </c>
      <c r="E59" s="216"/>
      <c r="F59" s="216"/>
      <c r="G59" s="216"/>
      <c r="H59" s="216"/>
    </row>
    <row r="60" spans="2:13" ht="15.75" thickBot="1">
      <c r="B60" s="215"/>
      <c r="C60" s="215"/>
      <c r="D60" s="215"/>
      <c r="E60" s="215"/>
      <c r="F60" s="215"/>
      <c r="G60" s="215"/>
      <c r="H60" s="215"/>
    </row>
    <row r="61" spans="2:13" s="67" customFormat="1" ht="23.25">
      <c r="B61" s="12" t="s">
        <v>675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/>
    <row r="63" spans="2:13" s="67" customFormat="1" ht="148.5">
      <c r="B63" s="195" t="s">
        <v>676</v>
      </c>
      <c r="C63" s="195" t="s">
        <v>5</v>
      </c>
      <c r="D63" s="195" t="s">
        <v>697</v>
      </c>
      <c r="E63" s="195"/>
      <c r="F63" s="195"/>
      <c r="G63" s="195" t="s">
        <v>698</v>
      </c>
      <c r="H63" s="195" t="s">
        <v>699</v>
      </c>
    </row>
    <row r="64" spans="2:13" s="67" customFormat="1">
      <c r="B64" s="217" t="s">
        <v>4</v>
      </c>
      <c r="C64" s="216" t="s">
        <v>720</v>
      </c>
      <c r="D64" s="216" t="s">
        <v>701</v>
      </c>
      <c r="E64" s="216"/>
      <c r="F64" s="216"/>
      <c r="G64" s="216" t="s">
        <v>678</v>
      </c>
      <c r="H64" s="216" t="s">
        <v>679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H10" sqref="H10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19.42578125" customWidth="1"/>
    <col min="9" max="9" width="33.28515625" customWidth="1"/>
  </cols>
  <sheetData>
    <row r="1" spans="2:12" s="67" customFormat="1" ht="23.25">
      <c r="B1" s="12" t="s">
        <v>680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95" t="s">
        <v>681</v>
      </c>
      <c r="C3" s="195" t="s">
        <v>5</v>
      </c>
      <c r="D3" s="195" t="s">
        <v>220</v>
      </c>
      <c r="E3" s="195" t="s">
        <v>682</v>
      </c>
      <c r="F3" s="195" t="s">
        <v>683</v>
      </c>
      <c r="G3" s="230" t="s">
        <v>23</v>
      </c>
      <c r="H3" s="194" t="s">
        <v>38</v>
      </c>
      <c r="I3" s="194" t="s">
        <v>177</v>
      </c>
    </row>
    <row r="4" spans="2:12" s="67" customFormat="1">
      <c r="B4" s="217" t="s">
        <v>4</v>
      </c>
      <c r="C4" s="216" t="s">
        <v>677</v>
      </c>
      <c r="D4" s="216" t="s">
        <v>677</v>
      </c>
      <c r="E4" s="216"/>
      <c r="F4" s="216"/>
      <c r="G4" s="219" t="s">
        <v>813</v>
      </c>
      <c r="H4" s="220" t="s">
        <v>795</v>
      </c>
      <c r="I4" s="220" t="s">
        <v>796</v>
      </c>
    </row>
    <row r="5" spans="2:12" s="67" customFormat="1">
      <c r="B5" s="217" t="s">
        <v>4</v>
      </c>
      <c r="C5" s="216" t="s">
        <v>678</v>
      </c>
      <c r="D5" s="216" t="s">
        <v>684</v>
      </c>
      <c r="E5" s="216">
        <v>10</v>
      </c>
      <c r="F5" s="216"/>
      <c r="G5" s="219" t="s">
        <v>814</v>
      </c>
      <c r="H5" s="220" t="s">
        <v>797</v>
      </c>
      <c r="I5" s="220" t="s">
        <v>798</v>
      </c>
    </row>
    <row r="6" spans="2:12" s="67" customFormat="1">
      <c r="B6" s="217" t="s">
        <v>4</v>
      </c>
      <c r="C6" s="216" t="s">
        <v>685</v>
      </c>
      <c r="D6" s="216" t="s">
        <v>686</v>
      </c>
      <c r="E6" s="216">
        <v>10</v>
      </c>
      <c r="F6" s="216"/>
      <c r="G6" s="219" t="s">
        <v>815</v>
      </c>
      <c r="H6" s="220" t="s">
        <v>799</v>
      </c>
      <c r="I6" s="220" t="s">
        <v>810</v>
      </c>
    </row>
    <row r="7" spans="2:12" s="67" customFormat="1">
      <c r="B7" s="217" t="s">
        <v>4</v>
      </c>
      <c r="C7" s="216" t="s">
        <v>687</v>
      </c>
      <c r="D7" s="216" t="s">
        <v>688</v>
      </c>
      <c r="E7" s="216">
        <v>10</v>
      </c>
      <c r="F7" s="216"/>
      <c r="G7" s="219" t="s">
        <v>816</v>
      </c>
      <c r="H7" s="220" t="s">
        <v>800</v>
      </c>
      <c r="I7" s="220" t="s">
        <v>801</v>
      </c>
    </row>
    <row r="8" spans="2:12" s="67" customFormat="1">
      <c r="B8" s="217" t="s">
        <v>4</v>
      </c>
      <c r="C8" s="216" t="s">
        <v>689</v>
      </c>
      <c r="D8" s="216" t="s">
        <v>690</v>
      </c>
      <c r="E8" s="216" t="s">
        <v>691</v>
      </c>
      <c r="F8" s="216">
        <v>2</v>
      </c>
      <c r="G8" s="219" t="s">
        <v>816</v>
      </c>
      <c r="H8" s="220" t="s">
        <v>802</v>
      </c>
      <c r="I8" s="220" t="s">
        <v>811</v>
      </c>
    </row>
    <row r="9" spans="2:12" s="67" customFormat="1">
      <c r="B9" s="217" t="s">
        <v>4</v>
      </c>
      <c r="C9" s="216" t="s">
        <v>692</v>
      </c>
      <c r="D9" s="216" t="s">
        <v>690</v>
      </c>
      <c r="E9" s="216" t="s">
        <v>693</v>
      </c>
      <c r="F9" s="216">
        <v>1</v>
      </c>
      <c r="G9" s="219" t="s">
        <v>816</v>
      </c>
      <c r="H9" s="220" t="s">
        <v>803</v>
      </c>
      <c r="I9" s="220" t="s">
        <v>804</v>
      </c>
    </row>
    <row r="10" spans="2:12" s="67" customFormat="1">
      <c r="B10" s="217" t="s">
        <v>4</v>
      </c>
      <c r="C10" s="216" t="s">
        <v>694</v>
      </c>
      <c r="D10" s="216" t="s">
        <v>695</v>
      </c>
      <c r="E10" s="216">
        <v>2</v>
      </c>
      <c r="F10" s="216"/>
      <c r="G10" s="219" t="s">
        <v>814</v>
      </c>
      <c r="H10" s="220" t="s">
        <v>808</v>
      </c>
      <c r="I10" s="220" t="s">
        <v>805</v>
      </c>
    </row>
    <row r="11" spans="2:12" s="67" customFormat="1">
      <c r="B11" s="217" t="s">
        <v>4</v>
      </c>
      <c r="C11" s="216" t="s">
        <v>679</v>
      </c>
      <c r="D11" s="216" t="s">
        <v>679</v>
      </c>
      <c r="E11" s="216">
        <v>1</v>
      </c>
      <c r="F11" s="216"/>
      <c r="G11" s="219" t="s">
        <v>815</v>
      </c>
      <c r="H11" s="220" t="s">
        <v>806</v>
      </c>
      <c r="I11" s="220" t="s">
        <v>812</v>
      </c>
    </row>
    <row r="12" spans="2:12" s="67" customFormat="1">
      <c r="B12" s="217" t="s">
        <v>4</v>
      </c>
      <c r="C12" s="216" t="s">
        <v>701</v>
      </c>
      <c r="D12" s="216" t="s">
        <v>700</v>
      </c>
      <c r="E12" s="216" t="s">
        <v>400</v>
      </c>
      <c r="F12" s="216">
        <v>100</v>
      </c>
      <c r="G12" s="219" t="s">
        <v>814</v>
      </c>
      <c r="H12" s="220" t="s">
        <v>807</v>
      </c>
      <c r="I12" s="220" t="s">
        <v>809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I40" sqref="I40"/>
    </sheetView>
  </sheetViews>
  <sheetFormatPr defaultColWidth="11.42578125" defaultRowHeight="15"/>
  <cols>
    <col min="1" max="1" width="4" customWidth="1"/>
    <col min="2" max="2" width="19.85546875" customWidth="1"/>
    <col min="3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470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2"/>
      <c r="D3" s="202"/>
      <c r="E3" s="202"/>
      <c r="F3" s="233"/>
      <c r="G3" s="233"/>
      <c r="H3" s="202"/>
      <c r="I3" s="181"/>
      <c r="J3" s="180"/>
      <c r="K3" s="180"/>
    </row>
    <row r="4" spans="2:12" ht="136.5">
      <c r="B4" s="143" t="s">
        <v>469</v>
      </c>
      <c r="C4" s="144" t="s">
        <v>5</v>
      </c>
      <c r="D4" s="144" t="s">
        <v>188</v>
      </c>
      <c r="E4" s="154" t="s">
        <v>476</v>
      </c>
      <c r="F4" s="154" t="s">
        <v>477</v>
      </c>
      <c r="G4" s="154" t="s">
        <v>478</v>
      </c>
      <c r="H4" s="149" t="s">
        <v>479</v>
      </c>
      <c r="I4" s="67"/>
      <c r="J4" s="67"/>
      <c r="K4" s="67"/>
      <c r="L4" s="67"/>
    </row>
    <row r="5" spans="2:12">
      <c r="B5" s="207" t="s">
        <v>4</v>
      </c>
      <c r="C5" s="210" t="s">
        <v>471</v>
      </c>
      <c r="D5" s="210">
        <v>0</v>
      </c>
      <c r="E5" s="211">
        <v>1</v>
      </c>
      <c r="F5" s="211">
        <v>0</v>
      </c>
      <c r="G5" s="211">
        <v>-1</v>
      </c>
      <c r="H5" s="212"/>
      <c r="I5" s="67"/>
      <c r="J5" s="67"/>
      <c r="K5" s="67"/>
      <c r="L5" s="67"/>
    </row>
    <row r="6" spans="2:12">
      <c r="B6" s="207" t="s">
        <v>4</v>
      </c>
      <c r="C6" s="208" t="s">
        <v>472</v>
      </c>
      <c r="D6" s="208">
        <v>1</v>
      </c>
      <c r="E6" s="209">
        <v>2</v>
      </c>
      <c r="F6" s="209">
        <v>3</v>
      </c>
      <c r="G6" s="209">
        <v>10</v>
      </c>
      <c r="H6" s="212"/>
      <c r="I6" s="67"/>
      <c r="J6" s="67"/>
      <c r="K6" s="67"/>
      <c r="L6" s="67"/>
    </row>
    <row r="7" spans="2:12">
      <c r="B7" s="204" t="s">
        <v>480</v>
      </c>
      <c r="C7" s="13"/>
      <c r="D7" s="13"/>
      <c r="E7" s="20"/>
      <c r="F7" s="20"/>
      <c r="G7" s="20"/>
      <c r="H7" s="163" t="s">
        <v>481</v>
      </c>
      <c r="I7" s="67"/>
      <c r="J7" s="67"/>
      <c r="K7" s="67"/>
      <c r="L7" s="67"/>
    </row>
    <row r="8" spans="2:12">
      <c r="B8" s="204" t="s">
        <v>480</v>
      </c>
      <c r="C8" s="13"/>
      <c r="D8" s="13"/>
      <c r="E8" s="20"/>
      <c r="F8" s="20"/>
      <c r="G8" s="20"/>
      <c r="H8" s="163" t="s">
        <v>482</v>
      </c>
      <c r="I8" s="67"/>
      <c r="J8" s="67"/>
      <c r="K8" s="67"/>
      <c r="L8" s="67"/>
    </row>
    <row r="9" spans="2:12">
      <c r="B9" s="204" t="s">
        <v>480</v>
      </c>
      <c r="C9" s="13"/>
      <c r="D9" s="13"/>
      <c r="E9" s="20"/>
      <c r="F9" s="20"/>
      <c r="G9" s="20"/>
      <c r="H9" s="163" t="s">
        <v>483</v>
      </c>
    </row>
    <row r="10" spans="2:12">
      <c r="B10" s="207" t="s">
        <v>4</v>
      </c>
      <c r="C10" s="210" t="s">
        <v>473</v>
      </c>
      <c r="D10" s="210">
        <v>2</v>
      </c>
      <c r="E10" s="211">
        <v>4</v>
      </c>
      <c r="F10" s="211">
        <v>5</v>
      </c>
      <c r="G10" s="211">
        <v>10</v>
      </c>
      <c r="H10" s="212"/>
    </row>
    <row r="11" spans="2:12">
      <c r="B11" s="204" t="s">
        <v>480</v>
      </c>
      <c r="C11" s="13"/>
      <c r="D11" s="13"/>
      <c r="E11" s="20"/>
      <c r="F11" s="20"/>
      <c r="G11" s="20"/>
      <c r="H11" s="163" t="s">
        <v>484</v>
      </c>
    </row>
    <row r="12" spans="2:12">
      <c r="B12" s="204" t="s">
        <v>480</v>
      </c>
      <c r="C12" s="13"/>
      <c r="D12" s="13"/>
      <c r="E12" s="20"/>
      <c r="F12" s="20"/>
      <c r="G12" s="20"/>
      <c r="H12" s="163" t="s">
        <v>485</v>
      </c>
    </row>
    <row r="13" spans="2:12">
      <c r="B13" s="204" t="s">
        <v>480</v>
      </c>
      <c r="C13" s="13"/>
      <c r="D13" s="13"/>
      <c r="E13" s="20"/>
      <c r="F13" s="20"/>
      <c r="G13" s="20"/>
      <c r="H13" s="163" t="s">
        <v>486</v>
      </c>
    </row>
    <row r="14" spans="2:12">
      <c r="B14" s="207" t="s">
        <v>4</v>
      </c>
      <c r="C14" s="210" t="s">
        <v>474</v>
      </c>
      <c r="D14" s="210">
        <v>3</v>
      </c>
      <c r="E14" s="211">
        <v>8</v>
      </c>
      <c r="F14" s="211">
        <v>10</v>
      </c>
      <c r="G14" s="211">
        <v>10</v>
      </c>
      <c r="H14" s="212"/>
    </row>
    <row r="15" spans="2:12">
      <c r="B15" s="204" t="s">
        <v>480</v>
      </c>
      <c r="C15" s="13"/>
      <c r="D15" s="13"/>
      <c r="E15" s="20"/>
      <c r="F15" s="20"/>
      <c r="G15" s="20"/>
      <c r="H15" s="163" t="s">
        <v>487</v>
      </c>
    </row>
    <row r="16" spans="2:12">
      <c r="B16" s="204" t="s">
        <v>480</v>
      </c>
      <c r="C16" s="13"/>
      <c r="D16" s="13"/>
      <c r="E16" s="20"/>
      <c r="F16" s="20"/>
      <c r="G16" s="20"/>
      <c r="H16" s="163" t="s">
        <v>488</v>
      </c>
    </row>
    <row r="17" spans="2:8">
      <c r="B17" s="204" t="s">
        <v>480</v>
      </c>
      <c r="C17" s="13"/>
      <c r="D17" s="13"/>
      <c r="E17" s="20"/>
      <c r="F17" s="20"/>
      <c r="G17" s="20"/>
      <c r="H17" s="163" t="s">
        <v>489</v>
      </c>
    </row>
    <row r="18" spans="2:8">
      <c r="B18" s="207" t="s">
        <v>4</v>
      </c>
      <c r="C18" s="210" t="s">
        <v>475</v>
      </c>
      <c r="D18" s="210">
        <v>4</v>
      </c>
      <c r="E18" s="211">
        <v>16</v>
      </c>
      <c r="F18" s="211">
        <v>15</v>
      </c>
      <c r="G18" s="211">
        <v>10</v>
      </c>
      <c r="H18" s="212"/>
    </row>
    <row r="19" spans="2:8">
      <c r="B19" s="204" t="s">
        <v>480</v>
      </c>
      <c r="C19" s="13"/>
      <c r="D19" s="13"/>
      <c r="E19" s="20"/>
      <c r="F19" s="20"/>
      <c r="G19" s="20"/>
      <c r="H19" s="163" t="s">
        <v>490</v>
      </c>
    </row>
    <row r="20" spans="2:8">
      <c r="B20" s="204" t="s">
        <v>480</v>
      </c>
      <c r="C20" s="13"/>
      <c r="D20" s="13"/>
      <c r="E20" s="20"/>
      <c r="F20" s="20"/>
      <c r="G20" s="20"/>
      <c r="H20" s="163" t="s">
        <v>491</v>
      </c>
    </row>
    <row r="21" spans="2:8">
      <c r="B21" s="204" t="s">
        <v>480</v>
      </c>
      <c r="C21" s="13"/>
      <c r="D21" s="13"/>
      <c r="E21" s="20"/>
      <c r="F21" s="20"/>
      <c r="G21" s="20"/>
      <c r="H21" s="163" t="s">
        <v>492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224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280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80"/>
      <c r="B3" s="153"/>
      <c r="C3" s="10"/>
      <c r="D3" s="181" t="s">
        <v>285</v>
      </c>
      <c r="E3" s="10"/>
      <c r="F3" s="10"/>
      <c r="G3" s="10"/>
      <c r="H3" s="10"/>
      <c r="I3" s="181"/>
      <c r="J3" s="180"/>
      <c r="K3" s="180"/>
    </row>
    <row r="4" spans="1:11" ht="89.25">
      <c r="A4" s="67"/>
      <c r="B4" s="143" t="s">
        <v>281</v>
      </c>
      <c r="C4" s="144" t="s">
        <v>5</v>
      </c>
      <c r="D4" s="146" t="s">
        <v>283</v>
      </c>
      <c r="E4" s="166" t="s">
        <v>284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282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2"/>
      <c r="C3" s="10"/>
      <c r="D3" s="10"/>
      <c r="E3" s="10"/>
      <c r="G3" s="10"/>
      <c r="H3" s="10" t="s">
        <v>312</v>
      </c>
      <c r="I3" s="67"/>
      <c r="J3" s="67"/>
    </row>
    <row r="4" spans="2:10" ht="119.25">
      <c r="B4" s="143" t="s">
        <v>307</v>
      </c>
      <c r="C4" s="143" t="s">
        <v>5</v>
      </c>
      <c r="D4" s="145" t="s">
        <v>188</v>
      </c>
      <c r="E4" s="154" t="s">
        <v>314</v>
      </c>
      <c r="F4" s="154" t="s">
        <v>315</v>
      </c>
      <c r="G4" s="154" t="s">
        <v>316</v>
      </c>
      <c r="H4" s="148" t="s">
        <v>311</v>
      </c>
      <c r="I4" s="148" t="s">
        <v>23</v>
      </c>
      <c r="J4" s="149" t="s">
        <v>38</v>
      </c>
    </row>
    <row r="5" spans="2:10">
      <c r="B5" s="134" t="s">
        <v>4</v>
      </c>
      <c r="C5" s="189" t="s">
        <v>313</v>
      </c>
      <c r="D5" s="132">
        <v>0</v>
      </c>
      <c r="E5" s="20" t="s">
        <v>326</v>
      </c>
      <c r="F5" s="20" t="b">
        <v>1</v>
      </c>
      <c r="G5" s="20" t="b">
        <v>1</v>
      </c>
      <c r="H5" s="15" t="s">
        <v>336</v>
      </c>
      <c r="I5" s="15"/>
      <c r="J5" s="21" t="s">
        <v>346</v>
      </c>
    </row>
    <row r="6" spans="2:10">
      <c r="B6" s="134" t="s">
        <v>4</v>
      </c>
      <c r="C6" s="189" t="s">
        <v>317</v>
      </c>
      <c r="D6" s="132">
        <v>1</v>
      </c>
      <c r="E6" s="20" t="s">
        <v>327</v>
      </c>
      <c r="F6" s="20" t="b">
        <v>1</v>
      </c>
      <c r="G6" s="20" t="b">
        <v>1</v>
      </c>
      <c r="H6" s="15" t="s">
        <v>337</v>
      </c>
      <c r="I6" s="15"/>
      <c r="J6" s="21" t="s">
        <v>347</v>
      </c>
    </row>
    <row r="7" spans="2:10">
      <c r="B7" s="136" t="s">
        <v>4</v>
      </c>
      <c r="C7" s="189" t="s">
        <v>318</v>
      </c>
      <c r="D7" s="138">
        <v>2</v>
      </c>
      <c r="E7" s="155" t="s">
        <v>328</v>
      </c>
      <c r="F7" s="20" t="b">
        <v>1</v>
      </c>
      <c r="G7" s="20" t="b">
        <v>1</v>
      </c>
      <c r="H7" s="15" t="s">
        <v>338</v>
      </c>
      <c r="I7" s="15"/>
      <c r="J7" s="21" t="s">
        <v>348</v>
      </c>
    </row>
    <row r="8" spans="2:10">
      <c r="B8" s="136" t="s">
        <v>4</v>
      </c>
      <c r="C8" s="189" t="s">
        <v>319</v>
      </c>
      <c r="D8" s="132">
        <v>3</v>
      </c>
      <c r="E8" s="20" t="s">
        <v>329</v>
      </c>
      <c r="F8" s="20" t="b">
        <v>1</v>
      </c>
      <c r="G8" s="20" t="b">
        <v>1</v>
      </c>
      <c r="H8" s="190" t="s">
        <v>339</v>
      </c>
      <c r="I8" s="15"/>
      <c r="J8" s="21" t="s">
        <v>349</v>
      </c>
    </row>
    <row r="9" spans="2:10">
      <c r="B9" s="136" t="s">
        <v>4</v>
      </c>
      <c r="C9" s="189" t="s">
        <v>320</v>
      </c>
      <c r="D9" s="138">
        <v>4</v>
      </c>
      <c r="E9" s="20" t="s">
        <v>330</v>
      </c>
      <c r="F9" s="20" t="b">
        <v>1</v>
      </c>
      <c r="G9" s="20" t="b">
        <v>1</v>
      </c>
      <c r="H9" s="190" t="s">
        <v>340</v>
      </c>
      <c r="I9" s="15"/>
      <c r="J9" s="21" t="s">
        <v>350</v>
      </c>
    </row>
    <row r="10" spans="2:10">
      <c r="B10" s="136" t="s">
        <v>4</v>
      </c>
      <c r="C10" s="189" t="s">
        <v>321</v>
      </c>
      <c r="D10" s="132">
        <v>5</v>
      </c>
      <c r="E10" s="20" t="s">
        <v>331</v>
      </c>
      <c r="F10" s="20" t="b">
        <v>1</v>
      </c>
      <c r="G10" s="20" t="b">
        <v>1</v>
      </c>
      <c r="H10" s="190" t="s">
        <v>341</v>
      </c>
      <c r="I10" s="15"/>
      <c r="J10" s="21" t="s">
        <v>351</v>
      </c>
    </row>
    <row r="11" spans="2:10">
      <c r="B11" s="136" t="s">
        <v>4</v>
      </c>
      <c r="C11" s="189" t="s">
        <v>322</v>
      </c>
      <c r="D11" s="138">
        <v>6</v>
      </c>
      <c r="E11" s="20" t="s">
        <v>332</v>
      </c>
      <c r="F11" s="20" t="b">
        <v>1</v>
      </c>
      <c r="G11" s="20" t="b">
        <v>1</v>
      </c>
      <c r="H11" s="190" t="s">
        <v>342</v>
      </c>
      <c r="I11" s="15"/>
      <c r="J11" s="21" t="s">
        <v>352</v>
      </c>
    </row>
    <row r="12" spans="2:10">
      <c r="B12" s="136" t="s">
        <v>4</v>
      </c>
      <c r="C12" s="189" t="s">
        <v>323</v>
      </c>
      <c r="D12" s="132">
        <v>7</v>
      </c>
      <c r="E12" s="20" t="s">
        <v>333</v>
      </c>
      <c r="F12" s="20" t="b">
        <v>1</v>
      </c>
      <c r="G12" s="20" t="b">
        <v>0</v>
      </c>
      <c r="H12" s="190" t="s">
        <v>343</v>
      </c>
      <c r="I12" s="15"/>
      <c r="J12" s="21" t="s">
        <v>353</v>
      </c>
    </row>
    <row r="13" spans="2:10">
      <c r="B13" s="136" t="s">
        <v>4</v>
      </c>
      <c r="C13" s="189" t="s">
        <v>324</v>
      </c>
      <c r="D13" s="138">
        <v>8</v>
      </c>
      <c r="E13" s="20" t="s">
        <v>334</v>
      </c>
      <c r="F13" s="20" t="b">
        <v>1</v>
      </c>
      <c r="G13" s="20" t="b">
        <v>1</v>
      </c>
      <c r="H13" s="190" t="s">
        <v>344</v>
      </c>
      <c r="I13" s="15"/>
      <c r="J13" s="21" t="s">
        <v>354</v>
      </c>
    </row>
    <row r="14" spans="2:10">
      <c r="B14" s="136" t="s">
        <v>4</v>
      </c>
      <c r="C14" s="189" t="s">
        <v>325</v>
      </c>
      <c r="D14" s="132">
        <v>9</v>
      </c>
      <c r="E14" s="20" t="s">
        <v>335</v>
      </c>
      <c r="F14" s="20" t="b">
        <v>1</v>
      </c>
      <c r="G14" s="20" t="b">
        <v>1</v>
      </c>
      <c r="H14" s="190" t="s">
        <v>345</v>
      </c>
      <c r="I14" s="15"/>
      <c r="J14" s="21" t="s">
        <v>355</v>
      </c>
    </row>
    <row r="19" spans="2:2">
      <c r="B19" s="186"/>
    </row>
    <row r="20" spans="2:2">
      <c r="B20" s="188"/>
    </row>
    <row r="21" spans="2:2">
      <c r="B21" s="188"/>
    </row>
    <row r="22" spans="2:2">
      <c r="B22" s="188"/>
    </row>
    <row r="23" spans="2:2">
      <c r="B23" s="188"/>
    </row>
    <row r="24" spans="2:2">
      <c r="B24" s="188"/>
    </row>
    <row r="25" spans="2:2">
      <c r="B25" s="188"/>
    </row>
    <row r="26" spans="2:2">
      <c r="B26" s="188"/>
    </row>
    <row r="27" spans="2:2">
      <c r="B27" s="188"/>
    </row>
    <row r="28" spans="2:2">
      <c r="B28" s="188"/>
    </row>
  </sheetData>
  <conditionalFormatting sqref="C5:C14">
    <cfRule type="duplicateValues" dxfId="217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F58"/>
  <sheetViews>
    <sheetView topLeftCell="A34" workbookViewId="0">
      <pane xSplit="3" topLeftCell="D1" activePane="topRight" state="frozen"/>
      <selection pane="topRight" activeCell="L43" sqref="L43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16384" width="10.85546875" style="67"/>
  </cols>
  <sheetData>
    <row r="1" spans="2:32" ht="15.75" thickBot="1"/>
    <row r="2" spans="2:32" ht="23.25">
      <c r="B2" s="12" t="s">
        <v>199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>
      <c r="B3" s="153"/>
      <c r="C3" s="10"/>
      <c r="D3" s="10"/>
      <c r="E3" s="10"/>
      <c r="F3" s="10"/>
      <c r="G3" s="10"/>
    </row>
    <row r="4" spans="2:32" ht="117">
      <c r="B4" s="143" t="s">
        <v>278</v>
      </c>
      <c r="C4" s="144" t="s">
        <v>5</v>
      </c>
      <c r="D4" s="145" t="s">
        <v>188</v>
      </c>
      <c r="E4" s="148" t="s">
        <v>23</v>
      </c>
      <c r="F4" s="149" t="s">
        <v>38</v>
      </c>
      <c r="G4" s="150" t="s">
        <v>177</v>
      </c>
    </row>
    <row r="5" spans="2:32">
      <c r="B5" s="134" t="s">
        <v>4</v>
      </c>
      <c r="C5" s="13" t="s">
        <v>189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32">
      <c r="B6" s="134" t="s">
        <v>4</v>
      </c>
      <c r="C6" s="13" t="s">
        <v>190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32">
      <c r="B7" s="136" t="s">
        <v>4</v>
      </c>
      <c r="C7" s="137" t="s">
        <v>191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32">
      <c r="B8" s="136" t="s">
        <v>4</v>
      </c>
      <c r="C8" s="137" t="s">
        <v>244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32">
      <c r="B9" s="136" t="s">
        <v>4</v>
      </c>
      <c r="C9" s="137" t="s">
        <v>245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32">
      <c r="B10" s="136" t="s">
        <v>4</v>
      </c>
      <c r="C10" s="137" t="s">
        <v>246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32" ht="15.75" thickBot="1"/>
    <row r="14" spans="2:32" ht="23.25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32" s="199" customFormat="1" ht="75">
      <c r="H15" s="199" t="s">
        <v>236</v>
      </c>
      <c r="O15" s="199" t="s">
        <v>262</v>
      </c>
      <c r="S15" s="199" t="s">
        <v>263</v>
      </c>
      <c r="T15" s="199" t="s">
        <v>263</v>
      </c>
      <c r="V15" s="199" t="s">
        <v>266</v>
      </c>
      <c r="W15" s="199" t="s">
        <v>456</v>
      </c>
    </row>
    <row r="16" spans="2:32" ht="163.5">
      <c r="B16" s="143" t="s">
        <v>277</v>
      </c>
      <c r="C16" s="144" t="s">
        <v>5</v>
      </c>
      <c r="D16" s="144" t="s">
        <v>192</v>
      </c>
      <c r="E16" s="145" t="s">
        <v>188</v>
      </c>
      <c r="F16" s="146" t="s">
        <v>200</v>
      </c>
      <c r="G16" s="147" t="s">
        <v>201</v>
      </c>
      <c r="H16" s="147" t="s">
        <v>267</v>
      </c>
      <c r="I16" s="147" t="s">
        <v>205</v>
      </c>
      <c r="J16" s="177" t="s">
        <v>206</v>
      </c>
      <c r="K16" s="174" t="s">
        <v>248</v>
      </c>
      <c r="L16" s="170" t="s">
        <v>249</v>
      </c>
      <c r="M16" s="174" t="s">
        <v>250</v>
      </c>
      <c r="N16" s="154" t="s">
        <v>251</v>
      </c>
      <c r="O16" s="170" t="s">
        <v>261</v>
      </c>
      <c r="P16" s="231" t="s">
        <v>820</v>
      </c>
      <c r="Q16" s="231" t="s">
        <v>821</v>
      </c>
      <c r="R16" s="231" t="s">
        <v>822</v>
      </c>
      <c r="S16" s="174" t="s">
        <v>256</v>
      </c>
      <c r="T16" s="170" t="s">
        <v>257</v>
      </c>
      <c r="U16" s="174" t="s">
        <v>763</v>
      </c>
      <c r="V16" s="154" t="s">
        <v>260</v>
      </c>
      <c r="W16" s="170" t="s">
        <v>259</v>
      </c>
      <c r="X16" s="174" t="s">
        <v>264</v>
      </c>
      <c r="Y16" s="170" t="s">
        <v>265</v>
      </c>
      <c r="Z16" s="174" t="s">
        <v>455</v>
      </c>
      <c r="AA16" s="178" t="s">
        <v>193</v>
      </c>
      <c r="AB16" s="148" t="s">
        <v>194</v>
      </c>
      <c r="AC16" s="149" t="s">
        <v>38</v>
      </c>
      <c r="AD16" s="150" t="s">
        <v>177</v>
      </c>
      <c r="AE16" s="145" t="s">
        <v>764</v>
      </c>
      <c r="AF16" s="218" t="s">
        <v>765</v>
      </c>
    </row>
    <row r="17" spans="2:32">
      <c r="B17" s="134" t="s">
        <v>4</v>
      </c>
      <c r="C17" s="13" t="s">
        <v>186</v>
      </c>
      <c r="D17" s="13" t="s">
        <v>189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11</v>
      </c>
      <c r="L17" s="172">
        <v>14</v>
      </c>
      <c r="M17" s="171">
        <v>70</v>
      </c>
      <c r="N17" s="20">
        <v>140</v>
      </c>
      <c r="O17" s="172">
        <v>0.5</v>
      </c>
      <c r="P17" s="172">
        <v>5.0000000000000001E-3</v>
      </c>
      <c r="Q17" s="172">
        <v>45</v>
      </c>
      <c r="R17" s="172">
        <v>0.5</v>
      </c>
      <c r="S17" s="171">
        <v>0.45</v>
      </c>
      <c r="T17" s="172">
        <v>0.62</v>
      </c>
      <c r="U17" s="171">
        <v>2</v>
      </c>
      <c r="V17" s="20">
        <v>18</v>
      </c>
      <c r="W17" s="172">
        <v>11</v>
      </c>
      <c r="X17" s="171">
        <v>100</v>
      </c>
      <c r="Y17" s="172">
        <v>12</v>
      </c>
      <c r="Z17" s="171">
        <v>0.3</v>
      </c>
      <c r="AA17" s="179" t="s">
        <v>195</v>
      </c>
      <c r="AB17" s="15" t="s">
        <v>198</v>
      </c>
      <c r="AC17" s="21" t="str">
        <f>CONCATENATE("TID_",UPPER(dragonDefinitions[[#This Row],['[sku']]]),"_NAME")</f>
        <v>TID_RHINO_NAME</v>
      </c>
      <c r="AD17" s="135" t="str">
        <f>CONCATENATE("TID_",UPPER(dragonDefinitions[[#This Row],['[sku']]]),"_DESC")</f>
        <v>TID_RHINO_DESC</v>
      </c>
      <c r="AE17" s="67" t="s">
        <v>829</v>
      </c>
      <c r="AF17" s="67" t="s">
        <v>829</v>
      </c>
    </row>
    <row r="18" spans="2:32">
      <c r="B18" s="134" t="s">
        <v>4</v>
      </c>
      <c r="C18" s="13" t="s">
        <v>187</v>
      </c>
      <c r="D18" s="13" t="s">
        <v>190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12</v>
      </c>
      <c r="L18" s="172">
        <v>17</v>
      </c>
      <c r="M18" s="171">
        <v>140</v>
      </c>
      <c r="N18" s="20">
        <v>280</v>
      </c>
      <c r="O18" s="172">
        <v>0.8</v>
      </c>
      <c r="P18" s="172">
        <v>5.0000000000000001E-3</v>
      </c>
      <c r="Q18" s="172">
        <v>45</v>
      </c>
      <c r="R18" s="172">
        <v>0.5</v>
      </c>
      <c r="S18" s="171">
        <v>0.6</v>
      </c>
      <c r="T18" s="172">
        <v>0.8</v>
      </c>
      <c r="U18" s="171">
        <v>2</v>
      </c>
      <c r="V18" s="20">
        <v>18</v>
      </c>
      <c r="W18" s="172">
        <v>11</v>
      </c>
      <c r="X18" s="171">
        <v>140</v>
      </c>
      <c r="Y18" s="172">
        <v>12</v>
      </c>
      <c r="Z18" s="171">
        <v>0.3</v>
      </c>
      <c r="AA18" s="179" t="s">
        <v>196</v>
      </c>
      <c r="AB18" s="15" t="s">
        <v>197</v>
      </c>
      <c r="AC18" s="21" t="str">
        <f>CONCATENATE("TID_",UPPER(dragonDefinitions[[#This Row],['[sku']]]),"_NAME")</f>
        <v>TID_DRAGON_BIG_NAME</v>
      </c>
      <c r="AD18" s="135" t="str">
        <f>CONCATENATE("TID_",UPPER(dragonDefinitions[[#This Row],['[sku']]]),"_DESC")</f>
        <v>TID_DRAGON_BIG_DESC</v>
      </c>
      <c r="AE18" s="67" t="s">
        <v>829</v>
      </c>
      <c r="AF18" s="67" t="s">
        <v>829</v>
      </c>
    </row>
    <row r="19" spans="2:32">
      <c r="B19" s="136" t="s">
        <v>4</v>
      </c>
      <c r="C19" s="137" t="s">
        <v>707</v>
      </c>
      <c r="D19" s="137" t="s">
        <v>191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5">
        <v>20</v>
      </c>
      <c r="L19" s="173">
        <v>25</v>
      </c>
      <c r="M19" s="175">
        <v>200</v>
      </c>
      <c r="N19" s="155">
        <v>360</v>
      </c>
      <c r="O19" s="173">
        <v>1</v>
      </c>
      <c r="P19" s="172">
        <v>5.0000000000000001E-3</v>
      </c>
      <c r="Q19" s="172">
        <v>45</v>
      </c>
      <c r="R19" s="172">
        <v>0.5</v>
      </c>
      <c r="S19" s="175">
        <v>0.7</v>
      </c>
      <c r="T19" s="173">
        <v>0.9</v>
      </c>
      <c r="U19" s="175">
        <v>2</v>
      </c>
      <c r="V19" s="155">
        <v>65</v>
      </c>
      <c r="W19" s="173">
        <v>35</v>
      </c>
      <c r="X19" s="175">
        <v>150</v>
      </c>
      <c r="Y19" s="173">
        <v>16</v>
      </c>
      <c r="Z19" s="175">
        <v>0.1</v>
      </c>
      <c r="AA19" s="179" t="s">
        <v>723</v>
      </c>
      <c r="AB19" s="15" t="s">
        <v>731</v>
      </c>
      <c r="AC19" s="141" t="str">
        <f>CONCATENATE("TID_",UPPER(dragonDefinitions[[#This Row],['[sku']]]),"_NAME")</f>
        <v>TID_DRAGON_TIGER_NAME</v>
      </c>
      <c r="AD19" s="142" t="str">
        <f>CONCATENATE("TID_",UPPER(dragonDefinitions[[#This Row],['[sku']]]),"_DESC")</f>
        <v>TID_DRAGON_TIGER_DESC</v>
      </c>
      <c r="AE19" s="67" t="s">
        <v>829</v>
      </c>
      <c r="AF19" s="67" t="s">
        <v>829</v>
      </c>
    </row>
    <row r="20" spans="2:32">
      <c r="B20" s="136" t="s">
        <v>4</v>
      </c>
      <c r="C20" s="137" t="s">
        <v>706</v>
      </c>
      <c r="D20" s="13" t="s">
        <v>191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15</v>
      </c>
      <c r="L20" s="172">
        <v>20</v>
      </c>
      <c r="M20" s="171">
        <v>70</v>
      </c>
      <c r="N20" s="20">
        <v>140</v>
      </c>
      <c r="O20" s="172">
        <v>0.4</v>
      </c>
      <c r="P20" s="172">
        <v>5.0000000000000001E-3</v>
      </c>
      <c r="Q20" s="172">
        <v>45</v>
      </c>
      <c r="R20" s="172">
        <v>0.5</v>
      </c>
      <c r="S20" s="171">
        <v>0.8</v>
      </c>
      <c r="T20" s="172">
        <v>1</v>
      </c>
      <c r="U20" s="171">
        <v>2</v>
      </c>
      <c r="V20" s="20">
        <v>18</v>
      </c>
      <c r="W20" s="172">
        <v>11</v>
      </c>
      <c r="X20" s="171">
        <v>100</v>
      </c>
      <c r="Y20" s="172">
        <v>12</v>
      </c>
      <c r="Z20" s="171">
        <v>0.3</v>
      </c>
      <c r="AA20" s="179" t="s">
        <v>724</v>
      </c>
      <c r="AB20" s="15" t="s">
        <v>732</v>
      </c>
      <c r="AC20" s="141" t="str">
        <f>CONCATENATE("TID_",UPPER(dragonDefinitions[[#This Row],['[sku']]]),"_NAME")</f>
        <v>TID_DRAGON_PINK_NAME</v>
      </c>
      <c r="AD20" s="142" t="str">
        <f>CONCATENATE("TID_",UPPER(dragonDefinitions[[#This Row],['[sku']]]),"_DESC")</f>
        <v>TID_DRAGON_PINK_DESC</v>
      </c>
      <c r="AE20" s="67" t="s">
        <v>829</v>
      </c>
      <c r="AF20" s="67" t="s">
        <v>829</v>
      </c>
    </row>
    <row r="21" spans="2:32">
      <c r="B21" s="136" t="s">
        <v>4</v>
      </c>
      <c r="C21" s="137" t="s">
        <v>709</v>
      </c>
      <c r="D21" s="13" t="s">
        <v>244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15</v>
      </c>
      <c r="L21" s="172">
        <v>20</v>
      </c>
      <c r="M21" s="171">
        <v>70</v>
      </c>
      <c r="N21" s="20">
        <v>140</v>
      </c>
      <c r="O21" s="172">
        <v>0.4</v>
      </c>
      <c r="P21" s="172">
        <v>5.0000000000000001E-3</v>
      </c>
      <c r="Q21" s="172">
        <v>45</v>
      </c>
      <c r="R21" s="172">
        <v>0.5</v>
      </c>
      <c r="S21" s="171">
        <v>0.8</v>
      </c>
      <c r="T21" s="172">
        <v>1</v>
      </c>
      <c r="U21" s="171">
        <v>2</v>
      </c>
      <c r="V21" s="20">
        <v>18</v>
      </c>
      <c r="W21" s="172">
        <v>11</v>
      </c>
      <c r="X21" s="171">
        <v>100</v>
      </c>
      <c r="Y21" s="172">
        <v>12</v>
      </c>
      <c r="Z21" s="171">
        <v>0.3</v>
      </c>
      <c r="AA21" s="179" t="s">
        <v>725</v>
      </c>
      <c r="AB21" s="15" t="s">
        <v>733</v>
      </c>
      <c r="AC21" s="141" t="str">
        <f>CONCATENATE("TID_",UPPER(dragonDefinitions[[#This Row],['[sku']]]),"_NAME")</f>
        <v>TID_DRAGON_GLOW_NAME</v>
      </c>
      <c r="AD21" s="142" t="str">
        <f>CONCATENATE("TID_",UPPER(dragonDefinitions[[#This Row],['[sku']]]),"_DESC")</f>
        <v>TID_DRAGON_GLOW_DESC</v>
      </c>
      <c r="AE21" s="67" t="s">
        <v>829</v>
      </c>
      <c r="AF21" s="67" t="s">
        <v>829</v>
      </c>
    </row>
    <row r="22" spans="2:32">
      <c r="B22" s="136" t="s">
        <v>4</v>
      </c>
      <c r="C22" s="137" t="s">
        <v>705</v>
      </c>
      <c r="D22" s="13" t="s">
        <v>244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12</v>
      </c>
      <c r="L22" s="172">
        <v>17</v>
      </c>
      <c r="M22" s="171">
        <v>140</v>
      </c>
      <c r="N22" s="20">
        <v>280</v>
      </c>
      <c r="O22" s="172">
        <v>0.8</v>
      </c>
      <c r="P22" s="172">
        <v>5.0000000000000001E-3</v>
      </c>
      <c r="Q22" s="172">
        <v>45</v>
      </c>
      <c r="R22" s="172">
        <v>0.5</v>
      </c>
      <c r="S22" s="171">
        <v>1</v>
      </c>
      <c r="T22" s="172">
        <v>1.2</v>
      </c>
      <c r="U22" s="171">
        <v>2</v>
      </c>
      <c r="V22" s="20">
        <v>18</v>
      </c>
      <c r="W22" s="172">
        <v>11</v>
      </c>
      <c r="X22" s="171">
        <v>140</v>
      </c>
      <c r="Y22" s="172">
        <v>12</v>
      </c>
      <c r="Z22" s="171">
        <v>0.3</v>
      </c>
      <c r="AA22" s="179" t="s">
        <v>726</v>
      </c>
      <c r="AB22" s="15" t="s">
        <v>734</v>
      </c>
      <c r="AC22" s="141" t="str">
        <f>CONCATENATE("TID_",UPPER(dragonDefinitions[[#This Row],['[sku']]]),"_NAME")</f>
        <v>TID_DRAGON_WATER_NAME</v>
      </c>
      <c r="AD22" s="142" t="str">
        <f>CONCATENATE("TID_",UPPER(dragonDefinitions[[#This Row],['[sku']]]),"_DESC")</f>
        <v>TID_DRAGON_WATER_DESC</v>
      </c>
      <c r="AE22" s="67" t="s">
        <v>829</v>
      </c>
      <c r="AF22" s="67" t="s">
        <v>829</v>
      </c>
    </row>
    <row r="23" spans="2:32">
      <c r="B23" s="136" t="s">
        <v>4</v>
      </c>
      <c r="C23" s="137" t="s">
        <v>710</v>
      </c>
      <c r="D23" s="13" t="s">
        <v>245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12</v>
      </c>
      <c r="L23" s="172">
        <v>17</v>
      </c>
      <c r="M23" s="171">
        <v>140</v>
      </c>
      <c r="N23" s="20">
        <v>280</v>
      </c>
      <c r="O23" s="172">
        <v>0.8</v>
      </c>
      <c r="P23" s="172">
        <v>5.0000000000000001E-3</v>
      </c>
      <c r="Q23" s="172">
        <v>45</v>
      </c>
      <c r="R23" s="172">
        <v>0.5</v>
      </c>
      <c r="S23" s="171">
        <v>1</v>
      </c>
      <c r="T23" s="172">
        <v>1.2</v>
      </c>
      <c r="U23" s="171">
        <v>2</v>
      </c>
      <c r="V23" s="20">
        <v>18</v>
      </c>
      <c r="W23" s="172">
        <v>11</v>
      </c>
      <c r="X23" s="171">
        <v>140</v>
      </c>
      <c r="Y23" s="172">
        <v>12</v>
      </c>
      <c r="Z23" s="171">
        <v>0.3</v>
      </c>
      <c r="AA23" s="179" t="s">
        <v>727</v>
      </c>
      <c r="AB23" s="15" t="s">
        <v>735</v>
      </c>
      <c r="AC23" s="141" t="str">
        <f>CONCATENATE("TID_",UPPER(dragonDefinitions[[#This Row],['[sku']]]),"_NAME")</f>
        <v>TID_DRAGON_MAGMA_NAME</v>
      </c>
      <c r="AD23" s="142" t="str">
        <f>CONCATENATE("TID_",UPPER(dragonDefinitions[[#This Row],['[sku']]]),"_DESC")</f>
        <v>TID_DRAGON_MAGMA_DESC</v>
      </c>
      <c r="AE23" s="67" t="s">
        <v>829</v>
      </c>
      <c r="AF23" s="67" t="s">
        <v>829</v>
      </c>
    </row>
    <row r="24" spans="2:32">
      <c r="B24" s="136" t="s">
        <v>4</v>
      </c>
      <c r="C24" s="137" t="s">
        <v>704</v>
      </c>
      <c r="D24" s="137" t="s">
        <v>245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5">
        <v>20</v>
      </c>
      <c r="L24" s="173">
        <v>25</v>
      </c>
      <c r="M24" s="175">
        <v>180</v>
      </c>
      <c r="N24" s="155">
        <v>360</v>
      </c>
      <c r="O24" s="173">
        <v>1</v>
      </c>
      <c r="P24" s="172">
        <v>5.0000000000000001E-3</v>
      </c>
      <c r="Q24" s="172">
        <v>45</v>
      </c>
      <c r="R24" s="172">
        <v>0.5</v>
      </c>
      <c r="S24" s="232" t="s">
        <v>831</v>
      </c>
      <c r="T24" s="173">
        <v>1.8</v>
      </c>
      <c r="U24" s="175">
        <v>2</v>
      </c>
      <c r="V24" s="155">
        <v>65</v>
      </c>
      <c r="W24" s="173">
        <v>35</v>
      </c>
      <c r="X24" s="175">
        <v>150</v>
      </c>
      <c r="Y24" s="173">
        <v>16</v>
      </c>
      <c r="Z24" s="175">
        <v>0.1</v>
      </c>
      <c r="AA24" s="179" t="s">
        <v>728</v>
      </c>
      <c r="AB24" s="15" t="s">
        <v>736</v>
      </c>
      <c r="AC24" s="141" t="str">
        <f>CONCATENATE("TID_",UPPER(dragonDefinitions[[#This Row],['[sku']]]),"_NAME")</f>
        <v>TID_DRAGON_WATERMELON_NAME</v>
      </c>
      <c r="AD24" s="142" t="str">
        <f>CONCATENATE("TID_",UPPER(dragonDefinitions[[#This Row],['[sku']]]),"_DESC")</f>
        <v>TID_DRAGON_WATERMELON_DESC</v>
      </c>
      <c r="AE24" s="67" t="s">
        <v>829</v>
      </c>
      <c r="AF24" s="67" t="s">
        <v>829</v>
      </c>
    </row>
    <row r="25" spans="2:32">
      <c r="B25" s="136" t="s">
        <v>4</v>
      </c>
      <c r="C25" s="137" t="s">
        <v>708</v>
      </c>
      <c r="D25" s="137" t="s">
        <v>246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5">
        <v>20</v>
      </c>
      <c r="L25" s="173">
        <v>25</v>
      </c>
      <c r="M25" s="175">
        <v>180</v>
      </c>
      <c r="N25" s="155">
        <v>360</v>
      </c>
      <c r="O25" s="173">
        <v>1</v>
      </c>
      <c r="P25" s="172">
        <v>5.0000000000000001E-3</v>
      </c>
      <c r="Q25" s="172">
        <v>45</v>
      </c>
      <c r="R25" s="172">
        <v>0.5</v>
      </c>
      <c r="S25" s="175">
        <v>1.5</v>
      </c>
      <c r="T25" s="173">
        <v>1.8</v>
      </c>
      <c r="U25" s="175">
        <v>2</v>
      </c>
      <c r="V25" s="155">
        <v>65</v>
      </c>
      <c r="W25" s="173">
        <v>35</v>
      </c>
      <c r="X25" s="175">
        <v>150</v>
      </c>
      <c r="Y25" s="173">
        <v>16</v>
      </c>
      <c r="Z25" s="175">
        <v>0.1</v>
      </c>
      <c r="AA25" s="179" t="s">
        <v>729</v>
      </c>
      <c r="AB25" s="15" t="s">
        <v>737</v>
      </c>
      <c r="AC25" s="141" t="str">
        <f>CONCATENATE("TID_",UPPER(dragonDefinitions[[#This Row],['[sku']]]),"_NAME")</f>
        <v>TID_DRAGON_COW_NAME</v>
      </c>
      <c r="AD25" s="142" t="str">
        <f>CONCATENATE("TID_",UPPER(dragonDefinitions[[#This Row],['[sku']]]),"_DESC")</f>
        <v>TID_DRAGON_COW_DESC</v>
      </c>
      <c r="AE25" s="67" t="s">
        <v>829</v>
      </c>
      <c r="AF25" s="67" t="s">
        <v>829</v>
      </c>
    </row>
    <row r="26" spans="2:32">
      <c r="B26" s="136" t="s">
        <v>4</v>
      </c>
      <c r="C26" s="137" t="s">
        <v>703</v>
      </c>
      <c r="D26" s="137" t="s">
        <v>246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5">
        <v>20</v>
      </c>
      <c r="L26" s="173">
        <v>25</v>
      </c>
      <c r="M26" s="175">
        <v>180</v>
      </c>
      <c r="N26" s="155">
        <v>360</v>
      </c>
      <c r="O26" s="173">
        <v>1</v>
      </c>
      <c r="P26" s="172">
        <v>5.0000000000000001E-3</v>
      </c>
      <c r="Q26" s="172">
        <v>45</v>
      </c>
      <c r="R26" s="172">
        <v>0.5</v>
      </c>
      <c r="S26" s="175">
        <v>1.5</v>
      </c>
      <c r="T26" s="173">
        <v>1.8</v>
      </c>
      <c r="U26" s="175">
        <v>2</v>
      </c>
      <c r="V26" s="155">
        <v>65</v>
      </c>
      <c r="W26" s="173">
        <v>35</v>
      </c>
      <c r="X26" s="175">
        <v>150</v>
      </c>
      <c r="Y26" s="173">
        <v>16</v>
      </c>
      <c r="Z26" s="175">
        <v>0.1</v>
      </c>
      <c r="AA26" s="179" t="s">
        <v>730</v>
      </c>
      <c r="AB26" s="15" t="s">
        <v>738</v>
      </c>
      <c r="AC26" s="158" t="str">
        <f>CONCATENATE("TID_",UPPER(dragonDefinitions[[#This Row],['[sku']]]),"_NAME")</f>
        <v>TID_DRAGON_METAL_NAME</v>
      </c>
      <c r="AD26" s="159" t="str">
        <f>CONCATENATE("TID_",UPPER(dragonDefinitions[[#This Row],['[sku']]]),"_DESC")</f>
        <v>TID_DRAGON_METAL_DESC</v>
      </c>
      <c r="AE26" s="67" t="s">
        <v>829</v>
      </c>
      <c r="AF26" s="67" t="s">
        <v>829</v>
      </c>
    </row>
    <row r="29" spans="2:32" ht="15.75" thickBot="1"/>
    <row r="30" spans="2:32" ht="23.25">
      <c r="B30" s="12" t="s">
        <v>207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32">
      <c r="B31" s="153"/>
      <c r="C31" s="10"/>
      <c r="D31" s="10"/>
    </row>
    <row r="32" spans="2:32" ht="117.75">
      <c r="B32" s="143" t="s">
        <v>276</v>
      </c>
      <c r="C32" s="144" t="s">
        <v>5</v>
      </c>
      <c r="D32" s="149" t="s">
        <v>38</v>
      </c>
      <c r="E32" s="149" t="s">
        <v>177</v>
      </c>
    </row>
    <row r="33" spans="2:25">
      <c r="B33" s="156" t="s">
        <v>4</v>
      </c>
      <c r="C33" s="13" t="s">
        <v>208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>
      <c r="B34" s="156" t="s">
        <v>4</v>
      </c>
      <c r="C34" s="13" t="s">
        <v>209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>
      <c r="B35" s="156" t="s">
        <v>4</v>
      </c>
      <c r="C35" s="157" t="s">
        <v>761</v>
      </c>
      <c r="D35" s="21" t="str">
        <f>CONCATENATE("TID_",UPPER(dragonSkillDefinitions[[#This Row],['[sku']]]),"_NAME")</f>
        <v>TID_ENERGY_NAME</v>
      </c>
      <c r="E35" s="21" t="str">
        <f>CONCATENATE("TID_",UPPER(dragonSkillDefinitions[[#This Row],['[sku']]]),"_DESC")</f>
        <v>TID_ENERGY_DESC</v>
      </c>
    </row>
    <row r="38" spans="2:25" ht="15.75" thickBot="1"/>
    <row r="39" spans="2:25" ht="23.25">
      <c r="B39" s="12" t="s">
        <v>239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0" customFormat="1" ht="30">
      <c r="B40" s="153"/>
      <c r="C40" s="10" t="s">
        <v>243</v>
      </c>
      <c r="D40" s="10"/>
      <c r="I40" s="10" t="s">
        <v>247</v>
      </c>
      <c r="J40" s="10" t="s">
        <v>247</v>
      </c>
    </row>
    <row r="41" spans="2:25" ht="167.25">
      <c r="B41" s="143" t="s">
        <v>275</v>
      </c>
      <c r="C41" s="144" t="s">
        <v>5</v>
      </c>
      <c r="D41" s="146" t="s">
        <v>237</v>
      </c>
      <c r="E41" s="146" t="s">
        <v>238</v>
      </c>
      <c r="F41" s="146" t="s">
        <v>240</v>
      </c>
      <c r="G41" s="146" t="s">
        <v>241</v>
      </c>
      <c r="H41" s="166" t="s">
        <v>242</v>
      </c>
      <c r="I41" s="174" t="s">
        <v>252</v>
      </c>
      <c r="J41" s="170" t="s">
        <v>253</v>
      </c>
      <c r="K41" s="174" t="s">
        <v>254</v>
      </c>
      <c r="L41" s="170" t="s">
        <v>255</v>
      </c>
      <c r="M41" s="174" t="s">
        <v>762</v>
      </c>
      <c r="N41" s="176" t="s">
        <v>258</v>
      </c>
    </row>
    <row r="42" spans="2:25">
      <c r="B42" s="156" t="s">
        <v>4</v>
      </c>
      <c r="C42" s="13" t="str">
        <f>C17</f>
        <v>rhino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2">
        <v>0</v>
      </c>
      <c r="K42" s="171" t="s">
        <v>832</v>
      </c>
      <c r="L42" s="172" t="s">
        <v>833</v>
      </c>
      <c r="M42" s="171">
        <v>70</v>
      </c>
      <c r="N42" s="171">
        <v>100</v>
      </c>
    </row>
    <row r="43" spans="2:25">
      <c r="B43" s="156" t="s">
        <v>4</v>
      </c>
      <c r="C43" s="13" t="str">
        <f t="shared" ref="C43:C51" si="0">C18</f>
        <v>dragon_big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2">
        <v>0</v>
      </c>
      <c r="K43" s="171">
        <v>8</v>
      </c>
      <c r="L43" s="172">
        <v>10</v>
      </c>
      <c r="M43" s="171">
        <v>70</v>
      </c>
      <c r="N43" s="171">
        <v>100</v>
      </c>
    </row>
    <row r="44" spans="2:25">
      <c r="B44" s="156" t="s">
        <v>4</v>
      </c>
      <c r="C44" s="13" t="str">
        <f t="shared" si="0"/>
        <v>dragon_tiger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2">
        <v>0</v>
      </c>
      <c r="K44" s="175">
        <v>15</v>
      </c>
      <c r="L44" s="173">
        <v>18</v>
      </c>
      <c r="M44" s="175">
        <v>200</v>
      </c>
      <c r="N44" s="175">
        <v>250</v>
      </c>
    </row>
    <row r="45" spans="2:25">
      <c r="B45" s="156" t="s">
        <v>4</v>
      </c>
      <c r="C45" s="13" t="str">
        <f t="shared" si="0"/>
        <v>dragon_pink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2">
        <v>0</v>
      </c>
      <c r="K45" s="171">
        <v>10</v>
      </c>
      <c r="L45" s="172">
        <v>12</v>
      </c>
      <c r="M45" s="171">
        <v>70</v>
      </c>
      <c r="N45" s="171">
        <v>100</v>
      </c>
    </row>
    <row r="46" spans="2:25">
      <c r="B46" s="156" t="s">
        <v>4</v>
      </c>
      <c r="C46" s="13" t="str">
        <f t="shared" si="0"/>
        <v>dragon_glow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2">
        <v>0</v>
      </c>
      <c r="K46" s="171">
        <v>10</v>
      </c>
      <c r="L46" s="172">
        <v>12</v>
      </c>
      <c r="M46" s="171">
        <v>70</v>
      </c>
      <c r="N46" s="171">
        <v>100</v>
      </c>
    </row>
    <row r="47" spans="2:25">
      <c r="B47" s="156" t="s">
        <v>4</v>
      </c>
      <c r="C47" s="13" t="str">
        <f t="shared" si="0"/>
        <v>dragon_water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2">
        <v>0</v>
      </c>
      <c r="K47" s="171">
        <v>8</v>
      </c>
      <c r="L47" s="172">
        <v>10</v>
      </c>
      <c r="M47" s="171">
        <v>70</v>
      </c>
      <c r="N47" s="171">
        <v>100</v>
      </c>
    </row>
    <row r="48" spans="2:25">
      <c r="B48" s="156" t="s">
        <v>4</v>
      </c>
      <c r="C48" s="13" t="str">
        <f t="shared" si="0"/>
        <v>dragon_magma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2">
        <v>0</v>
      </c>
      <c r="K48" s="171">
        <v>8</v>
      </c>
      <c r="L48" s="172">
        <v>10</v>
      </c>
      <c r="M48" s="171">
        <v>70</v>
      </c>
      <c r="N48" s="171">
        <v>100</v>
      </c>
    </row>
    <row r="49" spans="2:14">
      <c r="B49" s="156" t="s">
        <v>4</v>
      </c>
      <c r="C49" s="13" t="str">
        <f t="shared" si="0"/>
        <v>dragon_watermelon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2">
        <v>0</v>
      </c>
      <c r="K49" s="175">
        <v>15</v>
      </c>
      <c r="L49" s="173">
        <v>18</v>
      </c>
      <c r="M49" s="175">
        <v>200</v>
      </c>
      <c r="N49" s="175">
        <v>250</v>
      </c>
    </row>
    <row r="50" spans="2:14">
      <c r="B50" s="156" t="s">
        <v>4</v>
      </c>
      <c r="C50" s="13" t="str">
        <f t="shared" si="0"/>
        <v>dragon_cow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2">
        <v>0</v>
      </c>
      <c r="K50" s="175">
        <v>15</v>
      </c>
      <c r="L50" s="173">
        <v>18</v>
      </c>
      <c r="M50" s="175">
        <v>200</v>
      </c>
      <c r="N50" s="175">
        <v>250</v>
      </c>
    </row>
    <row r="51" spans="2:14">
      <c r="B51" s="156" t="s">
        <v>4</v>
      </c>
      <c r="C51" s="13" t="str">
        <f t="shared" si="0"/>
        <v>dragon_metal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2">
        <v>0</v>
      </c>
      <c r="K51" s="171">
        <v>15</v>
      </c>
      <c r="L51" s="172">
        <v>18</v>
      </c>
      <c r="M51" s="175">
        <v>200</v>
      </c>
      <c r="N51" s="175">
        <v>250</v>
      </c>
    </row>
    <row r="54" spans="2:14" ht="15.75" thickBot="1"/>
    <row r="55" spans="2:14" ht="23.25">
      <c r="B55" s="12" t="s">
        <v>268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0" customFormat="1" ht="90">
      <c r="B56" s="153"/>
      <c r="C56" s="10"/>
      <c r="D56" s="10" t="s">
        <v>272</v>
      </c>
      <c r="F56" s="10"/>
      <c r="G56" s="10"/>
      <c r="H56" s="10" t="s">
        <v>273</v>
      </c>
    </row>
    <row r="57" spans="2:14" ht="127.5">
      <c r="B57" s="143" t="s">
        <v>274</v>
      </c>
      <c r="C57" s="144" t="s">
        <v>5</v>
      </c>
      <c r="D57" s="146" t="s">
        <v>270</v>
      </c>
      <c r="E57" s="166" t="s">
        <v>818</v>
      </c>
      <c r="F57" s="166" t="s">
        <v>819</v>
      </c>
      <c r="G57" s="166" t="s">
        <v>817</v>
      </c>
      <c r="H57" s="166" t="s">
        <v>271</v>
      </c>
    </row>
    <row r="58" spans="2:14">
      <c r="B58" s="156" t="s">
        <v>4</v>
      </c>
      <c r="C58" s="13" t="s">
        <v>269</v>
      </c>
      <c r="D58" s="14">
        <v>0.2</v>
      </c>
      <c r="E58" s="167">
        <v>0.5</v>
      </c>
      <c r="F58" s="167">
        <v>0.08</v>
      </c>
      <c r="G58" s="167">
        <v>0.2</v>
      </c>
      <c r="H58" s="167">
        <v>0.2</v>
      </c>
    </row>
  </sheetData>
  <phoneticPr fontId="42" type="noConversion"/>
  <conditionalFormatting sqref="C5:C10">
    <cfRule type="duplicateValues" dxfId="203" priority="4"/>
  </conditionalFormatting>
  <conditionalFormatting sqref="C17:C26">
    <cfRule type="duplicateValues" dxfId="202" priority="3"/>
  </conditionalFormatting>
  <conditionalFormatting sqref="C33:C35">
    <cfRule type="duplicateValues" dxfId="201" priority="2"/>
  </conditionalFormatting>
  <conditionalFormatting sqref="C42:C51">
    <cfRule type="duplicateValues" dxfId="200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H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Z84"/>
  <sheetViews>
    <sheetView tabSelected="1" topLeftCell="A9" workbookViewId="0">
      <selection activeCell="L35" sqref="L35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20" width="12" style="67" customWidth="1"/>
    <col min="21" max="22" width="24" style="67" customWidth="1"/>
    <col min="23" max="26" width="30" style="67" customWidth="1"/>
    <col min="27" max="28" width="15" style="67" customWidth="1"/>
    <col min="29" max="16384" width="10.85546875" style="67"/>
  </cols>
  <sheetData>
    <row r="1" spans="2:26" ht="15.75" thickBot="1"/>
    <row r="2" spans="2:26" ht="23.25">
      <c r="B2" s="12" t="s">
        <v>495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6" ht="90">
      <c r="B3" s="153" t="s">
        <v>622</v>
      </c>
      <c r="C3" s="205"/>
      <c r="D3" s="205"/>
      <c r="E3" s="205"/>
      <c r="F3" s="233"/>
      <c r="G3" s="233"/>
      <c r="H3" s="205"/>
      <c r="I3" s="181"/>
      <c r="J3" s="180"/>
      <c r="K3" s="180"/>
    </row>
    <row r="4" spans="2:26" ht="134.25">
      <c r="B4" s="143" t="s">
        <v>496</v>
      </c>
      <c r="C4" s="144" t="s">
        <v>5</v>
      </c>
    </row>
    <row r="5" spans="2:26">
      <c r="B5" s="136" t="s">
        <v>4</v>
      </c>
      <c r="C5" s="13" t="s">
        <v>497</v>
      </c>
    </row>
    <row r="6" spans="2:26">
      <c r="B6" s="136" t="s">
        <v>4</v>
      </c>
      <c r="C6" s="13" t="s">
        <v>498</v>
      </c>
    </row>
    <row r="7" spans="2:26">
      <c r="B7" s="136" t="s">
        <v>4</v>
      </c>
      <c r="C7" s="13" t="s">
        <v>499</v>
      </c>
    </row>
    <row r="8" spans="2:26">
      <c r="B8" s="136" t="s">
        <v>4</v>
      </c>
      <c r="C8" s="13" t="s">
        <v>500</v>
      </c>
    </row>
    <row r="9" spans="2:26">
      <c r="B9" s="136" t="s">
        <v>4</v>
      </c>
      <c r="C9" s="13" t="s">
        <v>501</v>
      </c>
    </row>
    <row r="10" spans="2:26">
      <c r="B10" s="136" t="s">
        <v>4</v>
      </c>
      <c r="C10" s="13" t="s">
        <v>502</v>
      </c>
    </row>
    <row r="11" spans="2:26">
      <c r="B11" s="136" t="s">
        <v>4</v>
      </c>
      <c r="C11" s="203" t="s">
        <v>503</v>
      </c>
    </row>
    <row r="12" spans="2:26">
      <c r="B12" s="136" t="s">
        <v>4</v>
      </c>
      <c r="C12" s="13" t="s">
        <v>223</v>
      </c>
    </row>
    <row r="15" spans="2:26" ht="15.75" thickBot="1"/>
    <row r="16" spans="2:26" ht="23.25">
      <c r="B16" s="12" t="s">
        <v>494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2:26" s="5" customFormat="1">
      <c r="B17" s="206"/>
      <c r="C17" s="206"/>
      <c r="D17" s="206"/>
      <c r="E17" s="206"/>
      <c r="F17" s="233"/>
      <c r="G17" s="233"/>
      <c r="H17" s="206"/>
      <c r="I17" s="181"/>
      <c r="J17" s="206"/>
      <c r="K17" s="206"/>
      <c r="P17" s="5" t="s">
        <v>517</v>
      </c>
      <c r="Q17" s="5" t="s">
        <v>518</v>
      </c>
      <c r="W17" s="181" t="s">
        <v>770</v>
      </c>
      <c r="X17" s="181"/>
      <c r="Y17" s="181"/>
      <c r="Z17" s="181"/>
    </row>
    <row r="18" spans="2:26" ht="126">
      <c r="B18" s="143" t="s">
        <v>493</v>
      </c>
      <c r="C18" s="144" t="s">
        <v>5</v>
      </c>
      <c r="D18" s="144" t="s">
        <v>504</v>
      </c>
      <c r="E18" s="147" t="s">
        <v>505</v>
      </c>
      <c r="F18" s="147" t="s">
        <v>506</v>
      </c>
      <c r="G18" s="147" t="s">
        <v>507</v>
      </c>
      <c r="H18" s="147" t="s">
        <v>508</v>
      </c>
      <c r="I18" s="147" t="s">
        <v>509</v>
      </c>
      <c r="J18" s="147" t="s">
        <v>510</v>
      </c>
      <c r="K18" s="147" t="s">
        <v>511</v>
      </c>
      <c r="L18" s="147" t="s">
        <v>512</v>
      </c>
      <c r="M18" s="147" t="s">
        <v>513</v>
      </c>
      <c r="N18" s="154" t="s">
        <v>514</v>
      </c>
      <c r="O18" s="154" t="s">
        <v>515</v>
      </c>
      <c r="P18" s="154" t="s">
        <v>516</v>
      </c>
      <c r="Q18" s="145" t="s">
        <v>520</v>
      </c>
      <c r="R18" s="145" t="s">
        <v>519</v>
      </c>
      <c r="S18" s="145" t="s">
        <v>521</v>
      </c>
      <c r="T18" s="145" t="s">
        <v>522</v>
      </c>
      <c r="U18" s="149" t="s">
        <v>38</v>
      </c>
      <c r="V18" s="150" t="s">
        <v>177</v>
      </c>
      <c r="W18" s="227" t="s">
        <v>766</v>
      </c>
      <c r="X18" s="149" t="s">
        <v>767</v>
      </c>
      <c r="Y18" s="149" t="s">
        <v>768</v>
      </c>
      <c r="Z18" s="149" t="s">
        <v>769</v>
      </c>
    </row>
    <row r="19" spans="2:26">
      <c r="B19" s="221" t="s">
        <v>4</v>
      </c>
      <c r="C19" s="208" t="s">
        <v>628</v>
      </c>
      <c r="D19" s="208" t="s">
        <v>498</v>
      </c>
      <c r="E19" s="222">
        <v>11</v>
      </c>
      <c r="F19" s="222">
        <v>5</v>
      </c>
      <c r="G19" s="222">
        <v>0</v>
      </c>
      <c r="H19" s="222">
        <v>3</v>
      </c>
      <c r="I19" s="222">
        <v>0</v>
      </c>
      <c r="J19" s="222">
        <v>1</v>
      </c>
      <c r="K19" s="222">
        <v>0.6</v>
      </c>
      <c r="L19" s="222">
        <v>0.02</v>
      </c>
      <c r="M19" s="222">
        <v>0</v>
      </c>
      <c r="N19" s="209" t="b">
        <v>1</v>
      </c>
      <c r="O19" s="209">
        <v>0</v>
      </c>
      <c r="P19" s="209">
        <v>1</v>
      </c>
      <c r="Q19" s="223">
        <v>0.25</v>
      </c>
      <c r="R19" s="223">
        <v>0.25</v>
      </c>
      <c r="S19" s="223">
        <v>0</v>
      </c>
      <c r="T19" s="223">
        <v>0</v>
      </c>
      <c r="U19" s="212" t="s">
        <v>523</v>
      </c>
      <c r="V19" s="225"/>
      <c r="W19" s="228" t="s">
        <v>771</v>
      </c>
      <c r="X19" s="212" t="s">
        <v>772</v>
      </c>
      <c r="Y19" s="212"/>
      <c r="Z19" s="212"/>
    </row>
    <row r="20" spans="2:26">
      <c r="B20" s="221" t="s">
        <v>4</v>
      </c>
      <c r="C20" s="208" t="s">
        <v>524</v>
      </c>
      <c r="D20" s="208" t="s">
        <v>498</v>
      </c>
      <c r="E20" s="222">
        <v>100</v>
      </c>
      <c r="F20" s="222">
        <v>60</v>
      </c>
      <c r="G20" s="222">
        <v>0</v>
      </c>
      <c r="H20" s="222">
        <v>5</v>
      </c>
      <c r="I20" s="222">
        <v>0</v>
      </c>
      <c r="J20" s="222">
        <v>3</v>
      </c>
      <c r="K20" s="222">
        <v>1</v>
      </c>
      <c r="L20" s="222">
        <v>0.1</v>
      </c>
      <c r="M20" s="222">
        <v>0</v>
      </c>
      <c r="N20" s="209" t="b">
        <v>1</v>
      </c>
      <c r="O20" s="209">
        <v>0</v>
      </c>
      <c r="P20" s="209">
        <v>1.7</v>
      </c>
      <c r="Q20" s="223">
        <v>0</v>
      </c>
      <c r="R20" s="223">
        <v>0</v>
      </c>
      <c r="S20" s="223">
        <v>1</v>
      </c>
      <c r="T20" s="223">
        <v>0</v>
      </c>
      <c r="U20" s="212" t="s">
        <v>525</v>
      </c>
      <c r="V20" s="225"/>
      <c r="W20" s="228"/>
      <c r="X20" s="212"/>
      <c r="Y20" s="212" t="s">
        <v>619</v>
      </c>
      <c r="Z20" s="212"/>
    </row>
    <row r="21" spans="2:26">
      <c r="B21" s="221" t="s">
        <v>4</v>
      </c>
      <c r="C21" s="208" t="s">
        <v>400</v>
      </c>
      <c r="D21" s="208" t="s">
        <v>498</v>
      </c>
      <c r="E21" s="222">
        <v>11</v>
      </c>
      <c r="F21" s="222">
        <v>5</v>
      </c>
      <c r="G21" s="222">
        <v>0</v>
      </c>
      <c r="H21" s="222">
        <v>2</v>
      </c>
      <c r="I21" s="222">
        <v>0</v>
      </c>
      <c r="J21" s="222">
        <v>1</v>
      </c>
      <c r="K21" s="222">
        <v>0.6</v>
      </c>
      <c r="L21" s="222">
        <v>0.02</v>
      </c>
      <c r="M21" s="222">
        <v>0</v>
      </c>
      <c r="N21" s="209" t="b">
        <v>1</v>
      </c>
      <c r="O21" s="209">
        <v>0</v>
      </c>
      <c r="P21" s="209">
        <v>1</v>
      </c>
      <c r="Q21" s="223">
        <v>0.25</v>
      </c>
      <c r="R21" s="223">
        <v>0.25</v>
      </c>
      <c r="S21" s="223">
        <v>0</v>
      </c>
      <c r="T21" s="223">
        <v>0</v>
      </c>
      <c r="U21" s="212" t="s">
        <v>526</v>
      </c>
      <c r="V21" s="225"/>
      <c r="W21" s="228" t="s">
        <v>771</v>
      </c>
      <c r="X21" s="212" t="s">
        <v>772</v>
      </c>
      <c r="Y21" s="212"/>
      <c r="Z21" s="212"/>
    </row>
    <row r="22" spans="2:26">
      <c r="B22" s="221" t="s">
        <v>4</v>
      </c>
      <c r="C22" s="208" t="s">
        <v>827</v>
      </c>
      <c r="D22" s="208" t="s">
        <v>498</v>
      </c>
      <c r="E22" s="222">
        <v>11</v>
      </c>
      <c r="F22" s="222">
        <v>5</v>
      </c>
      <c r="G22" s="222">
        <v>0</v>
      </c>
      <c r="H22" s="222">
        <v>2</v>
      </c>
      <c r="I22" s="222">
        <v>0</v>
      </c>
      <c r="J22" s="222">
        <v>1</v>
      </c>
      <c r="K22" s="222">
        <v>0.6</v>
      </c>
      <c r="L22" s="222">
        <v>0.02</v>
      </c>
      <c r="M22" s="222">
        <v>0</v>
      </c>
      <c r="N22" s="209" t="b">
        <v>1</v>
      </c>
      <c r="O22" s="209">
        <v>0</v>
      </c>
      <c r="P22" s="209">
        <v>0.1</v>
      </c>
      <c r="Q22" s="223">
        <v>0.25</v>
      </c>
      <c r="R22" s="223">
        <v>0.25</v>
      </c>
      <c r="S22" s="223">
        <v>0</v>
      </c>
      <c r="T22" s="223">
        <v>0</v>
      </c>
      <c r="U22" s="212" t="s">
        <v>828</v>
      </c>
      <c r="V22" s="225"/>
      <c r="W22" s="228" t="s">
        <v>771</v>
      </c>
      <c r="X22" s="212" t="s">
        <v>772</v>
      </c>
      <c r="Y22" s="212"/>
      <c r="Z22" s="212"/>
    </row>
    <row r="23" spans="2:26">
      <c r="B23" s="221" t="s">
        <v>4</v>
      </c>
      <c r="C23" s="208" t="s">
        <v>830</v>
      </c>
      <c r="D23" s="208" t="s">
        <v>498</v>
      </c>
      <c r="E23" s="222">
        <v>11</v>
      </c>
      <c r="F23" s="222">
        <v>5</v>
      </c>
      <c r="G23" s="222">
        <v>0</v>
      </c>
      <c r="H23" s="222">
        <v>2</v>
      </c>
      <c r="I23" s="222">
        <v>0</v>
      </c>
      <c r="J23" s="222">
        <v>1</v>
      </c>
      <c r="K23" s="222">
        <v>0.6</v>
      </c>
      <c r="L23" s="222">
        <v>0.02</v>
      </c>
      <c r="M23" s="222">
        <v>0</v>
      </c>
      <c r="N23" s="209" t="b">
        <v>1</v>
      </c>
      <c r="O23" s="209">
        <v>0</v>
      </c>
      <c r="P23" s="209">
        <v>0.1</v>
      </c>
      <c r="Q23" s="223">
        <v>0.25</v>
      </c>
      <c r="R23" s="223">
        <v>0.25</v>
      </c>
      <c r="S23" s="223">
        <v>0</v>
      </c>
      <c r="T23" s="223">
        <v>0</v>
      </c>
      <c r="U23" s="212" t="s">
        <v>828</v>
      </c>
      <c r="V23" s="225"/>
      <c r="W23" s="228" t="s">
        <v>771</v>
      </c>
      <c r="X23" s="212" t="s">
        <v>772</v>
      </c>
      <c r="Y23" s="212"/>
      <c r="Z23" s="212"/>
    </row>
    <row r="24" spans="2:26">
      <c r="B24" s="221" t="s">
        <v>4</v>
      </c>
      <c r="C24" s="208" t="s">
        <v>401</v>
      </c>
      <c r="D24" s="208" t="s">
        <v>498</v>
      </c>
      <c r="E24" s="222">
        <v>11</v>
      </c>
      <c r="F24" s="222">
        <v>5</v>
      </c>
      <c r="G24" s="222">
        <v>0</v>
      </c>
      <c r="H24" s="222">
        <v>3</v>
      </c>
      <c r="I24" s="222">
        <v>5</v>
      </c>
      <c r="J24" s="222">
        <v>2</v>
      </c>
      <c r="K24" s="222">
        <v>0.6</v>
      </c>
      <c r="L24" s="222">
        <v>0.02</v>
      </c>
      <c r="M24" s="222">
        <v>0</v>
      </c>
      <c r="N24" s="209" t="b">
        <v>1</v>
      </c>
      <c r="O24" s="209">
        <v>0</v>
      </c>
      <c r="P24" s="209">
        <v>1.5</v>
      </c>
      <c r="Q24" s="223">
        <v>0.25</v>
      </c>
      <c r="R24" s="223">
        <v>0.25</v>
      </c>
      <c r="S24" s="223">
        <v>0</v>
      </c>
      <c r="T24" s="223">
        <v>0</v>
      </c>
      <c r="U24" s="212" t="s">
        <v>612</v>
      </c>
      <c r="V24" s="225"/>
      <c r="W24" s="228" t="s">
        <v>773</v>
      </c>
      <c r="X24" s="212" t="s">
        <v>774</v>
      </c>
      <c r="Y24" s="212"/>
      <c r="Z24" s="212"/>
    </row>
    <row r="25" spans="2:26">
      <c r="B25" s="221" t="s">
        <v>4</v>
      </c>
      <c r="C25" s="208" t="s">
        <v>527</v>
      </c>
      <c r="D25" s="208" t="s">
        <v>498</v>
      </c>
      <c r="E25" s="222">
        <v>11</v>
      </c>
      <c r="F25" s="222">
        <v>5</v>
      </c>
      <c r="G25" s="222">
        <v>0</v>
      </c>
      <c r="H25" s="222">
        <v>2</v>
      </c>
      <c r="I25" s="222">
        <v>0</v>
      </c>
      <c r="J25" s="222">
        <v>1</v>
      </c>
      <c r="K25" s="222">
        <v>0.6</v>
      </c>
      <c r="L25" s="222">
        <v>0.02</v>
      </c>
      <c r="M25" s="222">
        <v>0</v>
      </c>
      <c r="N25" s="209" t="b">
        <v>1</v>
      </c>
      <c r="O25" s="209">
        <v>0</v>
      </c>
      <c r="P25" s="209">
        <v>1</v>
      </c>
      <c r="Q25" s="223">
        <v>0.25</v>
      </c>
      <c r="R25" s="223">
        <v>0.25</v>
      </c>
      <c r="S25" s="223">
        <v>0</v>
      </c>
      <c r="T25" s="223">
        <v>0</v>
      </c>
      <c r="U25" s="212" t="s">
        <v>528</v>
      </c>
      <c r="V25" s="225"/>
      <c r="W25" s="228" t="s">
        <v>775</v>
      </c>
      <c r="X25" s="212" t="s">
        <v>776</v>
      </c>
      <c r="Y25" s="212"/>
      <c r="Z25" s="212"/>
    </row>
    <row r="26" spans="2:26">
      <c r="B26" s="221" t="s">
        <v>4</v>
      </c>
      <c r="C26" s="208" t="s">
        <v>399</v>
      </c>
      <c r="D26" s="208" t="s">
        <v>498</v>
      </c>
      <c r="E26" s="222">
        <v>10</v>
      </c>
      <c r="F26" s="222">
        <v>6</v>
      </c>
      <c r="G26" s="222">
        <v>0</v>
      </c>
      <c r="H26" s="222">
        <v>2</v>
      </c>
      <c r="I26" s="222">
        <v>0</v>
      </c>
      <c r="J26" s="222">
        <v>1</v>
      </c>
      <c r="K26" s="222">
        <v>0.4</v>
      </c>
      <c r="L26" s="222">
        <v>0.05</v>
      </c>
      <c r="M26" s="222">
        <v>0</v>
      </c>
      <c r="N26" s="209" t="b">
        <v>1</v>
      </c>
      <c r="O26" s="209">
        <v>0</v>
      </c>
      <c r="P26" s="209">
        <v>1</v>
      </c>
      <c r="Q26" s="223">
        <v>0.25</v>
      </c>
      <c r="R26" s="223">
        <v>0.25</v>
      </c>
      <c r="S26" s="223">
        <v>1</v>
      </c>
      <c r="T26" s="223">
        <v>0</v>
      </c>
      <c r="U26" s="212" t="s">
        <v>529</v>
      </c>
      <c r="V26" s="225"/>
      <c r="W26" s="228" t="s">
        <v>777</v>
      </c>
      <c r="X26" s="212" t="s">
        <v>778</v>
      </c>
      <c r="Y26" s="212" t="s">
        <v>618</v>
      </c>
      <c r="Z26" s="212"/>
    </row>
    <row r="27" spans="2:26">
      <c r="B27" s="221" t="s">
        <v>4</v>
      </c>
      <c r="C27" s="208" t="s">
        <v>533</v>
      </c>
      <c r="D27" s="208" t="s">
        <v>498</v>
      </c>
      <c r="E27" s="222">
        <v>50</v>
      </c>
      <c r="F27" s="222">
        <v>25</v>
      </c>
      <c r="G27" s="222">
        <v>0</v>
      </c>
      <c r="H27" s="222">
        <v>6</v>
      </c>
      <c r="I27" s="222">
        <v>0</v>
      </c>
      <c r="J27" s="222">
        <v>2</v>
      </c>
      <c r="K27" s="222">
        <v>0.8</v>
      </c>
      <c r="L27" s="222">
        <v>0.1</v>
      </c>
      <c r="M27" s="222">
        <v>0</v>
      </c>
      <c r="N27" s="209" t="b">
        <v>1</v>
      </c>
      <c r="O27" s="209">
        <v>0</v>
      </c>
      <c r="P27" s="209">
        <v>5</v>
      </c>
      <c r="Q27" s="223">
        <v>0.25</v>
      </c>
      <c r="R27" s="223">
        <v>0.25</v>
      </c>
      <c r="S27" s="223">
        <v>0</v>
      </c>
      <c r="T27" s="223">
        <v>0</v>
      </c>
      <c r="U27" s="212" t="s">
        <v>534</v>
      </c>
      <c r="V27" s="225"/>
      <c r="W27" s="228" t="s">
        <v>779</v>
      </c>
      <c r="X27" s="212" t="s">
        <v>780</v>
      </c>
      <c r="Y27" s="212"/>
      <c r="Z27" s="212"/>
    </row>
    <row r="28" spans="2:26">
      <c r="B28" s="221" t="s">
        <v>4</v>
      </c>
      <c r="C28" s="208" t="s">
        <v>613</v>
      </c>
      <c r="D28" s="208" t="s">
        <v>498</v>
      </c>
      <c r="E28" s="222">
        <v>50</v>
      </c>
      <c r="F28" s="222">
        <v>25</v>
      </c>
      <c r="G28" s="222">
        <v>0</v>
      </c>
      <c r="H28" s="222">
        <v>6</v>
      </c>
      <c r="I28" s="222">
        <v>0</v>
      </c>
      <c r="J28" s="222">
        <v>3</v>
      </c>
      <c r="K28" s="222">
        <v>0.8</v>
      </c>
      <c r="L28" s="222">
        <v>0.1</v>
      </c>
      <c r="M28" s="222">
        <v>0</v>
      </c>
      <c r="N28" s="209" t="b">
        <v>1</v>
      </c>
      <c r="O28" s="209">
        <v>0</v>
      </c>
      <c r="P28" s="209">
        <v>4.5</v>
      </c>
      <c r="Q28" s="223">
        <v>0.25</v>
      </c>
      <c r="R28" s="223">
        <v>0.25</v>
      </c>
      <c r="S28" s="223">
        <v>0</v>
      </c>
      <c r="T28" s="223">
        <v>0</v>
      </c>
      <c r="U28" s="212" t="s">
        <v>614</v>
      </c>
      <c r="V28" s="225"/>
      <c r="W28" s="228" t="s">
        <v>781</v>
      </c>
      <c r="X28" s="212" t="s">
        <v>782</v>
      </c>
      <c r="Y28" s="212"/>
      <c r="Z28" s="212"/>
    </row>
    <row r="29" spans="2:26">
      <c r="B29" s="221" t="s">
        <v>4</v>
      </c>
      <c r="C29" s="208" t="s">
        <v>402</v>
      </c>
      <c r="D29" s="208" t="s">
        <v>498</v>
      </c>
      <c r="E29" s="222">
        <v>50</v>
      </c>
      <c r="F29" s="222">
        <v>25</v>
      </c>
      <c r="G29" s="222">
        <v>0</v>
      </c>
      <c r="H29" s="222">
        <v>4</v>
      </c>
      <c r="I29" s="222">
        <v>0</v>
      </c>
      <c r="J29" s="222">
        <v>15</v>
      </c>
      <c r="K29" s="222">
        <v>0.8</v>
      </c>
      <c r="L29" s="222">
        <v>0.1</v>
      </c>
      <c r="M29" s="222">
        <v>0</v>
      </c>
      <c r="N29" s="209" t="b">
        <v>1</v>
      </c>
      <c r="O29" s="209">
        <v>0</v>
      </c>
      <c r="P29" s="209">
        <v>2.5</v>
      </c>
      <c r="Q29" s="223">
        <v>0.25</v>
      </c>
      <c r="R29" s="223">
        <v>0.25</v>
      </c>
      <c r="S29" s="223">
        <v>0</v>
      </c>
      <c r="T29" s="223">
        <v>0</v>
      </c>
      <c r="U29" s="212" t="s">
        <v>615</v>
      </c>
      <c r="V29" s="225"/>
      <c r="W29" s="228" t="s">
        <v>783</v>
      </c>
      <c r="X29" s="212" t="s">
        <v>784</v>
      </c>
      <c r="Y29" s="212"/>
      <c r="Z29" s="212"/>
    </row>
    <row r="30" spans="2:26">
      <c r="B30" s="221" t="s">
        <v>4</v>
      </c>
      <c r="C30" s="208" t="s">
        <v>620</v>
      </c>
      <c r="D30" s="208" t="s">
        <v>498</v>
      </c>
      <c r="E30" s="222">
        <v>200</v>
      </c>
      <c r="F30" s="222">
        <v>130</v>
      </c>
      <c r="G30" s="222">
        <v>1</v>
      </c>
      <c r="H30" s="222">
        <v>25</v>
      </c>
      <c r="I30" s="222">
        <v>0</v>
      </c>
      <c r="J30" s="222">
        <v>8</v>
      </c>
      <c r="K30" s="222">
        <v>2</v>
      </c>
      <c r="L30" s="222">
        <v>0</v>
      </c>
      <c r="M30" s="222">
        <v>0</v>
      </c>
      <c r="N30" s="209" t="b">
        <v>1</v>
      </c>
      <c r="O30" s="209">
        <v>2</v>
      </c>
      <c r="P30" s="209">
        <v>6</v>
      </c>
      <c r="Q30" s="223">
        <v>0.25</v>
      </c>
      <c r="R30" s="223">
        <v>0.25</v>
      </c>
      <c r="S30" s="223">
        <v>0</v>
      </c>
      <c r="T30" s="223">
        <v>0</v>
      </c>
      <c r="U30" s="212" t="s">
        <v>621</v>
      </c>
      <c r="V30" s="225"/>
      <c r="W30" s="228" t="s">
        <v>785</v>
      </c>
      <c r="X30" s="212" t="s">
        <v>786</v>
      </c>
      <c r="Y30" s="212"/>
      <c r="Z30" s="212"/>
    </row>
    <row r="31" spans="2:26">
      <c r="B31" s="224" t="s">
        <v>609</v>
      </c>
      <c r="C31" s="213"/>
      <c r="D31" s="213"/>
      <c r="E31" s="214"/>
      <c r="F31" s="214"/>
      <c r="G31" s="214"/>
      <c r="H31" s="214"/>
      <c r="I31" s="214"/>
      <c r="J31" s="214"/>
      <c r="K31" s="214"/>
      <c r="L31" s="214"/>
      <c r="M31" s="214"/>
      <c r="N31" s="213"/>
      <c r="O31" s="214"/>
      <c r="P31" s="214"/>
      <c r="Q31" s="214"/>
      <c r="R31" s="213"/>
      <c r="S31" s="213"/>
      <c r="T31" s="213"/>
      <c r="U31" s="214"/>
      <c r="V31" s="226"/>
      <c r="W31" s="229"/>
      <c r="X31" s="214"/>
      <c r="Y31" s="214"/>
      <c r="Z31" s="214"/>
    </row>
    <row r="32" spans="2:26">
      <c r="B32" s="221" t="s">
        <v>4</v>
      </c>
      <c r="C32" s="208" t="s">
        <v>398</v>
      </c>
      <c r="D32" s="208" t="s">
        <v>499</v>
      </c>
      <c r="E32" s="222">
        <v>50</v>
      </c>
      <c r="F32" s="222">
        <v>25</v>
      </c>
      <c r="G32" s="222">
        <v>0</v>
      </c>
      <c r="H32" s="222">
        <v>9</v>
      </c>
      <c r="I32" s="222">
        <v>0</v>
      </c>
      <c r="J32" s="222">
        <v>5</v>
      </c>
      <c r="K32" s="222">
        <v>0.8</v>
      </c>
      <c r="L32" s="222">
        <v>0.1</v>
      </c>
      <c r="M32" s="222">
        <v>0</v>
      </c>
      <c r="N32" s="209" t="b">
        <v>1</v>
      </c>
      <c r="O32" s="209">
        <v>0</v>
      </c>
      <c r="P32" s="209">
        <v>2.2999999999999998</v>
      </c>
      <c r="Q32" s="223">
        <v>0.25</v>
      </c>
      <c r="R32" s="223">
        <v>0.25</v>
      </c>
      <c r="S32" s="223">
        <v>0</v>
      </c>
      <c r="T32" s="223">
        <v>0</v>
      </c>
      <c r="U32" s="212" t="s">
        <v>535</v>
      </c>
      <c r="V32" s="225"/>
      <c r="W32" s="228" t="s">
        <v>779</v>
      </c>
      <c r="X32" s="212" t="s">
        <v>780</v>
      </c>
      <c r="Y32" s="212"/>
      <c r="Z32" s="212"/>
    </row>
    <row r="33" spans="2:26">
      <c r="B33" s="221" t="s">
        <v>4</v>
      </c>
      <c r="C33" s="208" t="s">
        <v>834</v>
      </c>
      <c r="D33" s="208" t="s">
        <v>499</v>
      </c>
      <c r="E33" s="222">
        <v>80</v>
      </c>
      <c r="F33" s="222">
        <v>40</v>
      </c>
      <c r="G33" s="222">
        <v>0</v>
      </c>
      <c r="H33" s="222">
        <v>12</v>
      </c>
      <c r="I33" s="222">
        <v>0</v>
      </c>
      <c r="J33" s="222">
        <v>5</v>
      </c>
      <c r="K33" s="222">
        <v>0.8</v>
      </c>
      <c r="L33" s="222">
        <v>0.1</v>
      </c>
      <c r="M33" s="222">
        <v>0</v>
      </c>
      <c r="N33" s="209" t="b">
        <v>1</v>
      </c>
      <c r="O33" s="209">
        <v>0</v>
      </c>
      <c r="P33" s="209">
        <v>2.2999999999999998</v>
      </c>
      <c r="Q33" s="223">
        <v>0.25</v>
      </c>
      <c r="R33" s="223">
        <v>0.25</v>
      </c>
      <c r="S33" s="223">
        <v>0</v>
      </c>
      <c r="T33" s="223">
        <v>0</v>
      </c>
      <c r="U33" s="212" t="s">
        <v>835</v>
      </c>
      <c r="V33" s="225"/>
      <c r="W33" s="228" t="s">
        <v>779</v>
      </c>
      <c r="X33" s="212" t="s">
        <v>780</v>
      </c>
      <c r="Y33" s="212"/>
      <c r="Z33" s="212"/>
    </row>
    <row r="34" spans="2:26">
      <c r="B34" s="221" t="s">
        <v>4</v>
      </c>
      <c r="C34" s="208" t="s">
        <v>536</v>
      </c>
      <c r="D34" s="208" t="s">
        <v>499</v>
      </c>
      <c r="E34" s="222">
        <v>100</v>
      </c>
      <c r="F34" s="222">
        <v>70</v>
      </c>
      <c r="G34" s="222">
        <v>0</v>
      </c>
      <c r="H34" s="222">
        <v>10</v>
      </c>
      <c r="I34" s="222">
        <v>0</v>
      </c>
      <c r="J34" s="222">
        <v>5</v>
      </c>
      <c r="K34" s="222">
        <v>1</v>
      </c>
      <c r="L34" s="222">
        <v>0.1</v>
      </c>
      <c r="M34" s="222">
        <v>0</v>
      </c>
      <c r="N34" s="209" t="b">
        <v>1</v>
      </c>
      <c r="O34" s="209">
        <v>0</v>
      </c>
      <c r="P34" s="209">
        <v>2.2999999999999998</v>
      </c>
      <c r="Q34" s="223">
        <v>0.25</v>
      </c>
      <c r="R34" s="223">
        <v>0</v>
      </c>
      <c r="S34" s="223">
        <v>0.75</v>
      </c>
      <c r="T34" s="223">
        <v>0</v>
      </c>
      <c r="U34" s="212" t="s">
        <v>537</v>
      </c>
      <c r="V34" s="225"/>
      <c r="W34" s="228" t="s">
        <v>779</v>
      </c>
      <c r="X34" s="212"/>
      <c r="Y34" s="212" t="s">
        <v>787</v>
      </c>
      <c r="Z34" s="212"/>
    </row>
    <row r="35" spans="2:26">
      <c r="B35" s="221" t="s">
        <v>4</v>
      </c>
      <c r="C35" s="208" t="s">
        <v>538</v>
      </c>
      <c r="D35" s="208" t="s">
        <v>499</v>
      </c>
      <c r="E35" s="222">
        <v>100</v>
      </c>
      <c r="F35" s="222">
        <v>70</v>
      </c>
      <c r="G35" s="222">
        <v>0</v>
      </c>
      <c r="H35" s="222">
        <v>10</v>
      </c>
      <c r="I35" s="222">
        <v>0</v>
      </c>
      <c r="J35" s="222">
        <v>5</v>
      </c>
      <c r="K35" s="222">
        <v>1</v>
      </c>
      <c r="L35" s="222">
        <v>0.1</v>
      </c>
      <c r="M35" s="222">
        <v>0</v>
      </c>
      <c r="N35" s="209" t="b">
        <v>1</v>
      </c>
      <c r="O35" s="209">
        <v>0</v>
      </c>
      <c r="P35" s="209">
        <v>4</v>
      </c>
      <c r="Q35" s="223">
        <v>0.25</v>
      </c>
      <c r="R35" s="223">
        <v>0</v>
      </c>
      <c r="S35" s="223">
        <v>0.75</v>
      </c>
      <c r="T35" s="223">
        <v>0</v>
      </c>
      <c r="U35" s="212" t="s">
        <v>537</v>
      </c>
      <c r="V35" s="225"/>
      <c r="W35" s="228" t="s">
        <v>788</v>
      </c>
      <c r="X35" s="212"/>
      <c r="Y35" s="212" t="s">
        <v>789</v>
      </c>
      <c r="Z35" s="212"/>
    </row>
    <row r="36" spans="2:26">
      <c r="B36" s="224" t="s">
        <v>608</v>
      </c>
      <c r="C36" s="213"/>
      <c r="D36" s="213"/>
      <c r="E36" s="214"/>
      <c r="F36" s="214"/>
      <c r="G36" s="214"/>
      <c r="H36" s="214"/>
      <c r="I36" s="214"/>
      <c r="J36" s="214"/>
      <c r="K36" s="214"/>
      <c r="L36" s="214"/>
      <c r="M36" s="214"/>
      <c r="N36" s="213"/>
      <c r="O36" s="214"/>
      <c r="P36" s="214"/>
      <c r="Q36" s="214"/>
      <c r="R36" s="213"/>
      <c r="S36" s="213"/>
      <c r="T36" s="213"/>
      <c r="U36" s="214"/>
      <c r="V36" s="226"/>
      <c r="W36" s="229"/>
      <c r="X36" s="214"/>
      <c r="Y36" s="214"/>
      <c r="Z36" s="214"/>
    </row>
    <row r="37" spans="2:26">
      <c r="B37" s="221" t="s">
        <v>4</v>
      </c>
      <c r="C37" s="208" t="s">
        <v>539</v>
      </c>
      <c r="D37" s="208" t="s">
        <v>500</v>
      </c>
      <c r="E37" s="222">
        <v>10</v>
      </c>
      <c r="F37" s="222">
        <v>0</v>
      </c>
      <c r="G37" s="222">
        <v>0</v>
      </c>
      <c r="H37" s="222">
        <v>0</v>
      </c>
      <c r="I37" s="222">
        <v>0</v>
      </c>
      <c r="J37" s="222">
        <v>0</v>
      </c>
      <c r="K37" s="222">
        <v>0</v>
      </c>
      <c r="L37" s="222">
        <v>0</v>
      </c>
      <c r="M37" s="222">
        <v>0</v>
      </c>
      <c r="N37" s="209" t="b">
        <v>1</v>
      </c>
      <c r="O37" s="209">
        <v>2</v>
      </c>
      <c r="P37" s="209">
        <v>2</v>
      </c>
      <c r="Q37" s="223">
        <v>0.25</v>
      </c>
      <c r="R37" s="223">
        <v>0</v>
      </c>
      <c r="S37" s="223">
        <v>1</v>
      </c>
      <c r="T37" s="223">
        <v>0</v>
      </c>
      <c r="U37" s="212" t="s">
        <v>540</v>
      </c>
      <c r="V37" s="225"/>
      <c r="W37" s="228" t="s">
        <v>790</v>
      </c>
      <c r="X37" s="212"/>
      <c r="Y37" s="212" t="s">
        <v>791</v>
      </c>
      <c r="Z37" s="212"/>
    </row>
    <row r="38" spans="2:26">
      <c r="B38" s="221" t="s">
        <v>4</v>
      </c>
      <c r="C38" s="208" t="s">
        <v>541</v>
      </c>
      <c r="D38" s="208" t="s">
        <v>500</v>
      </c>
      <c r="E38" s="222">
        <v>500</v>
      </c>
      <c r="F38" s="222">
        <v>0</v>
      </c>
      <c r="G38" s="222">
        <v>0</v>
      </c>
      <c r="H38" s="222">
        <v>0</v>
      </c>
      <c r="I38" s="222">
        <v>0</v>
      </c>
      <c r="J38" s="222">
        <v>0</v>
      </c>
      <c r="K38" s="222">
        <v>0</v>
      </c>
      <c r="L38" s="222">
        <v>0</v>
      </c>
      <c r="M38" s="222">
        <v>0</v>
      </c>
      <c r="N38" s="209" t="b">
        <v>1</v>
      </c>
      <c r="O38" s="209">
        <v>1</v>
      </c>
      <c r="P38" s="209">
        <v>3</v>
      </c>
      <c r="Q38" s="223">
        <v>0</v>
      </c>
      <c r="R38" s="223">
        <v>0</v>
      </c>
      <c r="S38" s="223">
        <v>0</v>
      </c>
      <c r="T38" s="223">
        <v>0</v>
      </c>
      <c r="U38" s="212" t="s">
        <v>542</v>
      </c>
      <c r="V38" s="225"/>
      <c r="W38" s="228"/>
      <c r="X38" s="212"/>
      <c r="Y38" s="212"/>
      <c r="Z38" s="212"/>
    </row>
    <row r="39" spans="2:26">
      <c r="B39" s="221" t="s">
        <v>4</v>
      </c>
      <c r="C39" s="208" t="s">
        <v>543</v>
      </c>
      <c r="D39" s="208" t="s">
        <v>500</v>
      </c>
      <c r="E39" s="222">
        <v>500</v>
      </c>
      <c r="F39" s="222">
        <v>0</v>
      </c>
      <c r="G39" s="222">
        <v>0</v>
      </c>
      <c r="H39" s="222">
        <v>0</v>
      </c>
      <c r="I39" s="222">
        <v>0</v>
      </c>
      <c r="J39" s="222">
        <v>0</v>
      </c>
      <c r="K39" s="222">
        <v>0</v>
      </c>
      <c r="L39" s="222">
        <v>0</v>
      </c>
      <c r="M39" s="222">
        <v>0</v>
      </c>
      <c r="N39" s="209" t="b">
        <v>1</v>
      </c>
      <c r="O39" s="209">
        <v>2</v>
      </c>
      <c r="P39" s="209">
        <v>5</v>
      </c>
      <c r="Q39" s="223">
        <v>0</v>
      </c>
      <c r="R39" s="223">
        <v>0</v>
      </c>
      <c r="S39" s="223">
        <v>0</v>
      </c>
      <c r="T39" s="223">
        <v>0</v>
      </c>
      <c r="U39" s="212" t="s">
        <v>544</v>
      </c>
      <c r="V39" s="225"/>
      <c r="W39" s="228"/>
      <c r="X39" s="212"/>
      <c r="Y39" s="212"/>
      <c r="Z39" s="212"/>
    </row>
    <row r="40" spans="2:26">
      <c r="B40" s="221" t="s">
        <v>4</v>
      </c>
      <c r="C40" s="208" t="s">
        <v>610</v>
      </c>
      <c r="D40" s="208" t="s">
        <v>500</v>
      </c>
      <c r="E40" s="222">
        <v>0</v>
      </c>
      <c r="F40" s="222">
        <v>0</v>
      </c>
      <c r="G40" s="222">
        <v>0</v>
      </c>
      <c r="H40" s="222">
        <v>0</v>
      </c>
      <c r="I40" s="222">
        <v>0</v>
      </c>
      <c r="J40" s="222">
        <v>0</v>
      </c>
      <c r="K40" s="222">
        <v>0</v>
      </c>
      <c r="L40" s="222">
        <v>0</v>
      </c>
      <c r="M40" s="222">
        <v>0</v>
      </c>
      <c r="N40" s="209" t="b">
        <v>1</v>
      </c>
      <c r="O40" s="209">
        <v>2</v>
      </c>
      <c r="P40" s="209">
        <v>3.3</v>
      </c>
      <c r="Q40" s="223">
        <v>0</v>
      </c>
      <c r="R40" s="223">
        <v>0</v>
      </c>
      <c r="S40" s="223">
        <v>0</v>
      </c>
      <c r="T40" s="223">
        <v>0</v>
      </c>
      <c r="U40" s="212" t="s">
        <v>611</v>
      </c>
      <c r="V40" s="225"/>
      <c r="W40" s="228"/>
      <c r="X40" s="212"/>
      <c r="Y40" s="212"/>
      <c r="Z40" s="212"/>
    </row>
    <row r="41" spans="2:26">
      <c r="B41" s="224" t="s">
        <v>607</v>
      </c>
      <c r="C41" s="213"/>
      <c r="D41" s="213"/>
      <c r="E41" s="214"/>
      <c r="F41" s="214"/>
      <c r="G41" s="214"/>
      <c r="H41" s="214"/>
      <c r="I41" s="214"/>
      <c r="J41" s="214"/>
      <c r="K41" s="214"/>
      <c r="L41" s="214"/>
      <c r="M41" s="214"/>
      <c r="N41" s="213"/>
      <c r="O41" s="214"/>
      <c r="P41" s="214"/>
      <c r="Q41" s="214"/>
      <c r="R41" s="213"/>
      <c r="S41" s="213"/>
      <c r="T41" s="213"/>
      <c r="U41" s="214"/>
      <c r="V41" s="226"/>
      <c r="W41" s="229"/>
      <c r="X41" s="214"/>
      <c r="Y41" s="214"/>
      <c r="Z41" s="214"/>
    </row>
    <row r="42" spans="2:26">
      <c r="B42" s="221" t="s">
        <v>4</v>
      </c>
      <c r="C42" s="208" t="s">
        <v>551</v>
      </c>
      <c r="D42" s="208" t="s">
        <v>502</v>
      </c>
      <c r="E42" s="222">
        <v>300</v>
      </c>
      <c r="F42" s="222">
        <v>150</v>
      </c>
      <c r="G42" s="222">
        <v>0</v>
      </c>
      <c r="H42" s="222">
        <v>0</v>
      </c>
      <c r="I42" s="222">
        <v>0</v>
      </c>
      <c r="J42" s="222">
        <v>0</v>
      </c>
      <c r="K42" s="222">
        <v>0.5</v>
      </c>
      <c r="L42" s="222">
        <v>0</v>
      </c>
      <c r="M42" s="222">
        <v>0</v>
      </c>
      <c r="N42" s="209" t="b">
        <v>0</v>
      </c>
      <c r="O42" s="209"/>
      <c r="P42" s="209"/>
      <c r="Q42" s="223">
        <v>0</v>
      </c>
      <c r="R42" s="223">
        <v>0</v>
      </c>
      <c r="S42" s="223">
        <v>0</v>
      </c>
      <c r="T42" s="223">
        <v>0</v>
      </c>
      <c r="U42" s="212" t="s">
        <v>549</v>
      </c>
      <c r="V42" s="225"/>
      <c r="W42" s="228"/>
      <c r="X42" s="212"/>
      <c r="Y42" s="212"/>
      <c r="Z42" s="212"/>
    </row>
    <row r="43" spans="2:26">
      <c r="B43" s="221" t="s">
        <v>4</v>
      </c>
      <c r="C43" s="208" t="s">
        <v>552</v>
      </c>
      <c r="D43" s="208" t="s">
        <v>502</v>
      </c>
      <c r="E43" s="222">
        <v>200</v>
      </c>
      <c r="F43" s="222">
        <v>100</v>
      </c>
      <c r="G43" s="222">
        <v>0</v>
      </c>
      <c r="H43" s="222">
        <v>0</v>
      </c>
      <c r="I43" s="222">
        <v>0</v>
      </c>
      <c r="J43" s="222">
        <v>0</v>
      </c>
      <c r="K43" s="222">
        <v>0.3</v>
      </c>
      <c r="L43" s="222">
        <v>0</v>
      </c>
      <c r="M43" s="222">
        <v>0</v>
      </c>
      <c r="N43" s="209" t="b">
        <v>0</v>
      </c>
      <c r="O43" s="209"/>
      <c r="P43" s="209"/>
      <c r="Q43" s="223">
        <v>0</v>
      </c>
      <c r="R43" s="223">
        <v>0</v>
      </c>
      <c r="S43" s="223">
        <v>0</v>
      </c>
      <c r="T43" s="223">
        <v>0</v>
      </c>
      <c r="U43" s="212" t="s">
        <v>550</v>
      </c>
      <c r="V43" s="225"/>
      <c r="W43" s="228"/>
      <c r="X43" s="212"/>
      <c r="Y43" s="212"/>
      <c r="Z43" s="212"/>
    </row>
    <row r="44" spans="2:26">
      <c r="B44" s="221" t="s">
        <v>4</v>
      </c>
      <c r="C44" s="208" t="s">
        <v>553</v>
      </c>
      <c r="D44" s="208" t="s">
        <v>502</v>
      </c>
      <c r="E44" s="222">
        <v>100</v>
      </c>
      <c r="F44" s="222">
        <v>50</v>
      </c>
      <c r="G44" s="222">
        <v>0</v>
      </c>
      <c r="H44" s="222">
        <v>0</v>
      </c>
      <c r="I44" s="222">
        <v>0</v>
      </c>
      <c r="J44" s="222">
        <v>0</v>
      </c>
      <c r="K44" s="222">
        <v>0.2</v>
      </c>
      <c r="L44" s="222">
        <v>0</v>
      </c>
      <c r="M44" s="222">
        <v>0</v>
      </c>
      <c r="N44" s="209" t="b">
        <v>0</v>
      </c>
      <c r="O44" s="209"/>
      <c r="P44" s="209"/>
      <c r="Q44" s="223">
        <v>0</v>
      </c>
      <c r="R44" s="223">
        <v>0</v>
      </c>
      <c r="S44" s="223">
        <v>0</v>
      </c>
      <c r="T44" s="223">
        <v>0</v>
      </c>
      <c r="U44" s="212" t="s">
        <v>556</v>
      </c>
      <c r="V44" s="225"/>
      <c r="W44" s="228"/>
      <c r="X44" s="212"/>
      <c r="Y44" s="212"/>
      <c r="Z44" s="212"/>
    </row>
    <row r="45" spans="2:26">
      <c r="B45" s="221" t="s">
        <v>4</v>
      </c>
      <c r="C45" s="208" t="s">
        <v>554</v>
      </c>
      <c r="D45" s="208" t="s">
        <v>502</v>
      </c>
      <c r="E45" s="222">
        <v>100</v>
      </c>
      <c r="F45" s="222">
        <v>50</v>
      </c>
      <c r="G45" s="222">
        <v>0</v>
      </c>
      <c r="H45" s="222">
        <v>0</v>
      </c>
      <c r="I45" s="222">
        <v>0</v>
      </c>
      <c r="J45" s="222">
        <v>0</v>
      </c>
      <c r="K45" s="222">
        <v>0.2</v>
      </c>
      <c r="L45" s="222">
        <v>0</v>
      </c>
      <c r="M45" s="222">
        <v>0</v>
      </c>
      <c r="N45" s="209" t="b">
        <v>0</v>
      </c>
      <c r="O45" s="209"/>
      <c r="P45" s="209"/>
      <c r="Q45" s="223">
        <v>0</v>
      </c>
      <c r="R45" s="223">
        <v>0</v>
      </c>
      <c r="S45" s="223">
        <v>0</v>
      </c>
      <c r="T45" s="223">
        <v>0</v>
      </c>
      <c r="U45" s="212" t="s">
        <v>557</v>
      </c>
      <c r="V45" s="225"/>
      <c r="W45" s="228"/>
      <c r="X45" s="212"/>
      <c r="Y45" s="212"/>
      <c r="Z45" s="212"/>
    </row>
    <row r="46" spans="2:26">
      <c r="B46" s="221" t="s">
        <v>4</v>
      </c>
      <c r="C46" s="208" t="s">
        <v>555</v>
      </c>
      <c r="D46" s="208" t="s">
        <v>502</v>
      </c>
      <c r="E46" s="222">
        <v>50</v>
      </c>
      <c r="F46" s="222">
        <v>25</v>
      </c>
      <c r="G46" s="222">
        <v>0</v>
      </c>
      <c r="H46" s="222">
        <v>0</v>
      </c>
      <c r="I46" s="222">
        <v>0</v>
      </c>
      <c r="J46" s="222">
        <v>0</v>
      </c>
      <c r="K46" s="222">
        <v>0.1</v>
      </c>
      <c r="L46" s="222">
        <v>0</v>
      </c>
      <c r="M46" s="222">
        <v>0</v>
      </c>
      <c r="N46" s="209" t="b">
        <v>0</v>
      </c>
      <c r="O46" s="209"/>
      <c r="P46" s="209"/>
      <c r="Q46" s="223">
        <v>0</v>
      </c>
      <c r="R46" s="223">
        <v>0</v>
      </c>
      <c r="S46" s="223">
        <v>0</v>
      </c>
      <c r="T46" s="223">
        <v>0</v>
      </c>
      <c r="U46" s="212" t="s">
        <v>558</v>
      </c>
      <c r="V46" s="225"/>
      <c r="W46" s="228"/>
      <c r="X46" s="212"/>
      <c r="Y46" s="212"/>
      <c r="Z46" s="212"/>
    </row>
    <row r="47" spans="2:26">
      <c r="B47" s="224" t="s">
        <v>606</v>
      </c>
      <c r="C47" s="213"/>
      <c r="D47" s="213"/>
      <c r="E47" s="214"/>
      <c r="F47" s="214"/>
      <c r="G47" s="214"/>
      <c r="H47" s="214"/>
      <c r="I47" s="214"/>
      <c r="J47" s="214"/>
      <c r="K47" s="214"/>
      <c r="L47" s="214"/>
      <c r="M47" s="214"/>
      <c r="N47" s="213"/>
      <c r="O47" s="214"/>
      <c r="P47" s="214"/>
      <c r="Q47" s="214"/>
      <c r="R47" s="213"/>
      <c r="S47" s="213"/>
      <c r="T47" s="213"/>
      <c r="U47" s="214"/>
      <c r="V47" s="226"/>
      <c r="W47" s="229"/>
      <c r="X47" s="214"/>
      <c r="Y47" s="214"/>
      <c r="Z47" s="214"/>
    </row>
    <row r="48" spans="2:26">
      <c r="B48" s="221" t="s">
        <v>4</v>
      </c>
      <c r="C48" s="208" t="s">
        <v>559</v>
      </c>
      <c r="D48" s="208" t="s">
        <v>503</v>
      </c>
      <c r="E48" s="222">
        <v>15</v>
      </c>
      <c r="F48" s="222">
        <v>50</v>
      </c>
      <c r="G48" s="222">
        <v>0</v>
      </c>
      <c r="H48" s="222">
        <v>0</v>
      </c>
      <c r="I48" s="222">
        <v>0</v>
      </c>
      <c r="J48" s="222">
        <v>0</v>
      </c>
      <c r="K48" s="222">
        <v>0.1</v>
      </c>
      <c r="L48" s="222">
        <v>0</v>
      </c>
      <c r="M48" s="222">
        <v>0</v>
      </c>
      <c r="N48" s="209" t="b">
        <v>0</v>
      </c>
      <c r="O48" s="209"/>
      <c r="P48" s="209"/>
      <c r="Q48" s="223">
        <v>0</v>
      </c>
      <c r="R48" s="223">
        <v>0</v>
      </c>
      <c r="S48" s="223">
        <v>0</v>
      </c>
      <c r="T48" s="223">
        <v>0</v>
      </c>
      <c r="U48" s="212" t="s">
        <v>561</v>
      </c>
      <c r="V48" s="225"/>
      <c r="W48" s="228"/>
      <c r="X48" s="212"/>
      <c r="Y48" s="212"/>
      <c r="Z48" s="212"/>
    </row>
    <row r="49" spans="2:26">
      <c r="B49" s="221" t="s">
        <v>4</v>
      </c>
      <c r="C49" s="208" t="s">
        <v>560</v>
      </c>
      <c r="D49" s="208" t="s">
        <v>503</v>
      </c>
      <c r="E49" s="222">
        <v>15</v>
      </c>
      <c r="F49" s="222">
        <v>50</v>
      </c>
      <c r="G49" s="222">
        <v>0</v>
      </c>
      <c r="H49" s="222">
        <v>0</v>
      </c>
      <c r="I49" s="222">
        <v>0</v>
      </c>
      <c r="J49" s="222">
        <v>0</v>
      </c>
      <c r="K49" s="222">
        <v>0.1</v>
      </c>
      <c r="L49" s="222">
        <v>0</v>
      </c>
      <c r="M49" s="222">
        <v>0</v>
      </c>
      <c r="N49" s="209" t="b">
        <v>0</v>
      </c>
      <c r="O49" s="209"/>
      <c r="P49" s="209"/>
      <c r="Q49" s="223">
        <v>0</v>
      </c>
      <c r="R49" s="223">
        <v>0</v>
      </c>
      <c r="S49" s="223">
        <v>0</v>
      </c>
      <c r="T49" s="223">
        <v>0</v>
      </c>
      <c r="U49" s="212" t="s">
        <v>562</v>
      </c>
      <c r="V49" s="225"/>
      <c r="W49" s="228"/>
      <c r="X49" s="212"/>
      <c r="Y49" s="212"/>
      <c r="Z49" s="212"/>
    </row>
    <row r="50" spans="2:26">
      <c r="B50" s="221" t="s">
        <v>4</v>
      </c>
      <c r="C50" s="208" t="s">
        <v>563</v>
      </c>
      <c r="D50" s="208" t="s">
        <v>503</v>
      </c>
      <c r="E50" s="222">
        <v>1</v>
      </c>
      <c r="F50" s="222">
        <v>5</v>
      </c>
      <c r="G50" s="222">
        <v>0</v>
      </c>
      <c r="H50" s="222">
        <v>0</v>
      </c>
      <c r="I50" s="222">
        <v>0</v>
      </c>
      <c r="J50" s="222">
        <v>0</v>
      </c>
      <c r="K50" s="222">
        <v>0</v>
      </c>
      <c r="L50" s="222">
        <v>0</v>
      </c>
      <c r="M50" s="222">
        <v>0</v>
      </c>
      <c r="N50" s="209" t="b">
        <v>0</v>
      </c>
      <c r="O50" s="209"/>
      <c r="P50" s="209"/>
      <c r="Q50" s="223">
        <v>0</v>
      </c>
      <c r="R50" s="223">
        <v>0</v>
      </c>
      <c r="S50" s="223">
        <v>0</v>
      </c>
      <c r="T50" s="223">
        <v>0</v>
      </c>
      <c r="U50" s="212" t="s">
        <v>569</v>
      </c>
      <c r="V50" s="225"/>
      <c r="W50" s="228"/>
      <c r="X50" s="212"/>
      <c r="Y50" s="212"/>
      <c r="Z50" s="212"/>
    </row>
    <row r="51" spans="2:26">
      <c r="B51" s="221" t="s">
        <v>4</v>
      </c>
      <c r="C51" s="208" t="s">
        <v>564</v>
      </c>
      <c r="D51" s="208" t="s">
        <v>503</v>
      </c>
      <c r="E51" s="222">
        <v>1</v>
      </c>
      <c r="F51" s="222">
        <v>5</v>
      </c>
      <c r="G51" s="222">
        <v>0</v>
      </c>
      <c r="H51" s="222">
        <v>0</v>
      </c>
      <c r="I51" s="222">
        <v>0</v>
      </c>
      <c r="J51" s="222">
        <v>0</v>
      </c>
      <c r="K51" s="222">
        <v>0</v>
      </c>
      <c r="L51" s="222">
        <v>0</v>
      </c>
      <c r="M51" s="222">
        <v>0</v>
      </c>
      <c r="N51" s="209" t="b">
        <v>0</v>
      </c>
      <c r="O51" s="209"/>
      <c r="P51" s="209"/>
      <c r="Q51" s="223">
        <v>0</v>
      </c>
      <c r="R51" s="223">
        <v>0</v>
      </c>
      <c r="S51" s="223">
        <v>0</v>
      </c>
      <c r="T51" s="223">
        <v>0</v>
      </c>
      <c r="U51" s="212" t="s">
        <v>569</v>
      </c>
      <c r="V51" s="225"/>
      <c r="W51" s="228"/>
      <c r="X51" s="212"/>
      <c r="Y51" s="212"/>
      <c r="Z51" s="212"/>
    </row>
    <row r="52" spans="2:26">
      <c r="B52" s="221" t="s">
        <v>4</v>
      </c>
      <c r="C52" s="208" t="s">
        <v>565</v>
      </c>
      <c r="D52" s="208" t="s">
        <v>503</v>
      </c>
      <c r="E52" s="222">
        <v>1</v>
      </c>
      <c r="F52" s="222">
        <v>5</v>
      </c>
      <c r="G52" s="222">
        <v>0</v>
      </c>
      <c r="H52" s="222">
        <v>0</v>
      </c>
      <c r="I52" s="222">
        <v>0</v>
      </c>
      <c r="J52" s="222">
        <v>0</v>
      </c>
      <c r="K52" s="222">
        <v>0</v>
      </c>
      <c r="L52" s="222">
        <v>0</v>
      </c>
      <c r="M52" s="222">
        <v>0</v>
      </c>
      <c r="N52" s="209" t="b">
        <v>0</v>
      </c>
      <c r="O52" s="209"/>
      <c r="P52" s="209"/>
      <c r="Q52" s="223">
        <v>0</v>
      </c>
      <c r="R52" s="223">
        <v>0</v>
      </c>
      <c r="S52" s="223">
        <v>0</v>
      </c>
      <c r="T52" s="223">
        <v>0</v>
      </c>
      <c r="U52" s="212" t="s">
        <v>569</v>
      </c>
      <c r="V52" s="225"/>
      <c r="W52" s="228"/>
      <c r="X52" s="212"/>
      <c r="Y52" s="212"/>
      <c r="Z52" s="212"/>
    </row>
    <row r="53" spans="2:26">
      <c r="B53" s="221" t="s">
        <v>4</v>
      </c>
      <c r="C53" s="208" t="s">
        <v>566</v>
      </c>
      <c r="D53" s="208" t="s">
        <v>503</v>
      </c>
      <c r="E53" s="222">
        <v>1</v>
      </c>
      <c r="F53" s="222">
        <v>5</v>
      </c>
      <c r="G53" s="222">
        <v>0</v>
      </c>
      <c r="H53" s="222">
        <v>0</v>
      </c>
      <c r="I53" s="222">
        <v>0</v>
      </c>
      <c r="J53" s="222">
        <v>0</v>
      </c>
      <c r="K53" s="222">
        <v>0</v>
      </c>
      <c r="L53" s="222">
        <v>0</v>
      </c>
      <c r="M53" s="222">
        <v>0</v>
      </c>
      <c r="N53" s="209" t="b">
        <v>0</v>
      </c>
      <c r="O53" s="209"/>
      <c r="P53" s="209"/>
      <c r="Q53" s="223">
        <v>0</v>
      </c>
      <c r="R53" s="223">
        <v>0</v>
      </c>
      <c r="S53" s="223">
        <v>0</v>
      </c>
      <c r="T53" s="223">
        <v>0</v>
      </c>
      <c r="U53" s="212" t="s">
        <v>569</v>
      </c>
      <c r="V53" s="225"/>
      <c r="W53" s="228"/>
      <c r="X53" s="212"/>
      <c r="Y53" s="212"/>
      <c r="Z53" s="212"/>
    </row>
    <row r="54" spans="2:26">
      <c r="B54" s="221" t="s">
        <v>4</v>
      </c>
      <c r="C54" s="208" t="s">
        <v>567</v>
      </c>
      <c r="D54" s="208" t="s">
        <v>503</v>
      </c>
      <c r="E54" s="222">
        <v>1</v>
      </c>
      <c r="F54" s="222">
        <v>5</v>
      </c>
      <c r="G54" s="222">
        <v>0</v>
      </c>
      <c r="H54" s="222">
        <v>0</v>
      </c>
      <c r="I54" s="222">
        <v>0</v>
      </c>
      <c r="J54" s="222">
        <v>0</v>
      </c>
      <c r="K54" s="222">
        <v>0</v>
      </c>
      <c r="L54" s="222">
        <v>0</v>
      </c>
      <c r="M54" s="222">
        <v>0</v>
      </c>
      <c r="N54" s="209" t="b">
        <v>0</v>
      </c>
      <c r="O54" s="209"/>
      <c r="P54" s="209"/>
      <c r="Q54" s="223">
        <v>0</v>
      </c>
      <c r="R54" s="223">
        <v>0</v>
      </c>
      <c r="S54" s="223">
        <v>0</v>
      </c>
      <c r="T54" s="223">
        <v>0</v>
      </c>
      <c r="U54" s="212" t="s">
        <v>569</v>
      </c>
      <c r="V54" s="225"/>
      <c r="W54" s="228"/>
      <c r="X54" s="212"/>
      <c r="Y54" s="212"/>
      <c r="Z54" s="212"/>
    </row>
    <row r="55" spans="2:26">
      <c r="B55" s="221" t="s">
        <v>4</v>
      </c>
      <c r="C55" s="208" t="s">
        <v>568</v>
      </c>
      <c r="D55" s="208" t="s">
        <v>503</v>
      </c>
      <c r="E55" s="222">
        <v>1</v>
      </c>
      <c r="F55" s="222">
        <v>5</v>
      </c>
      <c r="G55" s="222">
        <v>0</v>
      </c>
      <c r="H55" s="222">
        <v>0</v>
      </c>
      <c r="I55" s="222">
        <v>0</v>
      </c>
      <c r="J55" s="222">
        <v>0</v>
      </c>
      <c r="K55" s="222">
        <v>0</v>
      </c>
      <c r="L55" s="222">
        <v>0</v>
      </c>
      <c r="M55" s="222">
        <v>0</v>
      </c>
      <c r="N55" s="209" t="b">
        <v>0</v>
      </c>
      <c r="O55" s="209"/>
      <c r="P55" s="209"/>
      <c r="Q55" s="223">
        <v>0</v>
      </c>
      <c r="R55" s="223">
        <v>0</v>
      </c>
      <c r="S55" s="223">
        <v>0</v>
      </c>
      <c r="T55" s="223">
        <v>0</v>
      </c>
      <c r="U55" s="212" t="s">
        <v>569</v>
      </c>
      <c r="V55" s="225"/>
      <c r="W55" s="228"/>
      <c r="X55" s="212"/>
      <c r="Y55" s="212"/>
      <c r="Z55" s="212"/>
    </row>
    <row r="56" spans="2:26">
      <c r="B56" s="221" t="s">
        <v>4</v>
      </c>
      <c r="C56" s="208" t="s">
        <v>570</v>
      </c>
      <c r="D56" s="208" t="s">
        <v>503</v>
      </c>
      <c r="E56" s="222">
        <v>1</v>
      </c>
      <c r="F56" s="222">
        <v>5</v>
      </c>
      <c r="G56" s="222">
        <v>0</v>
      </c>
      <c r="H56" s="222">
        <v>0</v>
      </c>
      <c r="I56" s="222">
        <v>0</v>
      </c>
      <c r="J56" s="222">
        <v>0</v>
      </c>
      <c r="K56" s="222">
        <v>0</v>
      </c>
      <c r="L56" s="222">
        <v>0</v>
      </c>
      <c r="M56" s="222">
        <v>0</v>
      </c>
      <c r="N56" s="209" t="b">
        <v>0</v>
      </c>
      <c r="O56" s="209"/>
      <c r="P56" s="209"/>
      <c r="Q56" s="223">
        <v>0</v>
      </c>
      <c r="R56" s="223">
        <v>0</v>
      </c>
      <c r="S56" s="223">
        <v>0</v>
      </c>
      <c r="T56" s="223">
        <v>0</v>
      </c>
      <c r="U56" s="212" t="s">
        <v>572</v>
      </c>
      <c r="V56" s="225"/>
      <c r="W56" s="228"/>
      <c r="X56" s="212"/>
      <c r="Y56" s="212"/>
      <c r="Z56" s="212"/>
    </row>
    <row r="57" spans="2:26">
      <c r="B57" s="221" t="s">
        <v>4</v>
      </c>
      <c r="C57" s="208" t="s">
        <v>571</v>
      </c>
      <c r="D57" s="208" t="s">
        <v>503</v>
      </c>
      <c r="E57" s="222">
        <v>1</v>
      </c>
      <c r="F57" s="222">
        <v>5</v>
      </c>
      <c r="G57" s="222">
        <v>0</v>
      </c>
      <c r="H57" s="222">
        <v>0</v>
      </c>
      <c r="I57" s="222">
        <v>0</v>
      </c>
      <c r="J57" s="222">
        <v>0</v>
      </c>
      <c r="K57" s="222">
        <v>0</v>
      </c>
      <c r="L57" s="222">
        <v>0</v>
      </c>
      <c r="M57" s="222">
        <v>0</v>
      </c>
      <c r="N57" s="209" t="b">
        <v>0</v>
      </c>
      <c r="O57" s="209"/>
      <c r="P57" s="209"/>
      <c r="Q57" s="223">
        <v>0</v>
      </c>
      <c r="R57" s="223">
        <v>0</v>
      </c>
      <c r="S57" s="223">
        <v>0</v>
      </c>
      <c r="T57" s="223">
        <v>0</v>
      </c>
      <c r="U57" s="212" t="s">
        <v>572</v>
      </c>
      <c r="V57" s="225"/>
      <c r="W57" s="228"/>
      <c r="X57" s="212"/>
      <c r="Y57" s="212"/>
      <c r="Z57" s="212"/>
    </row>
    <row r="58" spans="2:26">
      <c r="B58" s="221" t="s">
        <v>4</v>
      </c>
      <c r="C58" s="208" t="s">
        <v>573</v>
      </c>
      <c r="D58" s="208" t="s">
        <v>503</v>
      </c>
      <c r="E58" s="222">
        <v>1</v>
      </c>
      <c r="F58" s="222">
        <v>5</v>
      </c>
      <c r="G58" s="222">
        <v>0</v>
      </c>
      <c r="H58" s="222">
        <v>0</v>
      </c>
      <c r="I58" s="222">
        <v>0</v>
      </c>
      <c r="J58" s="222">
        <v>0</v>
      </c>
      <c r="K58" s="222">
        <v>0</v>
      </c>
      <c r="L58" s="222">
        <v>0</v>
      </c>
      <c r="M58" s="222">
        <v>0</v>
      </c>
      <c r="N58" s="209" t="b">
        <v>0</v>
      </c>
      <c r="O58" s="209"/>
      <c r="P58" s="209"/>
      <c r="Q58" s="223">
        <v>0</v>
      </c>
      <c r="R58" s="223">
        <v>0</v>
      </c>
      <c r="S58" s="223">
        <v>0</v>
      </c>
      <c r="T58" s="223">
        <v>0</v>
      </c>
      <c r="U58" s="212" t="s">
        <v>572</v>
      </c>
      <c r="V58" s="225"/>
      <c r="W58" s="228"/>
      <c r="X58" s="212"/>
      <c r="Y58" s="212"/>
      <c r="Z58" s="212"/>
    </row>
    <row r="59" spans="2:26">
      <c r="B59" s="221" t="s">
        <v>4</v>
      </c>
      <c r="C59" s="208" t="s">
        <v>574</v>
      </c>
      <c r="D59" s="208" t="s">
        <v>503</v>
      </c>
      <c r="E59" s="222">
        <v>1</v>
      </c>
      <c r="F59" s="222">
        <v>5</v>
      </c>
      <c r="G59" s="222">
        <v>0</v>
      </c>
      <c r="H59" s="222">
        <v>0</v>
      </c>
      <c r="I59" s="222">
        <v>0</v>
      </c>
      <c r="J59" s="222">
        <v>0</v>
      </c>
      <c r="K59" s="222">
        <v>0</v>
      </c>
      <c r="L59" s="222">
        <v>0</v>
      </c>
      <c r="M59" s="222">
        <v>0</v>
      </c>
      <c r="N59" s="209" t="b">
        <v>0</v>
      </c>
      <c r="O59" s="209"/>
      <c r="P59" s="209"/>
      <c r="Q59" s="223">
        <v>0</v>
      </c>
      <c r="R59" s="223">
        <v>0</v>
      </c>
      <c r="S59" s="223">
        <v>0</v>
      </c>
      <c r="T59" s="223">
        <v>0</v>
      </c>
      <c r="U59" s="212" t="s">
        <v>572</v>
      </c>
      <c r="V59" s="225"/>
      <c r="W59" s="228"/>
      <c r="X59" s="212"/>
      <c r="Y59" s="212"/>
      <c r="Z59" s="212"/>
    </row>
    <row r="60" spans="2:26">
      <c r="B60" s="221" t="s">
        <v>4</v>
      </c>
      <c r="C60" s="208" t="s">
        <v>575</v>
      </c>
      <c r="D60" s="208" t="s">
        <v>503</v>
      </c>
      <c r="E60" s="222">
        <v>1</v>
      </c>
      <c r="F60" s="222">
        <v>5</v>
      </c>
      <c r="G60" s="222">
        <v>0</v>
      </c>
      <c r="H60" s="222">
        <v>0</v>
      </c>
      <c r="I60" s="222">
        <v>0</v>
      </c>
      <c r="J60" s="222">
        <v>0</v>
      </c>
      <c r="K60" s="222">
        <v>0</v>
      </c>
      <c r="L60" s="222">
        <v>0</v>
      </c>
      <c r="M60" s="222">
        <v>0</v>
      </c>
      <c r="N60" s="209" t="b">
        <v>0</v>
      </c>
      <c r="O60" s="209"/>
      <c r="P60" s="209"/>
      <c r="Q60" s="223">
        <v>0</v>
      </c>
      <c r="R60" s="223">
        <v>0</v>
      </c>
      <c r="S60" s="223">
        <v>0</v>
      </c>
      <c r="T60" s="223">
        <v>0</v>
      </c>
      <c r="U60" s="212" t="s">
        <v>576</v>
      </c>
      <c r="V60" s="225"/>
      <c r="W60" s="228"/>
      <c r="X60" s="212"/>
      <c r="Y60" s="212"/>
      <c r="Z60" s="212"/>
    </row>
    <row r="61" spans="2:26">
      <c r="B61" s="221" t="s">
        <v>4</v>
      </c>
      <c r="C61" s="208" t="s">
        <v>577</v>
      </c>
      <c r="D61" s="208" t="s">
        <v>503</v>
      </c>
      <c r="E61" s="222">
        <v>15</v>
      </c>
      <c r="F61" s="222">
        <v>50</v>
      </c>
      <c r="G61" s="222">
        <v>0</v>
      </c>
      <c r="H61" s="222">
        <v>0</v>
      </c>
      <c r="I61" s="222">
        <v>0</v>
      </c>
      <c r="J61" s="222">
        <v>0</v>
      </c>
      <c r="K61" s="222">
        <v>0.1</v>
      </c>
      <c r="L61" s="222">
        <v>0</v>
      </c>
      <c r="M61" s="222">
        <v>0</v>
      </c>
      <c r="N61" s="209" t="b">
        <v>0</v>
      </c>
      <c r="O61" s="209"/>
      <c r="P61" s="209"/>
      <c r="Q61" s="223">
        <v>0</v>
      </c>
      <c r="R61" s="223">
        <v>0</v>
      </c>
      <c r="S61" s="223">
        <v>0</v>
      </c>
      <c r="T61" s="223">
        <v>0</v>
      </c>
      <c r="U61" s="212" t="s">
        <v>580</v>
      </c>
      <c r="V61" s="225"/>
      <c r="W61" s="228"/>
      <c r="X61" s="212"/>
      <c r="Y61" s="212"/>
      <c r="Z61" s="212"/>
    </row>
    <row r="62" spans="2:26">
      <c r="B62" s="221" t="s">
        <v>4</v>
      </c>
      <c r="C62" s="208" t="s">
        <v>578</v>
      </c>
      <c r="D62" s="208" t="s">
        <v>503</v>
      </c>
      <c r="E62" s="222">
        <v>15</v>
      </c>
      <c r="F62" s="222">
        <v>50</v>
      </c>
      <c r="G62" s="222">
        <v>0</v>
      </c>
      <c r="H62" s="222">
        <v>0</v>
      </c>
      <c r="I62" s="222">
        <v>0</v>
      </c>
      <c r="J62" s="222">
        <v>0</v>
      </c>
      <c r="K62" s="222">
        <v>0.1</v>
      </c>
      <c r="L62" s="222">
        <v>0</v>
      </c>
      <c r="M62" s="222">
        <v>0</v>
      </c>
      <c r="N62" s="209" t="b">
        <v>0</v>
      </c>
      <c r="O62" s="209"/>
      <c r="P62" s="209"/>
      <c r="Q62" s="223">
        <v>0</v>
      </c>
      <c r="R62" s="223">
        <v>0</v>
      </c>
      <c r="S62" s="223">
        <v>0</v>
      </c>
      <c r="T62" s="223">
        <v>0</v>
      </c>
      <c r="U62" s="212" t="s">
        <v>581</v>
      </c>
      <c r="V62" s="225"/>
      <c r="W62" s="228"/>
      <c r="X62" s="212"/>
      <c r="Y62" s="212"/>
      <c r="Z62" s="212"/>
    </row>
    <row r="63" spans="2:26">
      <c r="B63" s="221" t="s">
        <v>4</v>
      </c>
      <c r="C63" s="208" t="s">
        <v>579</v>
      </c>
      <c r="D63" s="208" t="s">
        <v>503</v>
      </c>
      <c r="E63" s="222">
        <v>15</v>
      </c>
      <c r="F63" s="222">
        <v>50</v>
      </c>
      <c r="G63" s="222">
        <v>0</v>
      </c>
      <c r="H63" s="222">
        <v>0</v>
      </c>
      <c r="I63" s="222">
        <v>0</v>
      </c>
      <c r="J63" s="222">
        <v>0</v>
      </c>
      <c r="K63" s="222">
        <v>0.1</v>
      </c>
      <c r="L63" s="222">
        <v>0</v>
      </c>
      <c r="M63" s="222">
        <v>0</v>
      </c>
      <c r="N63" s="209" t="b">
        <v>0</v>
      </c>
      <c r="O63" s="209"/>
      <c r="P63" s="209"/>
      <c r="Q63" s="223">
        <v>0</v>
      </c>
      <c r="R63" s="223">
        <v>0</v>
      </c>
      <c r="S63" s="223">
        <v>0</v>
      </c>
      <c r="T63" s="223">
        <v>0</v>
      </c>
      <c r="U63" s="212" t="s">
        <v>582</v>
      </c>
      <c r="V63" s="225"/>
      <c r="W63" s="228"/>
      <c r="X63" s="212"/>
      <c r="Y63" s="212"/>
      <c r="Z63" s="212"/>
    </row>
    <row r="64" spans="2:26">
      <c r="B64" s="221" t="s">
        <v>4</v>
      </c>
      <c r="C64" s="208" t="s">
        <v>583</v>
      </c>
      <c r="D64" s="208" t="s">
        <v>503</v>
      </c>
      <c r="E64" s="222">
        <v>1</v>
      </c>
      <c r="F64" s="222">
        <v>5</v>
      </c>
      <c r="G64" s="222">
        <v>0</v>
      </c>
      <c r="H64" s="222">
        <v>0</v>
      </c>
      <c r="I64" s="222">
        <v>0</v>
      </c>
      <c r="J64" s="222">
        <v>0</v>
      </c>
      <c r="K64" s="222">
        <v>0</v>
      </c>
      <c r="L64" s="222">
        <v>0</v>
      </c>
      <c r="M64" s="222">
        <v>0</v>
      </c>
      <c r="N64" s="209" t="b">
        <v>0</v>
      </c>
      <c r="O64" s="209"/>
      <c r="P64" s="209"/>
      <c r="Q64" s="223">
        <v>0</v>
      </c>
      <c r="R64" s="223">
        <v>0</v>
      </c>
      <c r="S64" s="223">
        <v>0</v>
      </c>
      <c r="T64" s="223">
        <v>0</v>
      </c>
      <c r="U64" s="212" t="s">
        <v>585</v>
      </c>
      <c r="V64" s="225"/>
      <c r="W64" s="228"/>
      <c r="X64" s="212"/>
      <c r="Y64" s="212"/>
      <c r="Z64" s="212"/>
    </row>
    <row r="65" spans="2:26">
      <c r="B65" s="221" t="s">
        <v>4</v>
      </c>
      <c r="C65" s="208" t="s">
        <v>584</v>
      </c>
      <c r="D65" s="208" t="s">
        <v>503</v>
      </c>
      <c r="E65" s="222">
        <v>1</v>
      </c>
      <c r="F65" s="222">
        <v>5</v>
      </c>
      <c r="G65" s="222">
        <v>0</v>
      </c>
      <c r="H65" s="222">
        <v>0</v>
      </c>
      <c r="I65" s="222">
        <v>0</v>
      </c>
      <c r="J65" s="222">
        <v>0</v>
      </c>
      <c r="K65" s="222">
        <v>0</v>
      </c>
      <c r="L65" s="222">
        <v>0</v>
      </c>
      <c r="M65" s="222">
        <v>0</v>
      </c>
      <c r="N65" s="209" t="b">
        <v>0</v>
      </c>
      <c r="O65" s="209"/>
      <c r="P65" s="209"/>
      <c r="Q65" s="223">
        <v>0</v>
      </c>
      <c r="R65" s="223">
        <v>0</v>
      </c>
      <c r="S65" s="223">
        <v>0</v>
      </c>
      <c r="T65" s="223">
        <v>0</v>
      </c>
      <c r="U65" s="212" t="s">
        <v>585</v>
      </c>
      <c r="V65" s="225"/>
      <c r="W65" s="228"/>
      <c r="X65" s="212"/>
      <c r="Y65" s="212"/>
      <c r="Z65" s="212"/>
    </row>
    <row r="66" spans="2:26">
      <c r="B66" s="224" t="s">
        <v>605</v>
      </c>
      <c r="C66" s="213"/>
      <c r="D66" s="213"/>
      <c r="E66" s="214"/>
      <c r="F66" s="214"/>
      <c r="G66" s="214"/>
      <c r="H66" s="214"/>
      <c r="I66" s="214"/>
      <c r="J66" s="214"/>
      <c r="K66" s="214"/>
      <c r="L66" s="214"/>
      <c r="M66" s="214"/>
      <c r="N66" s="213"/>
      <c r="O66" s="214"/>
      <c r="P66" s="214"/>
      <c r="Q66" s="214"/>
      <c r="R66" s="213"/>
      <c r="S66" s="213"/>
      <c r="T66" s="213"/>
      <c r="U66" s="214"/>
      <c r="V66" s="226"/>
      <c r="W66" s="229"/>
      <c r="X66" s="214"/>
      <c r="Y66" s="214"/>
      <c r="Z66" s="214"/>
    </row>
    <row r="67" spans="2:26">
      <c r="B67" s="221" t="s">
        <v>4</v>
      </c>
      <c r="C67" s="208" t="s">
        <v>530</v>
      </c>
      <c r="D67" s="208" t="s">
        <v>497</v>
      </c>
      <c r="E67" s="222">
        <v>15</v>
      </c>
      <c r="F67" s="222">
        <v>50</v>
      </c>
      <c r="G67" s="222">
        <v>0</v>
      </c>
      <c r="H67" s="222">
        <v>0</v>
      </c>
      <c r="I67" s="222">
        <v>0</v>
      </c>
      <c r="J67" s="222">
        <v>0</v>
      </c>
      <c r="K67" s="222">
        <v>0.1</v>
      </c>
      <c r="L67" s="222">
        <v>0</v>
      </c>
      <c r="M67" s="222">
        <v>0</v>
      </c>
      <c r="N67" s="209" t="b">
        <v>0</v>
      </c>
      <c r="O67" s="209"/>
      <c r="P67" s="209"/>
      <c r="Q67" s="223">
        <v>0</v>
      </c>
      <c r="R67" s="223">
        <v>0</v>
      </c>
      <c r="S67" s="223">
        <v>0</v>
      </c>
      <c r="T67" s="223">
        <v>0</v>
      </c>
      <c r="U67" s="212" t="s">
        <v>531</v>
      </c>
      <c r="V67" s="225"/>
      <c r="W67" s="228"/>
      <c r="X67" s="212"/>
      <c r="Y67" s="212"/>
      <c r="Z67" s="212"/>
    </row>
    <row r="68" spans="2:26">
      <c r="B68" s="221" t="s">
        <v>4</v>
      </c>
      <c r="C68" s="208" t="s">
        <v>532</v>
      </c>
      <c r="D68" s="208" t="s">
        <v>497</v>
      </c>
      <c r="E68" s="222">
        <v>15</v>
      </c>
      <c r="F68" s="222">
        <v>50</v>
      </c>
      <c r="G68" s="222">
        <v>0</v>
      </c>
      <c r="H68" s="222">
        <v>0</v>
      </c>
      <c r="I68" s="222">
        <v>0</v>
      </c>
      <c r="J68" s="222">
        <v>0</v>
      </c>
      <c r="K68" s="222">
        <v>0.1</v>
      </c>
      <c r="L68" s="222">
        <v>0</v>
      </c>
      <c r="M68" s="222">
        <v>0</v>
      </c>
      <c r="N68" s="209" t="b">
        <v>0</v>
      </c>
      <c r="O68" s="209"/>
      <c r="P68" s="209"/>
      <c r="Q68" s="223">
        <v>0</v>
      </c>
      <c r="R68" s="223">
        <v>0</v>
      </c>
      <c r="S68" s="223">
        <v>0</v>
      </c>
      <c r="T68" s="223">
        <v>0</v>
      </c>
      <c r="U68" s="212" t="s">
        <v>531</v>
      </c>
      <c r="V68" s="225"/>
      <c r="W68" s="228"/>
      <c r="X68" s="212"/>
      <c r="Y68" s="212"/>
      <c r="Z68" s="212"/>
    </row>
    <row r="69" spans="2:26">
      <c r="B69" s="221" t="s">
        <v>4</v>
      </c>
      <c r="C69" s="208" t="s">
        <v>545</v>
      </c>
      <c r="D69" s="208" t="s">
        <v>497</v>
      </c>
      <c r="E69" s="222">
        <v>100</v>
      </c>
      <c r="F69" s="222">
        <v>0</v>
      </c>
      <c r="G69" s="222">
        <v>0</v>
      </c>
      <c r="H69" s="222">
        <v>0</v>
      </c>
      <c r="I69" s="222">
        <v>0</v>
      </c>
      <c r="J69" s="222">
        <v>0</v>
      </c>
      <c r="K69" s="222">
        <v>0</v>
      </c>
      <c r="L69" s="222">
        <v>0</v>
      </c>
      <c r="M69" s="222">
        <v>0</v>
      </c>
      <c r="N69" s="209" t="b">
        <v>0</v>
      </c>
      <c r="O69" s="209"/>
      <c r="P69" s="209"/>
      <c r="Q69" s="223">
        <v>0</v>
      </c>
      <c r="R69" s="223">
        <v>0</v>
      </c>
      <c r="S69" s="223">
        <v>0</v>
      </c>
      <c r="T69" s="223">
        <v>0</v>
      </c>
      <c r="U69" s="212" t="s">
        <v>546</v>
      </c>
      <c r="V69" s="225"/>
      <c r="W69" s="228"/>
      <c r="X69" s="212"/>
      <c r="Y69" s="212"/>
      <c r="Z69" s="212"/>
    </row>
    <row r="70" spans="2:26">
      <c r="B70" s="221" t="s">
        <v>4</v>
      </c>
      <c r="C70" s="208" t="s">
        <v>547</v>
      </c>
      <c r="D70" s="208" t="s">
        <v>497</v>
      </c>
      <c r="E70" s="222">
        <v>100</v>
      </c>
      <c r="F70" s="222">
        <v>0</v>
      </c>
      <c r="G70" s="222">
        <v>0</v>
      </c>
      <c r="H70" s="222">
        <v>0</v>
      </c>
      <c r="I70" s="222">
        <v>0</v>
      </c>
      <c r="J70" s="222">
        <v>0</v>
      </c>
      <c r="K70" s="222">
        <v>0</v>
      </c>
      <c r="L70" s="222">
        <v>0</v>
      </c>
      <c r="M70" s="222">
        <v>0</v>
      </c>
      <c r="N70" s="209" t="b">
        <v>0</v>
      </c>
      <c r="O70" s="209"/>
      <c r="P70" s="209"/>
      <c r="Q70" s="223">
        <v>0</v>
      </c>
      <c r="R70" s="223">
        <v>0</v>
      </c>
      <c r="S70" s="223">
        <v>0</v>
      </c>
      <c r="T70" s="223">
        <v>0</v>
      </c>
      <c r="U70" s="212" t="s">
        <v>548</v>
      </c>
      <c r="V70" s="225"/>
      <c r="W70" s="228"/>
      <c r="X70" s="212"/>
      <c r="Y70" s="212"/>
      <c r="Z70" s="212"/>
    </row>
    <row r="71" spans="2:26">
      <c r="B71" s="221" t="s">
        <v>4</v>
      </c>
      <c r="C71" s="208" t="s">
        <v>588</v>
      </c>
      <c r="D71" s="208" t="s">
        <v>497</v>
      </c>
      <c r="E71" s="222">
        <v>0</v>
      </c>
      <c r="F71" s="222">
        <v>0</v>
      </c>
      <c r="G71" s="222">
        <v>0</v>
      </c>
      <c r="H71" s="222">
        <v>0</v>
      </c>
      <c r="I71" s="222">
        <v>0</v>
      </c>
      <c r="J71" s="222">
        <v>0</v>
      </c>
      <c r="K71" s="222">
        <v>0</v>
      </c>
      <c r="L71" s="222">
        <v>0</v>
      </c>
      <c r="M71" s="222">
        <v>0</v>
      </c>
      <c r="N71" s="209" t="b">
        <v>1</v>
      </c>
      <c r="O71" s="209">
        <v>0</v>
      </c>
      <c r="P71" s="209">
        <v>1</v>
      </c>
      <c r="Q71" s="223">
        <v>0</v>
      </c>
      <c r="R71" s="223">
        <v>0</v>
      </c>
      <c r="S71" s="223">
        <v>0</v>
      </c>
      <c r="T71" s="223">
        <v>0</v>
      </c>
      <c r="U71" s="212" t="s">
        <v>592</v>
      </c>
      <c r="V71" s="225"/>
      <c r="W71" s="228"/>
      <c r="X71" s="212"/>
      <c r="Y71" s="212"/>
      <c r="Z71" s="212"/>
    </row>
    <row r="72" spans="2:26">
      <c r="B72" s="221" t="s">
        <v>4</v>
      </c>
      <c r="C72" s="208" t="s">
        <v>589</v>
      </c>
      <c r="D72" s="208" t="s">
        <v>497</v>
      </c>
      <c r="E72" s="222">
        <v>0</v>
      </c>
      <c r="F72" s="222">
        <v>0</v>
      </c>
      <c r="G72" s="222">
        <v>0</v>
      </c>
      <c r="H72" s="222">
        <v>0</v>
      </c>
      <c r="I72" s="222">
        <v>0</v>
      </c>
      <c r="J72" s="222">
        <v>0</v>
      </c>
      <c r="K72" s="222">
        <v>0</v>
      </c>
      <c r="L72" s="222">
        <v>0</v>
      </c>
      <c r="M72" s="222">
        <v>0</v>
      </c>
      <c r="N72" s="209" t="b">
        <v>1</v>
      </c>
      <c r="O72" s="209">
        <v>0</v>
      </c>
      <c r="P72" s="209">
        <v>1</v>
      </c>
      <c r="Q72" s="223">
        <v>0</v>
      </c>
      <c r="R72" s="223">
        <v>0</v>
      </c>
      <c r="S72" s="223">
        <v>0</v>
      </c>
      <c r="T72" s="223">
        <v>0</v>
      </c>
      <c r="U72" s="212" t="s">
        <v>592</v>
      </c>
      <c r="V72" s="225"/>
      <c r="W72" s="228"/>
      <c r="X72" s="212"/>
      <c r="Y72" s="212"/>
      <c r="Z72" s="212"/>
    </row>
    <row r="73" spans="2:26">
      <c r="B73" s="221" t="s">
        <v>4</v>
      </c>
      <c r="C73" s="208" t="s">
        <v>586</v>
      </c>
      <c r="D73" s="208" t="s">
        <v>497</v>
      </c>
      <c r="E73" s="222">
        <v>20</v>
      </c>
      <c r="F73" s="222">
        <v>20</v>
      </c>
      <c r="G73" s="222">
        <v>0</v>
      </c>
      <c r="H73" s="222">
        <v>0</v>
      </c>
      <c r="I73" s="222">
        <v>0</v>
      </c>
      <c r="J73" s="222">
        <v>0</v>
      </c>
      <c r="K73" s="222">
        <v>0.15</v>
      </c>
      <c r="L73" s="222">
        <v>0</v>
      </c>
      <c r="M73" s="222">
        <v>0</v>
      </c>
      <c r="N73" s="209" t="b">
        <v>0</v>
      </c>
      <c r="O73" s="209"/>
      <c r="P73" s="209"/>
      <c r="Q73" s="223">
        <v>0</v>
      </c>
      <c r="R73" s="223">
        <v>0</v>
      </c>
      <c r="S73" s="223">
        <v>0</v>
      </c>
      <c r="T73" s="223">
        <v>0</v>
      </c>
      <c r="U73" s="212" t="s">
        <v>592</v>
      </c>
      <c r="V73" s="225"/>
      <c r="W73" s="228"/>
      <c r="X73" s="212"/>
      <c r="Y73" s="212"/>
      <c r="Z73" s="212"/>
    </row>
    <row r="74" spans="2:26">
      <c r="B74" s="221" t="s">
        <v>4</v>
      </c>
      <c r="C74" s="208" t="s">
        <v>587</v>
      </c>
      <c r="D74" s="208" t="s">
        <v>497</v>
      </c>
      <c r="E74" s="222">
        <v>20</v>
      </c>
      <c r="F74" s="222">
        <v>20</v>
      </c>
      <c r="G74" s="222">
        <v>0</v>
      </c>
      <c r="H74" s="222">
        <v>0</v>
      </c>
      <c r="I74" s="222">
        <v>0</v>
      </c>
      <c r="J74" s="222">
        <v>0</v>
      </c>
      <c r="K74" s="222">
        <v>0.15</v>
      </c>
      <c r="L74" s="222">
        <v>0</v>
      </c>
      <c r="M74" s="222">
        <v>0</v>
      </c>
      <c r="N74" s="209" t="b">
        <v>0</v>
      </c>
      <c r="O74" s="209"/>
      <c r="P74" s="209"/>
      <c r="Q74" s="223">
        <v>0</v>
      </c>
      <c r="R74" s="223">
        <v>0</v>
      </c>
      <c r="S74" s="223">
        <v>0</v>
      </c>
      <c r="T74" s="223">
        <v>0</v>
      </c>
      <c r="U74" s="212" t="s">
        <v>592</v>
      </c>
      <c r="V74" s="225"/>
      <c r="W74" s="228"/>
      <c r="X74" s="212"/>
      <c r="Y74" s="212"/>
      <c r="Z74" s="212"/>
    </row>
    <row r="75" spans="2:26">
      <c r="B75" s="221" t="s">
        <v>4</v>
      </c>
      <c r="C75" s="208" t="s">
        <v>590</v>
      </c>
      <c r="D75" s="208" t="s">
        <v>497</v>
      </c>
      <c r="E75" s="222">
        <v>20</v>
      </c>
      <c r="F75" s="222">
        <v>20</v>
      </c>
      <c r="G75" s="222">
        <v>0</v>
      </c>
      <c r="H75" s="222">
        <v>0</v>
      </c>
      <c r="I75" s="222">
        <v>0</v>
      </c>
      <c r="J75" s="222">
        <v>0</v>
      </c>
      <c r="K75" s="222">
        <v>0.15</v>
      </c>
      <c r="L75" s="222">
        <v>0</v>
      </c>
      <c r="M75" s="222">
        <v>0</v>
      </c>
      <c r="N75" s="209" t="b">
        <v>0</v>
      </c>
      <c r="O75" s="209"/>
      <c r="P75" s="209"/>
      <c r="Q75" s="223">
        <v>0</v>
      </c>
      <c r="R75" s="223">
        <v>0</v>
      </c>
      <c r="S75" s="223">
        <v>0</v>
      </c>
      <c r="T75" s="223">
        <v>0</v>
      </c>
      <c r="U75" s="212" t="s">
        <v>592</v>
      </c>
      <c r="V75" s="225"/>
      <c r="W75" s="228"/>
      <c r="X75" s="212"/>
      <c r="Y75" s="212"/>
      <c r="Z75" s="212"/>
    </row>
    <row r="76" spans="2:26">
      <c r="B76" s="221" t="s">
        <v>4</v>
      </c>
      <c r="C76" s="208" t="s">
        <v>591</v>
      </c>
      <c r="D76" s="208" t="s">
        <v>497</v>
      </c>
      <c r="E76" s="222">
        <v>20</v>
      </c>
      <c r="F76" s="222">
        <v>20</v>
      </c>
      <c r="G76" s="222">
        <v>0</v>
      </c>
      <c r="H76" s="222">
        <v>0</v>
      </c>
      <c r="I76" s="222">
        <v>0</v>
      </c>
      <c r="J76" s="222">
        <v>0</v>
      </c>
      <c r="K76" s="222">
        <v>0.15</v>
      </c>
      <c r="L76" s="222">
        <v>0</v>
      </c>
      <c r="M76" s="222">
        <v>0</v>
      </c>
      <c r="N76" s="209" t="b">
        <v>0</v>
      </c>
      <c r="O76" s="209"/>
      <c r="P76" s="209"/>
      <c r="Q76" s="223">
        <v>0</v>
      </c>
      <c r="R76" s="223">
        <v>0</v>
      </c>
      <c r="S76" s="223">
        <v>0</v>
      </c>
      <c r="T76" s="223">
        <v>0</v>
      </c>
      <c r="U76" s="212" t="s">
        <v>592</v>
      </c>
      <c r="V76" s="225"/>
      <c r="W76" s="228"/>
      <c r="X76" s="212"/>
      <c r="Y76" s="212"/>
      <c r="Z76" s="212"/>
    </row>
    <row r="77" spans="2:26">
      <c r="B77" s="221" t="s">
        <v>4</v>
      </c>
      <c r="C77" s="208" t="s">
        <v>593</v>
      </c>
      <c r="D77" s="208" t="s">
        <v>497</v>
      </c>
      <c r="E77" s="222">
        <v>1</v>
      </c>
      <c r="F77" s="222">
        <v>5</v>
      </c>
      <c r="G77" s="222">
        <v>0</v>
      </c>
      <c r="H77" s="222">
        <v>0</v>
      </c>
      <c r="I77" s="222">
        <v>0</v>
      </c>
      <c r="J77" s="222">
        <v>0</v>
      </c>
      <c r="K77" s="222">
        <v>0</v>
      </c>
      <c r="L77" s="222">
        <v>0</v>
      </c>
      <c r="M77" s="222">
        <v>0</v>
      </c>
      <c r="N77" s="209" t="b">
        <v>0</v>
      </c>
      <c r="O77" s="209"/>
      <c r="P77" s="209"/>
      <c r="Q77" s="223">
        <v>0</v>
      </c>
      <c r="R77" s="223">
        <v>0</v>
      </c>
      <c r="S77" s="223">
        <v>0</v>
      </c>
      <c r="T77" s="223">
        <v>0</v>
      </c>
      <c r="U77" s="212" t="s">
        <v>599</v>
      </c>
      <c r="V77" s="225"/>
      <c r="W77" s="228"/>
      <c r="X77" s="212"/>
      <c r="Y77" s="212"/>
      <c r="Z77" s="212"/>
    </row>
    <row r="78" spans="2:26">
      <c r="B78" s="221" t="s">
        <v>4</v>
      </c>
      <c r="C78" s="208" t="s">
        <v>594</v>
      </c>
      <c r="D78" s="208" t="s">
        <v>497</v>
      </c>
      <c r="E78" s="222">
        <v>1</v>
      </c>
      <c r="F78" s="222">
        <v>5</v>
      </c>
      <c r="G78" s="222">
        <v>0</v>
      </c>
      <c r="H78" s="222">
        <v>0</v>
      </c>
      <c r="I78" s="222">
        <v>0</v>
      </c>
      <c r="J78" s="222">
        <v>0</v>
      </c>
      <c r="K78" s="222">
        <v>0</v>
      </c>
      <c r="L78" s="222">
        <v>0</v>
      </c>
      <c r="M78" s="222">
        <v>0</v>
      </c>
      <c r="N78" s="209" t="b">
        <v>0</v>
      </c>
      <c r="O78" s="209"/>
      <c r="P78" s="209"/>
      <c r="Q78" s="223">
        <v>0</v>
      </c>
      <c r="R78" s="223">
        <v>0</v>
      </c>
      <c r="S78" s="223">
        <v>0</v>
      </c>
      <c r="T78" s="223">
        <v>0</v>
      </c>
      <c r="U78" s="212" t="s">
        <v>600</v>
      </c>
      <c r="V78" s="225"/>
      <c r="W78" s="228"/>
      <c r="X78" s="212"/>
      <c r="Y78" s="212"/>
      <c r="Z78" s="212"/>
    </row>
    <row r="79" spans="2:26">
      <c r="B79" s="221" t="s">
        <v>4</v>
      </c>
      <c r="C79" s="208" t="s">
        <v>595</v>
      </c>
      <c r="D79" s="208" t="s">
        <v>497</v>
      </c>
      <c r="E79" s="222">
        <v>1</v>
      </c>
      <c r="F79" s="222">
        <v>5</v>
      </c>
      <c r="G79" s="222">
        <v>0</v>
      </c>
      <c r="H79" s="222">
        <v>0</v>
      </c>
      <c r="I79" s="222">
        <v>0</v>
      </c>
      <c r="J79" s="222">
        <v>0</v>
      </c>
      <c r="K79" s="222">
        <v>0</v>
      </c>
      <c r="L79" s="222">
        <v>0</v>
      </c>
      <c r="M79" s="222">
        <v>0</v>
      </c>
      <c r="N79" s="209" t="b">
        <v>0</v>
      </c>
      <c r="O79" s="209"/>
      <c r="P79" s="209"/>
      <c r="Q79" s="223">
        <v>0</v>
      </c>
      <c r="R79" s="223">
        <v>0</v>
      </c>
      <c r="S79" s="223">
        <v>0</v>
      </c>
      <c r="T79" s="223">
        <v>0</v>
      </c>
      <c r="U79" s="212" t="s">
        <v>601</v>
      </c>
      <c r="V79" s="225"/>
      <c r="W79" s="228"/>
      <c r="X79" s="212"/>
      <c r="Y79" s="212"/>
      <c r="Z79" s="212"/>
    </row>
    <row r="80" spans="2:26">
      <c r="B80" s="221" t="s">
        <v>4</v>
      </c>
      <c r="C80" s="208" t="s">
        <v>596</v>
      </c>
      <c r="D80" s="208" t="s">
        <v>497</v>
      </c>
      <c r="E80" s="222">
        <v>1</v>
      </c>
      <c r="F80" s="222">
        <v>5</v>
      </c>
      <c r="G80" s="222">
        <v>0</v>
      </c>
      <c r="H80" s="222">
        <v>0</v>
      </c>
      <c r="I80" s="222">
        <v>0</v>
      </c>
      <c r="J80" s="222">
        <v>0</v>
      </c>
      <c r="K80" s="222">
        <v>0</v>
      </c>
      <c r="L80" s="222">
        <v>0</v>
      </c>
      <c r="M80" s="222">
        <v>0</v>
      </c>
      <c r="N80" s="209" t="b">
        <v>0</v>
      </c>
      <c r="O80" s="209"/>
      <c r="P80" s="209"/>
      <c r="Q80" s="223">
        <v>0</v>
      </c>
      <c r="R80" s="223">
        <v>0</v>
      </c>
      <c r="S80" s="223">
        <v>0</v>
      </c>
      <c r="T80" s="223">
        <v>0</v>
      </c>
      <c r="U80" s="212" t="s">
        <v>602</v>
      </c>
      <c r="V80" s="225"/>
      <c r="W80" s="228"/>
      <c r="X80" s="212"/>
      <c r="Y80" s="212"/>
      <c r="Z80" s="212"/>
    </row>
    <row r="81" spans="2:26">
      <c r="B81" s="221" t="s">
        <v>4</v>
      </c>
      <c r="C81" s="208" t="s">
        <v>597</v>
      </c>
      <c r="D81" s="208" t="s">
        <v>497</v>
      </c>
      <c r="E81" s="222">
        <v>1</v>
      </c>
      <c r="F81" s="222">
        <v>5</v>
      </c>
      <c r="G81" s="222">
        <v>0</v>
      </c>
      <c r="H81" s="222">
        <v>0</v>
      </c>
      <c r="I81" s="222">
        <v>0</v>
      </c>
      <c r="J81" s="222">
        <v>0</v>
      </c>
      <c r="K81" s="222">
        <v>0</v>
      </c>
      <c r="L81" s="222">
        <v>0</v>
      </c>
      <c r="M81" s="222">
        <v>0</v>
      </c>
      <c r="N81" s="209" t="b">
        <v>0</v>
      </c>
      <c r="O81" s="209"/>
      <c r="P81" s="209"/>
      <c r="Q81" s="223">
        <v>0</v>
      </c>
      <c r="R81" s="223">
        <v>0</v>
      </c>
      <c r="S81" s="223">
        <v>0</v>
      </c>
      <c r="T81" s="223">
        <v>0</v>
      </c>
      <c r="U81" s="212" t="s">
        <v>603</v>
      </c>
      <c r="V81" s="225"/>
      <c r="W81" s="228"/>
      <c r="X81" s="212"/>
      <c r="Y81" s="212"/>
      <c r="Z81" s="212"/>
    </row>
    <row r="82" spans="2:26">
      <c r="B82" s="221" t="s">
        <v>4</v>
      </c>
      <c r="C82" s="208" t="s">
        <v>598</v>
      </c>
      <c r="D82" s="208" t="s">
        <v>497</v>
      </c>
      <c r="E82" s="222">
        <v>1</v>
      </c>
      <c r="F82" s="222">
        <v>5</v>
      </c>
      <c r="G82" s="222">
        <v>0</v>
      </c>
      <c r="H82" s="222">
        <v>0</v>
      </c>
      <c r="I82" s="222">
        <v>0</v>
      </c>
      <c r="J82" s="222">
        <v>0</v>
      </c>
      <c r="K82" s="222">
        <v>0</v>
      </c>
      <c r="L82" s="222">
        <v>0</v>
      </c>
      <c r="M82" s="222">
        <v>0</v>
      </c>
      <c r="N82" s="209" t="b">
        <v>0</v>
      </c>
      <c r="O82" s="209"/>
      <c r="P82" s="209"/>
      <c r="Q82" s="223">
        <v>0</v>
      </c>
      <c r="R82" s="223">
        <v>0</v>
      </c>
      <c r="S82" s="223">
        <v>0</v>
      </c>
      <c r="T82" s="223">
        <v>0</v>
      </c>
      <c r="U82" s="212" t="s">
        <v>604</v>
      </c>
      <c r="V82" s="225"/>
      <c r="W82" s="228"/>
      <c r="X82" s="212"/>
      <c r="Y82" s="212"/>
      <c r="Z82" s="212"/>
    </row>
    <row r="83" spans="2:26">
      <c r="B83" s="224" t="s">
        <v>616</v>
      </c>
      <c r="C83" s="213"/>
      <c r="D83" s="213"/>
      <c r="E83" s="214"/>
      <c r="F83" s="214"/>
      <c r="G83" s="214"/>
      <c r="H83" s="214"/>
      <c r="I83" s="214"/>
      <c r="J83" s="214"/>
      <c r="K83" s="214"/>
      <c r="L83" s="214"/>
      <c r="M83" s="214"/>
      <c r="N83" s="213"/>
      <c r="O83" s="214"/>
      <c r="P83" s="214"/>
      <c r="Q83" s="214"/>
      <c r="R83" s="213"/>
      <c r="S83" s="213"/>
      <c r="T83" s="213"/>
      <c r="U83" s="214"/>
      <c r="V83" s="226"/>
      <c r="W83" s="229"/>
      <c r="X83" s="214"/>
      <c r="Y83" s="214"/>
      <c r="Z83" s="214"/>
    </row>
    <row r="84" spans="2:26">
      <c r="B84" s="221" t="s">
        <v>4</v>
      </c>
      <c r="C84" s="208" t="s">
        <v>403</v>
      </c>
      <c r="D84" s="208" t="s">
        <v>223</v>
      </c>
      <c r="E84" s="222">
        <v>200</v>
      </c>
      <c r="F84" s="222">
        <v>130</v>
      </c>
      <c r="G84" s="222">
        <v>1</v>
      </c>
      <c r="H84" s="222">
        <v>25</v>
      </c>
      <c r="I84" s="222">
        <v>0</v>
      </c>
      <c r="J84" s="222">
        <v>8</v>
      </c>
      <c r="K84" s="222">
        <v>2</v>
      </c>
      <c r="L84" s="222">
        <v>0</v>
      </c>
      <c r="M84" s="222">
        <v>0</v>
      </c>
      <c r="N84" s="209" t="b">
        <v>1</v>
      </c>
      <c r="O84" s="209">
        <v>1</v>
      </c>
      <c r="P84" s="209">
        <v>6</v>
      </c>
      <c r="Q84" s="223">
        <v>0.25</v>
      </c>
      <c r="R84" s="223">
        <v>0.25</v>
      </c>
      <c r="S84" s="223">
        <v>1</v>
      </c>
      <c r="T84" s="223">
        <v>0</v>
      </c>
      <c r="U84" s="212" t="s">
        <v>617</v>
      </c>
      <c r="V84" s="225"/>
      <c r="W84" s="228" t="s">
        <v>792</v>
      </c>
      <c r="X84" s="212" t="s">
        <v>793</v>
      </c>
      <c r="Y84" s="212" t="s">
        <v>794</v>
      </c>
      <c r="Z84" s="212"/>
    </row>
  </sheetData>
  <mergeCells count="2">
    <mergeCell ref="F17:G17"/>
    <mergeCell ref="F3:G3"/>
  </mergeCells>
  <dataValidations count="9">
    <dataValidation type="list" sqref="N19:N84">
      <formula1>"true,false"</formula1>
    </dataValidation>
    <dataValidation allowBlank="1" showErrorMessage="1" prompt="percentage [0..1]" sqref="U19:Z84"/>
    <dataValidation type="list" allowBlank="1" showInputMessage="1" showErrorMessage="1" sqref="D19:D84">
      <formula1>INDIRECT("entityCategoryDefinitions['[sku']]")</formula1>
    </dataValidation>
    <dataValidation type="whole" operator="greaterThanOrEqual" showInputMessage="1" showErrorMessage="1" sqref="E19:G84">
      <formula1>0</formula1>
    </dataValidation>
    <dataValidation type="decimal" showInputMessage="1" showErrorMessage="1" prompt="probability [0..1]" sqref="L19:M84">
      <formula1>0</formula1>
      <formula2>1</formula2>
    </dataValidation>
    <dataValidation type="decimal" operator="greaterThanOrEqual" showInputMessage="1" showErrorMessage="1" sqref="H19:K84">
      <formula1>0</formula1>
    </dataValidation>
    <dataValidation type="decimal" allowBlank="1" sqref="P19:P84">
      <formula1>1</formula1>
      <formula2>10</formula2>
    </dataValidation>
    <dataValidation type="list" sqref="O19:O84">
      <formula1>INDIRECT("dragonTierDefinitions['[order']]")</formula1>
    </dataValidation>
    <dataValidation type="decimal" allowBlank="1" showInputMessage="1" prompt="probability [0..1]" sqref="Q19:T8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ignoredErrors>
    <ignoredError sqref="P22" listDataValidation="1"/>
  </ignoredErrors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workbookViewId="0">
      <selection activeCell="I12" sqref="I12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0" ht="15.75" thickBot="1"/>
    <row r="2" spans="2:10" ht="23.25">
      <c r="B2" s="12" t="s">
        <v>287</v>
      </c>
      <c r="C2" s="12"/>
      <c r="D2" s="12"/>
      <c r="E2" s="12"/>
      <c r="F2" s="12"/>
      <c r="G2" s="12"/>
      <c r="H2" s="12"/>
      <c r="I2" s="12"/>
      <c r="J2" s="12"/>
    </row>
    <row r="3" spans="2:10">
      <c r="B3" s="182" t="s">
        <v>298</v>
      </c>
      <c r="C3" s="10"/>
      <c r="D3" s="10"/>
      <c r="E3" s="10"/>
      <c r="F3" s="10"/>
      <c r="G3" s="10"/>
      <c r="H3" s="67"/>
      <c r="I3" s="67"/>
      <c r="J3" s="67"/>
    </row>
    <row r="4" spans="2:10" ht="95.25">
      <c r="B4" s="143" t="s">
        <v>286</v>
      </c>
      <c r="C4" s="143" t="s">
        <v>5</v>
      </c>
      <c r="D4" s="145" t="s">
        <v>188</v>
      </c>
      <c r="E4" s="146" t="s">
        <v>291</v>
      </c>
      <c r="F4" s="148" t="s">
        <v>295</v>
      </c>
      <c r="G4" s="148" t="s">
        <v>296</v>
      </c>
      <c r="H4" s="148" t="s">
        <v>297</v>
      </c>
      <c r="I4" s="149" t="s">
        <v>38</v>
      </c>
      <c r="J4" s="150" t="s">
        <v>177</v>
      </c>
    </row>
    <row r="5" spans="2:10">
      <c r="B5" s="134" t="s">
        <v>4</v>
      </c>
      <c r="C5" s="160" t="s">
        <v>288</v>
      </c>
      <c r="D5" s="132">
        <v>0</v>
      </c>
      <c r="E5" s="14">
        <v>0</v>
      </c>
      <c r="F5" s="15" t="s">
        <v>823</v>
      </c>
      <c r="G5" s="15" t="s">
        <v>824</v>
      </c>
      <c r="H5" s="15" t="s">
        <v>825</v>
      </c>
      <c r="I5" s="21" t="s">
        <v>826</v>
      </c>
      <c r="J5" s="135" t="s">
        <v>292</v>
      </c>
    </row>
    <row r="6" spans="2:10">
      <c r="B6" s="134" t="s">
        <v>4</v>
      </c>
      <c r="C6" s="160" t="s">
        <v>289</v>
      </c>
      <c r="D6" s="132">
        <v>1</v>
      </c>
      <c r="E6" s="14">
        <v>0</v>
      </c>
      <c r="F6" s="15" t="s">
        <v>356</v>
      </c>
      <c r="G6" s="15" t="s">
        <v>357</v>
      </c>
      <c r="H6" s="15" t="s">
        <v>358</v>
      </c>
      <c r="I6" s="21" t="s">
        <v>293</v>
      </c>
      <c r="J6" s="135" t="s">
        <v>294</v>
      </c>
    </row>
    <row r="7" spans="2:10">
      <c r="B7" s="136" t="s">
        <v>4</v>
      </c>
      <c r="C7" s="161" t="s">
        <v>290</v>
      </c>
      <c r="D7" s="138">
        <v>2</v>
      </c>
      <c r="E7" s="139">
        <v>0</v>
      </c>
      <c r="F7" s="15" t="s">
        <v>625</v>
      </c>
      <c r="G7" s="15" t="s">
        <v>626</v>
      </c>
      <c r="H7" s="15" t="s">
        <v>627</v>
      </c>
      <c r="I7" s="21" t="s">
        <v>702</v>
      </c>
      <c r="J7" s="135" t="s">
        <v>292</v>
      </c>
    </row>
  </sheetData>
  <conditionalFormatting sqref="C5:C7">
    <cfRule type="duplicateValues" dxfId="92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opLeftCell="A23" workbookViewId="0">
      <selection activeCell="F40" sqref="F40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10" width="24" style="67" customWidth="1"/>
    <col min="11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359</v>
      </c>
      <c r="C2" s="12"/>
      <c r="D2" s="12"/>
      <c r="E2" s="12"/>
      <c r="F2" s="12"/>
      <c r="G2" s="12"/>
      <c r="H2" s="12"/>
      <c r="I2" s="12"/>
      <c r="J2" s="12"/>
    </row>
    <row r="3" spans="2:16" ht="105">
      <c r="B3" s="182"/>
      <c r="C3" s="10"/>
      <c r="D3" s="10" t="s">
        <v>365</v>
      </c>
      <c r="E3" s="10" t="s">
        <v>434</v>
      </c>
      <c r="G3" s="10" t="s">
        <v>433</v>
      </c>
      <c r="I3" s="233" t="s">
        <v>432</v>
      </c>
      <c r="J3" s="233"/>
      <c r="M3" s="233"/>
      <c r="N3" s="233"/>
      <c r="O3" s="233"/>
      <c r="P3" s="233"/>
    </row>
    <row r="4" spans="2:16" ht="103.5">
      <c r="B4" s="143" t="s">
        <v>360</v>
      </c>
      <c r="C4" s="143" t="s">
        <v>5</v>
      </c>
      <c r="D4" s="146" t="s">
        <v>361</v>
      </c>
      <c r="E4" s="146" t="s">
        <v>428</v>
      </c>
      <c r="F4" s="154" t="s">
        <v>362</v>
      </c>
      <c r="G4" s="154" t="s">
        <v>363</v>
      </c>
      <c r="H4" s="154" t="s">
        <v>364</v>
      </c>
      <c r="I4" s="149" t="s">
        <v>38</v>
      </c>
      <c r="J4" s="150" t="s">
        <v>177</v>
      </c>
    </row>
    <row r="5" spans="2:16">
      <c r="B5" s="134" t="s">
        <v>4</v>
      </c>
      <c r="C5" s="160" t="s">
        <v>369</v>
      </c>
      <c r="D5" s="14">
        <v>1</v>
      </c>
      <c r="E5" s="14" t="s">
        <v>367</v>
      </c>
      <c r="F5" s="20">
        <v>180</v>
      </c>
      <c r="G5" s="20"/>
      <c r="H5" s="20" t="b">
        <v>1</v>
      </c>
      <c r="I5" s="21" t="s">
        <v>405</v>
      </c>
      <c r="J5" s="135"/>
    </row>
    <row r="6" spans="2:16">
      <c r="B6" s="134" t="s">
        <v>4</v>
      </c>
      <c r="C6" s="160" t="s">
        <v>370</v>
      </c>
      <c r="D6" s="14">
        <v>2</v>
      </c>
      <c r="E6" s="14" t="s">
        <v>366</v>
      </c>
      <c r="F6" s="20">
        <v>2800</v>
      </c>
      <c r="G6" s="20"/>
      <c r="H6" s="20" t="b">
        <v>1</v>
      </c>
      <c r="I6" s="21" t="s">
        <v>406</v>
      </c>
      <c r="J6" s="135"/>
    </row>
    <row r="7" spans="2:16">
      <c r="B7" s="136" t="s">
        <v>4</v>
      </c>
      <c r="C7" s="160" t="s">
        <v>371</v>
      </c>
      <c r="D7" s="14">
        <v>1</v>
      </c>
      <c r="E7" s="14" t="s">
        <v>366</v>
      </c>
      <c r="F7" s="20">
        <v>120</v>
      </c>
      <c r="G7" s="20"/>
      <c r="H7" s="20" t="b">
        <v>1</v>
      </c>
      <c r="I7" s="21" t="s">
        <v>407</v>
      </c>
      <c r="J7" s="135"/>
    </row>
    <row r="8" spans="2:16">
      <c r="B8" s="136" t="s">
        <v>4</v>
      </c>
      <c r="C8" s="160" t="s">
        <v>372</v>
      </c>
      <c r="D8" s="14">
        <v>1</v>
      </c>
      <c r="E8" s="14" t="s">
        <v>366</v>
      </c>
      <c r="F8" s="192">
        <v>180</v>
      </c>
      <c r="G8" s="20"/>
      <c r="H8" s="20" t="b">
        <v>1</v>
      </c>
      <c r="I8" s="21" t="s">
        <v>408</v>
      </c>
      <c r="J8" s="135"/>
    </row>
    <row r="9" spans="2:16">
      <c r="B9" s="136" t="s">
        <v>4</v>
      </c>
      <c r="C9" s="160" t="s">
        <v>373</v>
      </c>
      <c r="D9" s="14">
        <v>2</v>
      </c>
      <c r="E9" s="14" t="s">
        <v>368</v>
      </c>
      <c r="F9" s="192">
        <v>13</v>
      </c>
      <c r="G9" s="20" t="s">
        <v>399</v>
      </c>
      <c r="H9" s="20" t="b">
        <v>1</v>
      </c>
      <c r="I9" s="21" t="s">
        <v>409</v>
      </c>
      <c r="J9" s="135"/>
    </row>
    <row r="10" spans="2:16">
      <c r="B10" s="136" t="s">
        <v>4</v>
      </c>
      <c r="C10" s="160" t="s">
        <v>374</v>
      </c>
      <c r="D10" s="14">
        <v>1</v>
      </c>
      <c r="E10" s="14" t="s">
        <v>368</v>
      </c>
      <c r="F10" s="192">
        <v>14</v>
      </c>
      <c r="G10" s="20" t="s">
        <v>400</v>
      </c>
      <c r="H10" s="20" t="b">
        <v>0</v>
      </c>
      <c r="I10" s="21" t="s">
        <v>410</v>
      </c>
      <c r="J10" s="135"/>
    </row>
    <row r="11" spans="2:16">
      <c r="B11" s="136" t="s">
        <v>4</v>
      </c>
      <c r="C11" s="160" t="s">
        <v>375</v>
      </c>
      <c r="D11" s="14">
        <v>1</v>
      </c>
      <c r="E11" s="14" t="s">
        <v>366</v>
      </c>
      <c r="F11" s="192">
        <v>2400</v>
      </c>
      <c r="G11" s="20"/>
      <c r="H11" s="20" t="b">
        <v>0</v>
      </c>
      <c r="I11" s="21" t="s">
        <v>411</v>
      </c>
      <c r="J11" s="135"/>
    </row>
    <row r="12" spans="2:16">
      <c r="B12" s="136" t="s">
        <v>4</v>
      </c>
      <c r="C12" s="160" t="s">
        <v>376</v>
      </c>
      <c r="D12" s="14">
        <v>1</v>
      </c>
      <c r="E12" s="14" t="s">
        <v>366</v>
      </c>
      <c r="F12" s="192">
        <v>180</v>
      </c>
      <c r="G12" s="20"/>
      <c r="H12" s="20" t="b">
        <v>1</v>
      </c>
      <c r="I12" s="21" t="s">
        <v>412</v>
      </c>
      <c r="J12" s="135"/>
    </row>
    <row r="13" spans="2:16">
      <c r="B13" s="136" t="s">
        <v>4</v>
      </c>
      <c r="C13" s="160" t="s">
        <v>377</v>
      </c>
      <c r="D13" s="14">
        <v>0</v>
      </c>
      <c r="E13" s="14" t="s">
        <v>366</v>
      </c>
      <c r="F13" s="192">
        <v>180</v>
      </c>
      <c r="G13" s="20"/>
      <c r="H13" s="20" t="b">
        <v>1</v>
      </c>
      <c r="I13" s="21" t="s">
        <v>413</v>
      </c>
      <c r="J13" s="135"/>
    </row>
    <row r="14" spans="2:16">
      <c r="B14" s="136" t="s">
        <v>4</v>
      </c>
      <c r="C14" s="160" t="s">
        <v>378</v>
      </c>
      <c r="D14" s="14">
        <v>1</v>
      </c>
      <c r="E14" s="14" t="s">
        <v>366</v>
      </c>
      <c r="F14" s="192">
        <v>2400</v>
      </c>
      <c r="G14" s="20"/>
      <c r="H14" s="20" t="b">
        <v>1</v>
      </c>
      <c r="I14" s="21" t="s">
        <v>414</v>
      </c>
      <c r="J14" s="135"/>
    </row>
    <row r="15" spans="2:16">
      <c r="B15" s="136" t="s">
        <v>4</v>
      </c>
      <c r="C15" s="160" t="s">
        <v>379</v>
      </c>
      <c r="D15" s="139">
        <v>0</v>
      </c>
      <c r="E15" s="14" t="s">
        <v>366</v>
      </c>
      <c r="F15" s="193">
        <v>60</v>
      </c>
      <c r="G15" s="155"/>
      <c r="H15" s="20" t="b">
        <v>1</v>
      </c>
      <c r="I15" s="21" t="s">
        <v>415</v>
      </c>
      <c r="J15" s="142"/>
    </row>
    <row r="16" spans="2:16">
      <c r="B16" s="136" t="s">
        <v>4</v>
      </c>
      <c r="C16" s="160" t="s">
        <v>380</v>
      </c>
      <c r="D16" s="14">
        <v>0</v>
      </c>
      <c r="E16" s="14" t="s">
        <v>366</v>
      </c>
      <c r="F16" s="192">
        <v>2000</v>
      </c>
      <c r="G16" s="20"/>
      <c r="H16" s="20" t="b">
        <v>1</v>
      </c>
      <c r="I16" s="21" t="s">
        <v>416</v>
      </c>
      <c r="J16" s="135"/>
    </row>
    <row r="17" spans="2:10">
      <c r="B17" s="136" t="s">
        <v>4</v>
      </c>
      <c r="C17" s="160" t="s">
        <v>381</v>
      </c>
      <c r="D17" s="14">
        <v>1</v>
      </c>
      <c r="E17" s="14" t="s">
        <v>368</v>
      </c>
      <c r="F17" s="192">
        <v>9</v>
      </c>
      <c r="G17" s="20" t="s">
        <v>404</v>
      </c>
      <c r="H17" s="20" t="b">
        <v>1</v>
      </c>
      <c r="I17" s="21" t="s">
        <v>417</v>
      </c>
      <c r="J17" s="135"/>
    </row>
    <row r="18" spans="2:10">
      <c r="B18" s="136" t="s">
        <v>4</v>
      </c>
      <c r="C18" s="160" t="s">
        <v>382</v>
      </c>
      <c r="D18" s="14">
        <v>0</v>
      </c>
      <c r="E18" s="14" t="s">
        <v>368</v>
      </c>
      <c r="F18" s="192">
        <v>5</v>
      </c>
      <c r="G18" s="20" t="s">
        <v>401</v>
      </c>
      <c r="H18" s="20" t="b">
        <v>0</v>
      </c>
      <c r="I18" s="21" t="s">
        <v>418</v>
      </c>
      <c r="J18" s="135"/>
    </row>
    <row r="19" spans="2:10">
      <c r="B19" s="136" t="s">
        <v>4</v>
      </c>
      <c r="C19" s="160" t="s">
        <v>383</v>
      </c>
      <c r="D19" s="14">
        <v>0</v>
      </c>
      <c r="E19" s="14" t="s">
        <v>367</v>
      </c>
      <c r="F19" s="192">
        <v>180</v>
      </c>
      <c r="G19" s="20"/>
      <c r="H19" s="20" t="b">
        <v>1</v>
      </c>
      <c r="I19" s="21" t="s">
        <v>419</v>
      </c>
      <c r="J19" s="135"/>
    </row>
    <row r="20" spans="2:10">
      <c r="B20" s="136" t="s">
        <v>4</v>
      </c>
      <c r="C20" s="160" t="s">
        <v>384</v>
      </c>
      <c r="D20" s="14">
        <v>2</v>
      </c>
      <c r="E20" s="14" t="s">
        <v>368</v>
      </c>
      <c r="F20" s="192">
        <v>8</v>
      </c>
      <c r="G20" s="20" t="s">
        <v>402</v>
      </c>
      <c r="H20" s="20" t="b">
        <v>1</v>
      </c>
      <c r="I20" s="21" t="s">
        <v>420</v>
      </c>
      <c r="J20" s="135"/>
    </row>
    <row r="21" spans="2:10">
      <c r="B21" s="136" t="s">
        <v>4</v>
      </c>
      <c r="C21" s="160" t="s">
        <v>385</v>
      </c>
      <c r="D21" s="14">
        <v>2</v>
      </c>
      <c r="E21" s="14" t="s">
        <v>368</v>
      </c>
      <c r="F21" s="192">
        <v>6</v>
      </c>
      <c r="G21" s="20" t="s">
        <v>398</v>
      </c>
      <c r="H21" s="20" t="b">
        <v>1</v>
      </c>
      <c r="I21" s="21" t="s">
        <v>421</v>
      </c>
      <c r="J21" s="135"/>
    </row>
    <row r="22" spans="2:10">
      <c r="B22" s="136" t="s">
        <v>4</v>
      </c>
      <c r="C22" s="160" t="s">
        <v>386</v>
      </c>
      <c r="D22" s="14">
        <v>2</v>
      </c>
      <c r="E22" s="14" t="s">
        <v>368</v>
      </c>
      <c r="F22" s="192">
        <v>4</v>
      </c>
      <c r="G22" s="20" t="s">
        <v>403</v>
      </c>
      <c r="H22" s="20" t="b">
        <v>0</v>
      </c>
      <c r="I22" s="21" t="s">
        <v>422</v>
      </c>
      <c r="J22" s="135"/>
    </row>
    <row r="23" spans="2:10">
      <c r="B23" s="136" t="s">
        <v>4</v>
      </c>
      <c r="C23" s="160" t="s">
        <v>387</v>
      </c>
      <c r="D23" s="14">
        <v>0</v>
      </c>
      <c r="E23" s="14" t="s">
        <v>368</v>
      </c>
      <c r="F23" s="192">
        <v>1</v>
      </c>
      <c r="G23" s="20" t="s">
        <v>403</v>
      </c>
      <c r="H23" s="20" t="b">
        <v>1</v>
      </c>
      <c r="I23" s="21" t="s">
        <v>423</v>
      </c>
      <c r="J23" s="135"/>
    </row>
    <row r="24" spans="2:10">
      <c r="B24" s="136" t="s">
        <v>4</v>
      </c>
      <c r="C24" s="160" t="s">
        <v>388</v>
      </c>
      <c r="D24" s="14">
        <v>1</v>
      </c>
      <c r="E24" s="14" t="s">
        <v>366</v>
      </c>
      <c r="F24" s="192">
        <v>7200</v>
      </c>
      <c r="G24" s="20"/>
      <c r="H24" s="20" t="b">
        <v>0</v>
      </c>
      <c r="I24" s="21" t="s">
        <v>424</v>
      </c>
      <c r="J24" s="135"/>
    </row>
    <row r="25" spans="2:10">
      <c r="B25"/>
    </row>
    <row r="26" spans="2:10">
      <c r="B26" s="188"/>
    </row>
    <row r="28" spans="2:10" ht="15.75" thickBot="1">
      <c r="B28"/>
    </row>
    <row r="29" spans="2:10" ht="23.25">
      <c r="B29" s="12" t="s">
        <v>426</v>
      </c>
      <c r="C29" s="12"/>
      <c r="D29" s="12"/>
      <c r="E29" s="12"/>
      <c r="F29" s="12"/>
      <c r="G29" s="12"/>
      <c r="H29" s="12"/>
      <c r="I29" s="12"/>
      <c r="J29" s="12"/>
    </row>
    <row r="30" spans="2:10">
      <c r="B30" s="182"/>
      <c r="C30" s="182"/>
      <c r="D30" s="182"/>
      <c r="E30" s="182"/>
      <c r="F30" s="234" t="s">
        <v>435</v>
      </c>
      <c r="G30" s="234"/>
      <c r="H30" s="234"/>
      <c r="I30" s="182"/>
      <c r="J30" s="182"/>
    </row>
    <row r="31" spans="2:10" ht="123.75">
      <c r="B31" s="195" t="s">
        <v>427</v>
      </c>
      <c r="C31" s="195" t="s">
        <v>5</v>
      </c>
      <c r="D31" s="194" t="s">
        <v>38</v>
      </c>
      <c r="E31" s="194" t="s">
        <v>429</v>
      </c>
      <c r="F31" s="194" t="s">
        <v>439</v>
      </c>
      <c r="G31" s="196" t="s">
        <v>389</v>
      </c>
      <c r="H31" s="196" t="s">
        <v>393</v>
      </c>
      <c r="I31" s="197" t="s">
        <v>395</v>
      </c>
    </row>
    <row r="32" spans="2:10">
      <c r="B32" s="156" t="s">
        <v>4</v>
      </c>
      <c r="C32" s="191" t="s">
        <v>366</v>
      </c>
      <c r="D32" s="21" t="s">
        <v>436</v>
      </c>
      <c r="E32" s="21" t="s">
        <v>431</v>
      </c>
      <c r="F32" s="21" t="s">
        <v>440</v>
      </c>
      <c r="G32" s="198" t="s">
        <v>390</v>
      </c>
      <c r="H32" s="198" t="s">
        <v>394</v>
      </c>
      <c r="I32" s="198" t="s">
        <v>396</v>
      </c>
    </row>
    <row r="33" spans="2:9">
      <c r="B33" s="156" t="s">
        <v>4</v>
      </c>
      <c r="C33" s="191" t="s">
        <v>367</v>
      </c>
      <c r="D33" s="21" t="s">
        <v>437</v>
      </c>
      <c r="E33" s="21" t="s">
        <v>430</v>
      </c>
      <c r="F33" s="21" t="s">
        <v>442</v>
      </c>
      <c r="G33" s="198" t="s">
        <v>391</v>
      </c>
      <c r="H33" s="198" t="s">
        <v>394</v>
      </c>
      <c r="I33" s="198" t="s">
        <v>396</v>
      </c>
    </row>
    <row r="34" spans="2:9">
      <c r="B34" s="156" t="s">
        <v>4</v>
      </c>
      <c r="C34" s="191" t="s">
        <v>368</v>
      </c>
      <c r="D34" s="21" t="s">
        <v>438</v>
      </c>
      <c r="E34" s="21" t="s">
        <v>425</v>
      </c>
      <c r="F34" s="21" t="s">
        <v>441</v>
      </c>
      <c r="G34" s="198" t="s">
        <v>392</v>
      </c>
      <c r="H34" s="198" t="s">
        <v>397</v>
      </c>
      <c r="I34" s="198" t="s">
        <v>396</v>
      </c>
    </row>
    <row r="37" spans="2:9" ht="15.75" thickBot="1"/>
    <row r="38" spans="2:9" ht="23.25">
      <c r="B38" s="12" t="s">
        <v>443</v>
      </c>
      <c r="C38" s="12"/>
      <c r="D38" s="12"/>
      <c r="E38" s="12"/>
      <c r="F38" s="12"/>
      <c r="G38" s="12"/>
      <c r="H38" s="12"/>
      <c r="I38" s="12"/>
    </row>
    <row r="39" spans="2:9" ht="45">
      <c r="B39" s="182"/>
      <c r="C39" s="182"/>
      <c r="D39" s="182"/>
      <c r="E39" s="182"/>
      <c r="F39" s="200" t="s">
        <v>450</v>
      </c>
      <c r="G39" s="235" t="s">
        <v>448</v>
      </c>
      <c r="H39" s="235"/>
      <c r="I39" s="182"/>
    </row>
    <row r="40" spans="2:9" ht="142.5">
      <c r="B40" s="195" t="s">
        <v>444</v>
      </c>
      <c r="C40" s="195" t="s">
        <v>5</v>
      </c>
      <c r="D40" s="144" t="s">
        <v>454</v>
      </c>
      <c r="E40" s="154" t="s">
        <v>291</v>
      </c>
      <c r="F40" s="154" t="s">
        <v>453</v>
      </c>
      <c r="G40" s="154" t="s">
        <v>449</v>
      </c>
      <c r="H40" s="146" t="s">
        <v>451</v>
      </c>
      <c r="I40" s="146" t="s">
        <v>452</v>
      </c>
    </row>
    <row r="41" spans="2:9">
      <c r="B41" s="156" t="s">
        <v>4</v>
      </c>
      <c r="C41" s="191" t="s">
        <v>445</v>
      </c>
      <c r="D41" s="191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</row>
    <row r="42" spans="2:9">
      <c r="B42" s="156" t="s">
        <v>4</v>
      </c>
      <c r="C42" s="191" t="s">
        <v>446</v>
      </c>
      <c r="D42" s="191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</row>
    <row r="43" spans="2:9">
      <c r="B43" s="156" t="s">
        <v>4</v>
      </c>
      <c r="C43" s="191" t="s">
        <v>447</v>
      </c>
      <c r="D43" s="191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78" priority="3"/>
  </conditionalFormatting>
  <conditionalFormatting sqref="C32:C34">
    <cfRule type="duplicateValues" dxfId="77" priority="2"/>
  </conditionalFormatting>
  <conditionalFormatting sqref="C41:D43">
    <cfRule type="duplicateValues" dxfId="76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opLeftCell="A3" zoomScale="164" workbookViewId="0">
      <selection activeCell="H11" sqref="H11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3" bestFit="1" customWidth="1"/>
    <col min="5" max="5" width="14.28515625" customWidth="1"/>
    <col min="6" max="6" width="10.85546875" customWidth="1"/>
    <col min="7" max="7" width="11.85546875" customWidth="1"/>
    <col min="8" max="8" width="32.85546875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225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egg_rhino</v>
      </c>
      <c r="D5" s="13" t="s">
        <v>186</v>
      </c>
      <c r="E5" s="132">
        <v>0</v>
      </c>
      <c r="F5" s="14">
        <v>70</v>
      </c>
      <c r="G5" s="133">
        <v>240</v>
      </c>
      <c r="H5" s="15" t="s">
        <v>226</v>
      </c>
      <c r="I5" s="21" t="str">
        <f>CONCATENATE("TID_",UPPER(eggDefinitions[[#This Row],['[sku']]]),"_NAME")</f>
        <v>TID_EGG_RHINO_NAME</v>
      </c>
      <c r="J5" s="135" t="str">
        <f>CONCATENATE("TID_",UPPER(eggDefinitions[[#This Row],['[sku']]]),"_DESC")</f>
        <v>TID_EGG_RHINO_DESC</v>
      </c>
    </row>
    <row r="6" spans="2:25" s="67" customFormat="1">
      <c r="B6" s="134" t="s">
        <v>4</v>
      </c>
      <c r="C6" s="160" t="str">
        <f>CONCATENATE("egg_",eggDefinitions[[#This Row],['[dragonSku']]])</f>
        <v>egg_dragon_big</v>
      </c>
      <c r="D6" s="13" t="s">
        <v>187</v>
      </c>
      <c r="E6" s="132">
        <v>1</v>
      </c>
      <c r="F6" s="14">
        <v>70</v>
      </c>
      <c r="G6" s="133">
        <v>240</v>
      </c>
      <c r="H6" s="15" t="s">
        <v>227</v>
      </c>
      <c r="I6" s="21" t="str">
        <f>CONCATENATE("TID_",UPPER(eggDefinitions[[#This Row],['[sku']]]),"_NAME")</f>
        <v>TID_EGG_DRAGON_BIG_NAME</v>
      </c>
      <c r="J6" s="135" t="str">
        <f>CONCATENATE("TID_",UPPER(eggDefinitions[[#This Row],['[sku']]]),"_DESC")</f>
        <v>TID_EGG_DRAGON_BIG_DESC</v>
      </c>
    </row>
    <row r="7" spans="2:25" s="67" customFormat="1">
      <c r="B7" s="136" t="s">
        <v>4</v>
      </c>
      <c r="C7" s="161" t="str">
        <f>CONCATENATE("egg_",eggDefinitions[[#This Row],['[dragonSku']]])</f>
        <v>egg_dragon_tiger</v>
      </c>
      <c r="D7" s="137" t="s">
        <v>707</v>
      </c>
      <c r="E7" s="138">
        <v>2</v>
      </c>
      <c r="F7" s="139">
        <v>70</v>
      </c>
      <c r="G7" s="140">
        <v>240</v>
      </c>
      <c r="H7" s="15" t="s">
        <v>228</v>
      </c>
      <c r="I7" s="141" t="str">
        <f>CONCATENATE("TID_",UPPER(eggDefinitions[[#This Row],['[sku']]]),"_NAME")</f>
        <v>TID_EGG_DRAGON_TIGER_NAME</v>
      </c>
      <c r="J7" s="142" t="str">
        <f>CONCATENATE("TID_",UPPER(eggDefinitions[[#This Row],['[sku']]]),"_DESC")</f>
        <v>TID_EGG_DRAGON_TIGER_DESC</v>
      </c>
    </row>
    <row r="8" spans="2:25" s="67" customFormat="1">
      <c r="B8" s="136" t="s">
        <v>4</v>
      </c>
      <c r="C8" s="160" t="str">
        <f>CONCATENATE("egg_",eggDefinitions[[#This Row],['[dragonSku']]])</f>
        <v>egg_dragon_pink</v>
      </c>
      <c r="D8" s="137" t="s">
        <v>706</v>
      </c>
      <c r="E8" s="138">
        <v>3</v>
      </c>
      <c r="F8" s="139">
        <v>70</v>
      </c>
      <c r="G8" s="140">
        <v>240</v>
      </c>
      <c r="H8" s="15" t="s">
        <v>229</v>
      </c>
      <c r="I8" s="21" t="str">
        <f>CONCATENATE("TID_",UPPER(eggDefinitions[[#This Row],['[sku']]]),"_NAME")</f>
        <v>TID_EGG_DRAGON_PINK_NAME</v>
      </c>
      <c r="J8" s="135" t="str">
        <f>CONCATENATE("TID_",UPPER(eggDefinitions[[#This Row],['[sku']]]),"_DESC")</f>
        <v>TID_EGG_DRAGON_PINK_DESC</v>
      </c>
    </row>
    <row r="9" spans="2:25" s="67" customFormat="1">
      <c r="B9" s="136" t="s">
        <v>4</v>
      </c>
      <c r="C9" s="160" t="str">
        <f>CONCATENATE("egg_",eggDefinitions[[#This Row],['[dragonSku']]])</f>
        <v>egg_dragon_glow</v>
      </c>
      <c r="D9" s="137" t="s">
        <v>709</v>
      </c>
      <c r="E9" s="138">
        <v>4</v>
      </c>
      <c r="F9" s="139">
        <v>70</v>
      </c>
      <c r="G9" s="140">
        <v>240</v>
      </c>
      <c r="H9" s="15" t="s">
        <v>230</v>
      </c>
      <c r="I9" s="21" t="str">
        <f>CONCATENATE("TID_",UPPER(eggDefinitions[[#This Row],['[sku']]]),"_NAME")</f>
        <v>TID_EGG_DRAGON_GLOW_NAME</v>
      </c>
      <c r="J9" s="135" t="str">
        <f>CONCATENATE("TID_",UPPER(eggDefinitions[[#This Row],['[sku']]]),"_DESC")</f>
        <v>TID_EGG_DRAGON_GLOW_DESC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egg_dragon_water</v>
      </c>
      <c r="D10" s="137" t="s">
        <v>705</v>
      </c>
      <c r="E10" s="138">
        <v>5</v>
      </c>
      <c r="F10" s="139">
        <v>70</v>
      </c>
      <c r="G10" s="140">
        <v>240</v>
      </c>
      <c r="H10" s="15" t="s">
        <v>231</v>
      </c>
      <c r="I10" s="21" t="str">
        <f>CONCATENATE("TID_",UPPER(eggDefinitions[[#This Row],['[sku']]]),"_NAME")</f>
        <v>TID_EGG_DRAGON_WATER_NAME</v>
      </c>
      <c r="J10" s="135" t="str">
        <f>CONCATENATE("TID_",UPPER(eggDefinitions[[#This Row],['[sku']]]),"_DESC")</f>
        <v>TID_EGG_DRAGON_WATER_DESC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egg_dragon_magma</v>
      </c>
      <c r="D11" s="137" t="s">
        <v>710</v>
      </c>
      <c r="E11" s="138">
        <v>6</v>
      </c>
      <c r="F11" s="139">
        <v>70</v>
      </c>
      <c r="G11" s="140">
        <v>240</v>
      </c>
      <c r="H11" s="15" t="s">
        <v>232</v>
      </c>
      <c r="I11" s="21" t="str">
        <f>CONCATENATE("TID_",UPPER(eggDefinitions[[#This Row],['[sku']]]),"_NAME")</f>
        <v>TID_EGG_DRAGON_MAGMA_NAME</v>
      </c>
      <c r="J11" s="135" t="str">
        <f>CONCATENATE("TID_",UPPER(eggDefinitions[[#This Row],['[sku']]]),"_DESC")</f>
        <v>TID_EGG_DRAGON_MAGMA_DESC</v>
      </c>
    </row>
    <row r="12" spans="2:25">
      <c r="B12" s="136" t="s">
        <v>4</v>
      </c>
      <c r="C12" s="160" t="str">
        <f>CONCATENATE("egg_",eggDefinitions[[#This Row],['[dragonSku']]])</f>
        <v>egg_dragon_watermelon</v>
      </c>
      <c r="D12" s="137" t="s">
        <v>704</v>
      </c>
      <c r="E12" s="138">
        <v>7</v>
      </c>
      <c r="F12" s="139">
        <v>70</v>
      </c>
      <c r="G12" s="140">
        <v>240</v>
      </c>
      <c r="H12" s="15" t="s">
        <v>233</v>
      </c>
      <c r="I12" s="21" t="str">
        <f>CONCATENATE("TID_",UPPER(eggDefinitions[[#This Row],['[sku']]]),"_NAME")</f>
        <v>TID_EGG_DRAGON_WATERMELON_NAME</v>
      </c>
      <c r="J12" s="135" t="str">
        <f>CONCATENATE("TID_",UPPER(eggDefinitions[[#This Row],['[sku']]]),"_DESC")</f>
        <v>TID_EGG_DRAGON_WATERMELON_DESC</v>
      </c>
    </row>
    <row r="13" spans="2:25">
      <c r="B13" s="136" t="s">
        <v>4</v>
      </c>
      <c r="C13" s="160" t="str">
        <f>CONCATENATE("egg_",eggDefinitions[[#This Row],['[dragonSku']]])</f>
        <v>egg_dragon_cow</v>
      </c>
      <c r="D13" s="137" t="s">
        <v>708</v>
      </c>
      <c r="E13" s="138">
        <v>8</v>
      </c>
      <c r="F13" s="139">
        <v>70</v>
      </c>
      <c r="G13" s="140">
        <v>240</v>
      </c>
      <c r="H13" s="15" t="s">
        <v>234</v>
      </c>
      <c r="I13" s="21" t="str">
        <f>CONCATENATE("TID_",UPPER(eggDefinitions[[#This Row],['[sku']]]),"_NAME")</f>
        <v>TID_EGG_DRAGON_COW_NAME</v>
      </c>
      <c r="J13" s="135" t="str">
        <f>CONCATENATE("TID_",UPPER(eggDefinitions[[#This Row],['[sku']]]),"_DESC")</f>
        <v>TID_EGG_DRAGON_COW_DESC</v>
      </c>
    </row>
    <row r="14" spans="2:25">
      <c r="B14" s="136" t="s">
        <v>4</v>
      </c>
      <c r="C14" s="160" t="str">
        <f>CONCATENATE("egg_",eggDefinitions[[#This Row],['[dragonSku']]])</f>
        <v>egg_dragon_metal</v>
      </c>
      <c r="D14" s="137" t="s">
        <v>703</v>
      </c>
      <c r="E14" s="138">
        <v>9</v>
      </c>
      <c r="F14" s="139">
        <v>70</v>
      </c>
      <c r="G14" s="140">
        <v>240</v>
      </c>
      <c r="H14" s="15" t="s">
        <v>235</v>
      </c>
      <c r="I14" s="21" t="str">
        <f>CONCATENATE("TID_",UPPER(eggDefinitions[[#This Row],['[sku']]]),"_NAME")</f>
        <v>TID_EGG_DRAGON_METAL_NAME</v>
      </c>
      <c r="J14" s="135" t="str">
        <f>CONCATENATE("TID_",UPPER(eggDefinitions[[#This Row],['[sku']]]),"_DESC")</f>
        <v>TID_EGG_DRAGON_METAL_DESC</v>
      </c>
    </row>
    <row r="15" spans="2:25" ht="15.75" thickBot="1"/>
    <row r="16" spans="2:25" ht="23.25">
      <c r="B16" s="12" t="s">
        <v>210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212</v>
      </c>
      <c r="F17" s="10"/>
      <c r="G17" s="10"/>
      <c r="H17" s="67"/>
      <c r="I17" s="67"/>
      <c r="J17" s="67"/>
    </row>
    <row r="18" spans="2:10" ht="118.5">
      <c r="B18" s="143" t="s">
        <v>219</v>
      </c>
      <c r="C18" s="144" t="s">
        <v>5</v>
      </c>
      <c r="D18" s="144" t="s">
        <v>220</v>
      </c>
      <c r="E18" s="146" t="s">
        <v>211</v>
      </c>
    </row>
    <row r="19" spans="2:10">
      <c r="B19" s="134" t="s">
        <v>4</v>
      </c>
      <c r="C19" s="13" t="s">
        <v>213</v>
      </c>
      <c r="D19" s="13" t="s">
        <v>221</v>
      </c>
      <c r="E19" s="14">
        <v>0.81399999999999995</v>
      </c>
    </row>
    <row r="20" spans="2:10">
      <c r="B20" s="134" t="s">
        <v>4</v>
      </c>
      <c r="C20" s="13" t="s">
        <v>214</v>
      </c>
      <c r="D20" s="13" t="s">
        <v>221</v>
      </c>
      <c r="E20" s="14">
        <v>0.11700000000000001</v>
      </c>
    </row>
    <row r="21" spans="2:10">
      <c r="B21" s="134" t="s">
        <v>4</v>
      </c>
      <c r="C21" s="13" t="s">
        <v>215</v>
      </c>
      <c r="D21" s="13" t="s">
        <v>221</v>
      </c>
      <c r="E21" s="14">
        <v>3.7999999999999999E-2</v>
      </c>
    </row>
    <row r="22" spans="2:10">
      <c r="B22" s="134" t="s">
        <v>4</v>
      </c>
      <c r="C22" s="13" t="s">
        <v>216</v>
      </c>
      <c r="D22" s="13" t="s">
        <v>222</v>
      </c>
      <c r="E22" s="14">
        <v>1.7000000000000001E-2</v>
      </c>
    </row>
    <row r="23" spans="2:10">
      <c r="B23" s="134" t="s">
        <v>4</v>
      </c>
      <c r="C23" s="13" t="s">
        <v>217</v>
      </c>
      <c r="D23" s="13" t="s">
        <v>222</v>
      </c>
      <c r="E23" s="14">
        <v>8.9999999999999993E-3</v>
      </c>
    </row>
    <row r="24" spans="2:10">
      <c r="B24" s="134" t="s">
        <v>4</v>
      </c>
      <c r="C24" s="13" t="s">
        <v>218</v>
      </c>
      <c r="D24" s="13" t="s">
        <v>223</v>
      </c>
      <c r="E24" s="14">
        <v>5.0000000000000001E-3</v>
      </c>
    </row>
  </sheetData>
  <conditionalFormatting sqref="C5:C14">
    <cfRule type="duplicateValues" dxfId="45" priority="3"/>
  </conditionalFormatting>
  <conditionalFormatting sqref="C19:C24">
    <cfRule type="duplicateValues" dxfId="44" priority="2"/>
  </conditionalFormatting>
  <conditionalFormatting sqref="D5:D14">
    <cfRule type="duplicateValues" dxfId="43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2016-04-18T15:05:48Z</dcterms:modified>
</cp:coreProperties>
</file>