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entities!$A$114:$O$115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45" l="1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42" i="45"/>
  <c r="R51" i="45"/>
  <c r="R29" i="45"/>
  <c r="R30" i="45"/>
  <c r="R43" i="45"/>
  <c r="R44" i="45"/>
  <c r="R45" i="45"/>
  <c r="R46" i="45"/>
  <c r="R47" i="45"/>
  <c r="R38" i="45"/>
  <c r="R39" i="45"/>
  <c r="R40" i="45"/>
  <c r="R41" i="45"/>
  <c r="R48" i="45"/>
  <c r="R49" i="45"/>
  <c r="R50" i="45"/>
  <c r="R31" i="45"/>
  <c r="R32" i="45"/>
  <c r="R33" i="45"/>
  <c r="R52" i="45"/>
  <c r="R53" i="45"/>
  <c r="R54" i="45"/>
  <c r="R55" i="45"/>
  <c r="R56" i="45"/>
  <c r="R34" i="45"/>
  <c r="R35" i="45"/>
  <c r="R57" i="45"/>
  <c r="R36" i="45"/>
  <c r="R37" i="45"/>
  <c r="R60" i="45"/>
  <c r="R61" i="45"/>
  <c r="R62" i="45"/>
  <c r="R63" i="45"/>
  <c r="R64" i="45"/>
  <c r="R58" i="45"/>
  <c r="R59" i="45"/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9" i="42"/>
  <c r="I140" i="42"/>
  <c r="I141" i="42"/>
  <c r="I142" i="42"/>
  <c r="I138" i="42"/>
  <c r="G138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42" i="45"/>
  <c r="P29" i="45"/>
  <c r="P30" i="45"/>
  <c r="P43" i="45"/>
  <c r="P44" i="45"/>
  <c r="P45" i="45"/>
  <c r="P46" i="45"/>
  <c r="P47" i="45"/>
  <c r="P38" i="45"/>
  <c r="P39" i="45"/>
  <c r="P40" i="45"/>
  <c r="P41" i="45"/>
  <c r="P48" i="45"/>
  <c r="P49" i="45"/>
  <c r="P50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9" i="42"/>
  <c r="G140" i="42"/>
  <c r="G141" i="42"/>
  <c r="G142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Q14" i="33" s="1"/>
  <c r="R12" i="33"/>
  <c r="T12" i="33"/>
  <c r="Z12" i="33"/>
  <c r="AB12" i="33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Y12" i="33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I14" i="33" l="1"/>
  <c r="BY14" i="33"/>
  <c r="N14" i="33"/>
  <c r="CB14" i="33"/>
  <c r="X14" i="33"/>
  <c r="BX14" i="33"/>
  <c r="AB14" i="33"/>
  <c r="J14" i="33"/>
  <c r="CC14" i="33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<sst xmlns="http://schemas.openxmlformats.org/spreadsheetml/2006/main" count="3840" uniqueCount="1691">
  <si>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</si>
  <si>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</si>
  <si>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</si>
  <si>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</si>
  <si>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</si>
  <si>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</si>
  <si>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</si>
  <si>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</si>
  <si>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</si>
  <si>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</si>
  <si>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</si>
  <si>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</si>
  <si>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</si>
  <si>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</si>
  <si>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</si>
  <si>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</si>
  <si>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</si>
  <si>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</si>
  <si>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</si>
  <si>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</si>
  <si>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</si>
  <si>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</si>
  <si>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</si>
  <si>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</si>
  <si>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</si>
  <si>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</si>
  <si>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</si>
  <si>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</si>
  <si>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</si>
  <si>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</si>
  <si>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</si>
  <si>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</si>
  <si>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</si>
  <si>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</si>
  <si>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</si>
  <si>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</si>
  <si>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</si>
  <si>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</si>
  <si>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</si>
  <si>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</si>
  <si>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</si>
  <si>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</si>
  <si>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</si>
  <si>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</si>
  <si>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</si>
  <si>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</si>
  <si>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</si>
  <si>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</si>
  <si>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</si>
  <si>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</si>
  <si>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</si>
  <si>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</si>
  <si>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</si>
  <si>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</si>
  <si>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</si>
  <si>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</si>
  <si>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</si>
  <si>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</si>
  <si>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</si>
  <si>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</si>
  <si>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</si>
  <si>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</si>
  <si>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</si>
  <si>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</si>
  <si>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</si>
  <si>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</si>
  <si>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</si>
  <si>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</si>
  <si>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</si>
  <si>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</si>
  <si>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</si>
  <si>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</si>
  <si>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</si>
  <si>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</si>
  <si>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</si>
  <si>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</si>
  <si>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</si>
  <si>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</si>
  <si>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</si>
  <si>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</si>
  <si>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</si>
  <si>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</si>
  <si>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</si>
  <si>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</si>
  <si>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</si>
  <si>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</si>
  <si>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</si>
  <si>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</si>
  <si>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</si>
  <si>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</si>
  <si>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</si>
  <si>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</si>
  <si>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</si>
  <si>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</si>
  <si>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</si>
  <si>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</si>
  <si>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</si>
  <si>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</si>
  <si>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</si>
  <si>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</si>
  <si>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</si>
  <si>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</si>
  <si>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</si>
  <si>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</si>
  <si>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</si>
  <si>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</si>
  <si>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</si>
  <si>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</si>
  <si>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</si>
  <si>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</si>
  <si>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</si>
  <si>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</si>
  <si>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</si>
  <si>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</si>
  <si>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</si>
  <si>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</si>
  <si>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</si>
  <si>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</si>
  <si>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</si>
  <si>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</si>
  <si>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</si>
  <si>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</si>
  <si>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</si>
  <si>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</si>
  <si>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</si>
  <si>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</si>
  <si>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</si>
  <si>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</si>
  <si>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</si>
  <si>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</si>
  <si>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</si>
  <si>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</si>
  <si>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</si>
  <si>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</si>
  <si>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</si>
  <si>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</si>
  <si>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</si>
  <si>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</si>
  <si>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</si>
  <si>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</si>
  <si>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</si>
  <si>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</si>
  <si>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</si>
  <si>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</si>
  <si>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</si>
  <si>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</si>
  <si>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</si>
  <si>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</si>
  <si>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</si>
  <si>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</si>
  <si>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</si>
  <si>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</si>
  <si>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</si>
  <si>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</si>
  <si>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</si>
  <si>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</si>
  <si>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</si>
  <si>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</si>
  <si>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</si>
  <si>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</si>
  <si>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</si>
  <si>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</si>
  <si>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</si>
  <si>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</si>
  <si>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</si>
  <si>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</si>
  <si>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</si>
  <si>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</si>
  <si>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</si>
  <si>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</si>
  <si>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</si>
  <si>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</si>
  <si>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</si>
  <si>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</si>
  <si>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</si>
  <si>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</si>
  <si>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</si>
  <si>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</si>
  <si>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</si>
  <si>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</si>
  <si>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</si>
  <si>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</si>
  <si>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</si>
  <si>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</si>
  <si>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</si>
  <si>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</si>
  <si>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</si>
  <si>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</si>
  <si>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</si>
  <si>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</si>
  <si>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</si>
  <si>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</si>
  <si>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</si>
  <si>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</si>
  <si>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</si>
  <si>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</si>
  <si>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</si>
  <si>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</si>
  <si>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</si>
  <si>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</si>
  <si>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</si>
  <si>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</si>
  <si>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</si>
  <si>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</si>
  <si>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</si>
  <si>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</si>
  <si>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</si>
  <si>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</si>
  <si>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</si>
  <si>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</si>
  <si>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</si>
  <si>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</si>
  <si>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</si>
  <si>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</si>
  <si>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</si>
  <si>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</si>
  <si>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</si>
  <si>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</si>
  <si>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</si>
  <si>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</si>
  <si>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</si>
  <si>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</si>
  <si>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</si>
  <si>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</si>
  <si>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</si>
  <si>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</si>
  <si>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</si>
  <si>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</si>
  <si>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</si>
  <si>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</si>
  <si>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</si>
  <si>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</si>
  <si>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</si>
  <si>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</si>
  <si>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</si>
  <si>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</si>
  <si>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</si>
  <si>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</si>
  <si>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</si>
  <si>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</si>
  <si>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</si>
  <si>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</si>
  <si>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</si>
  <si>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</si>
  <si>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</si>
  <si>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</si>
  <si>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</si>
  <si>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</si>
  <si>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</si>
  <si>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</si>
  <si>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</si>
  <si>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</si>
  <si>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</si>
  <si>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</si>
  <si>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</si>
  <si>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</si>
  <si>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</si>
  <si>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</si>
  <si>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</si>
  <si>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</si>
  <si>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</si>
  <si>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</si>
  <si>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</si>
  <si>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</si>
  <si>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</si>
  <si>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</si>
  <si>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</si>
  <si>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</si>
  <si>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</si>
  <si>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</si>
  <si>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</si>
  <si>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</si>
  <si>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</si>
  <si>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</si>
  <si>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</si>
  <si>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</si>
  <si>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</si>
  <si>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</si>
  <si>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</si>
  <si>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</si>
  <si>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</si>
  <si>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</si>
  <si>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</si>
  <si>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</si>
  <si>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</si>
  <si>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</si>
  <si>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</si>
  <si>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</si>
  <si>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</si>
  <si>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</si>
  <si>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</si>
  <si>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</si>
  <si>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</si>
  <si>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</si>
  <si>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</si>
  <si>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</si>
  <si>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</si>
  <si>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</si>
  <si>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</si>
  <si>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</si>
  <si>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</si>
  <si>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</si>
  <si>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</si>
  <si>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</si>
  <si>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</si>
  <si>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</si>
  <si>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</si>
  <si>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</si>
  <si>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</si>
  <si>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</si>
  <si>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</si>
  <si>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</si>
  <si>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</si>
  <si>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</si>
  <si>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</si>
  <si>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</si>
  <si>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</si>
  <si>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</si>
  <si>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</si>
  <si>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</si>
  <si>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</si>
  <si>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</si>
  <si>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</si>
  <si>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</si>
  <si>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</si>
  <si>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</si>
  <si>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</si>
  <si>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</si>
  <si>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</si>
  <si>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</si>
  <si>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</si>
  <si>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</si>
  <si>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</si>
  <si>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</si>
  <si>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</si>
  <si>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</si>
  <si>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</si>
  <si>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</si>
  <si>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</si>
  <si>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</si>
  <si>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</si>
  <si>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</si>
  <si>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</si>
  <si>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</si>
  <si>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</si>
  <si>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</si>
  <si>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</si>
  <si>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</si>
  <si>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</si>
  <si>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</si>
  <si>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</si>
  <si>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</si>
  <si>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</si>
  <si>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</si>
  <si>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</si>
  <si>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</si>
  <si>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</si>
  <si>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</si>
  <si>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</si>
  <si>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</si>
  <si>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</si>
  <si>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</si>
  <si>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</si>
  <si>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</si>
  <si>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</si>
  <si>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</si>
  <si>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</si>
  <si>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</si>
  <si>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</si>
  <si>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</si>
  <si>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</si>
  <si>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</si>
  <si>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</si>
  <si>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</si>
  <si>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</si>
  <si>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</si>
  <si>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</si>
  <si>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</si>
  <si>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</si>
  <si>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</si>
  <si>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</si>
  <si>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</si>
  <si>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</si>
  <si>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</si>
  <si>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</si>
  <si>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</si>
  <si>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</si>
  <si>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</si>
  <si>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</si>
  <si>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</si>
  <si>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</si>
  <si>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</si>
  <si>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</si>
  <si>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</si>
  <si>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</si>
  <si>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</si>
  <si>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</si>
  <si>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</si>
  <si>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</si>
  <si>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</si>
  <si>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</si>
  <si>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</si>
  <si>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</si>
  <si>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</si>
  <si>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</si>
  <si>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</si>
  <si>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</si>
  <si>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</si>
  <si>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</si>
  <si>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</si>
  <si>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</si>
  <si>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</si>
  <si>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</si>
  <si>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</si>
  <si>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</si>
  <si>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</si>
  <si>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</si>
  <si>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</si>
  <si>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</si>
  <si>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</si>
  <si>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</si>
  <si>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</si>
  <si>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</si>
  <si>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</si>
  <si>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</si>
  <si>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</si>
  <si>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</si>
  <si>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</si>
  <si>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</si>
  <si>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</si>
  <si>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</si>
  <si>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</si>
  <si>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</si>
  <si>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</si>
  <si>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</si>
  <si>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</si>
  <si>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</si>
  <si>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</si>
  <si>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</si>
  <si>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</si>
  <si>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</si>
  <si>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</si>
  <si>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</si>
  <si>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</si>
  <si>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</si>
  <si>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</si>
  <si>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</si>
  <si>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</si>
  <si>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</si>
  <si>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</si>
  <si>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</si>
  <si>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</si>
  <si>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</si>
  <si>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</si>
  <si>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</si>
  <si>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</si>
  <si>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</si>
  <si>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</si>
  <si>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</si>
  <si>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</si>
  <si>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</si>
  <si>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</si>
  <si>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</si>
  <si>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</si>
  <si>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</si>
  <si>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</si>
  <si>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</si>
  <si>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</si>
  <si>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</si>
  <si>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</si>
  <si>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</si>
  <si>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</si>
  <si>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</si>
  <si>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</si>
  <si>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</si>
  <si>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</si>
  <si>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</si>
  <si>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</si>
  <si>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</si>
  <si>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</si>
  <si>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</si>
  <si>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</si>
  <si>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</si>
  <si>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</si>
  <si>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</si>
  <si>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</si>
  <si>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</si>
  <si>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</si>
  <si>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</si>
  <si>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</si>
  <si>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</si>
  <si>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</si>
  <si>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</si>
  <si>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</si>
  <si>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</si>
  <si>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</si>
  <si>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</si>
  <si>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</si>
  <si>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</si>
  <si>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</si>
  <si>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</si>
  <si>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</si>
  <si>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</si>
  <si>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</si>
  <si>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</si>
  <si>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</si>
  <si>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</si>
  <si>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</si>
  <si>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</si>
  <si>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</si>
  <si>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</si>
  <si>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</si>
  <si>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</si>
  <si>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</si>
  <si>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</si>
  <si>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</si>
  <si>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</si>
  <si>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</si>
  <si>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</si>
  <si>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</si>
  <si>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</si>
  <si>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</si>
  <si>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</si>
  <si>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</si>
  <si>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</si>
  <si>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</si>
  <si>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</si>
  <si>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</si>
  <si>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</si>
  <si>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</si>
  <si>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</si>
  <si>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</si>
  <si>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</si>
  <si>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</si>
  <si>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</si>
  <si>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</si>
  <si>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</si>
  <si>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</si>
  <si>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</si>
  <si>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</si>
  <si>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</si>
  <si>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</si>
  <si>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</si>
  <si>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</si>
  <si>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</si>
  <si>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</si>
  <si>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</si>
  <si>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</si>
  <si>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</si>
  <si>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</si>
  <si>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</si>
  <si>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</si>
  <si>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</si>
  <si>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</si>
  <si>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</si>
  <si>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</si>
  <si>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</si>
  <si>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</si>
  <si>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</si>
  <si>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</si>
  <si>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</si>
  <si>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</si>
  <si>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</si>
  <si>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</si>
  <si>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</si>
  <si>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</si>
  <si>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</si>
  <si>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</si>
  <si>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</si>
  <si>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</si>
  <si>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</si>
  <si>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</si>
  <si>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</si>
  <si>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</si>
  <si>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</si>
  <si>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</si>
  <si>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</si>
  <si>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</si>
  <si>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</si>
  <si>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</si>
  <si>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</si>
  <si>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</si>
  <si>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</si>
  <si>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</si>
  <si>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</si>
  <si>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</si>
  <si>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</si>
  <si>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</si>
  <si>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</si>
  <si>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</si>
  <si>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</si>
  <si>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</si>
  <si>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</si>
  <si>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</si>
  <si>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</si>
  <si>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</si>
  <si>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</si>
  <si>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</si>
  <si>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</si>
  <si>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</si>
  <si>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</si>
  <si>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</si>
  <si>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</si>
  <si>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</si>
  <si>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</si>
  <si>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</si>
  <si>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</si>
  <si>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</si>
  <si>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</si>
  <si>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</si>
  <si>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</si>
  <si>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</si>
  <si>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</si>
  <si>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</si>
  <si>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</si>
  <si>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</si>
  <si>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</si>
  <si>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</si>
  <si>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</si>
  <si>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</si>
  <si>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</si>
  <si>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</si>
  <si>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</si>
  <si>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</si>
  <si>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</si>
  <si>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</si>
  <si>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</si>
  <si>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</si>
  <si>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</si>
  <si>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</si>
  <si>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</si>
  <si>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</si>
  <si>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</si>
  <si>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</si>
  <si>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</si>
  <si>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</si>
  <si>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</si>
  <si>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</si>
  <si>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</si>
  <si>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</si>
  <si>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</si>
  <si>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</si>
  <si>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</si>
  <si>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</si>
  <si>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</si>
  <si>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</si>
  <si>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</si>
  <si>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</si>
  <si>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</si>
  <si>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</si>
  <si>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</si>
  <si>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</si>
  <si>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</si>
  <si>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</si>
  <si>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</si>
  <si>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</si>
  <si>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</si>
  <si>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</si>
  <si>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</si>
  <si>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</si>
  <si>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</si>
  <si>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</si>
  <si>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</si>
  <si>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</si>
  <si>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</si>
  <si>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</si>
  <si>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</si>
  <si>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</si>
  <si>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</si>
  <si>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</si>
  <si>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</si>
  <si>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</si>
  <si>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</si>
  <si>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</si>
  <si>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</si>
  <si>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</si>
  <si>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</si>
  <si>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</si>
  <si>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</si>
  <si>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</si>
  <si>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</si>
  <si>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</si>
  <si>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</si>
  <si>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</si>
  <si>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</si>
  <si>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</si>
  <si>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</si>
  <si>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</si>
  <si>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</si>
  <si>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</si>
  <si>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</si>
  <si>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</si>
  <si>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</si>
  <si>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</si>
  <si>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</si>
  <si>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</si>
  <si>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</si>
  <si>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</si>
  <si>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</si>
  <si>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</si>
  <si>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</si>
  <si>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</si>
  <si>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</si>
  <si>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</si>
  <si>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</si>
  <si>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</si>
  <si>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</si>
  <si>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</si>
  <si>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</si>
  <si>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</si>
  <si>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</si>
  <si>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</si>
  <si>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</si>
  <si>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</si>
  <si>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</si>
  <si>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</si>
  <si>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</si>
  <si>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</si>
  <si>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</si>
  <si>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</si>
  <si>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</si>
  <si>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</si>
  <si>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</si>
  <si>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</si>
  <si>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</si>
  <si>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</si>
  <si>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</si>
  <si>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</si>
  <si>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</si>
  <si>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</si>
  <si>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</si>
  <si>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</si>
  <si>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</si>
  <si>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</si>
  <si>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</si>
  <si>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</si>
  <si>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</si>
  <si>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</si>
  <si>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</si>
  <si>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</si>
  <si>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</si>
  <si>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</si>
  <si>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</si>
  <si>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</si>
  <si>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</si>
  <si>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</si>
  <si>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</si>
  <si>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</si>
  <si>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</si>
  <si>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</si>
  <si>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</si>
  <si>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</si>
  <si>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</si>
  <si>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</si>
  <si>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</si>
  <si>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</si>
  <si>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</si>
  <si>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</si>
  <si>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</si>
  <si>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</si>
  <si>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</si>
  <si>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</si>
  <si>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</si>
  <si>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</si>
  <si>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</si>
  <si>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</si>
  <si>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</si>
  <si>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</si>
  <si>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</si>
  <si>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</si>
  <si>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</si>
  <si>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</si>
  <si>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</si>
  <si>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</si>
  <si>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</si>
  <si>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</si>
  <si>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</si>
  <si>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</si>
  <si>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</si>
  <si>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</si>
  <si>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</si>
  <si>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</si>
  <si>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</si>
  <si>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</si>
  <si>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</si>
  <si>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</si>
  <si>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</si>
  <si>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</si>
  <si>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</si>
  <si>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</si>
  <si>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</si>
  <si>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</si>
  <si>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</si>
  <si>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</si>
  <si>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</si>
  <si>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</si>
  <si>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</si>
  <si>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</si>
  <si>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</si>
  <si>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</si>
  <si>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</si>
  <si>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</si>
  <si>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</si>
  <si>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</si>
  <si>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</si>
  <si>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</si>
  <si>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</si>
  <si>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</si>
  <si>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</si>
  <si>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</si>
  <si>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</si>
  <si>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</si>
  <si>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</si>
  <si>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</si>
  <si>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</si>
  <si>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</si>
  <si>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</si>
  <si>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</si>
  <si>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</si>
  <si>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</si>
  <si>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</si>
  <si>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</si>
  <si>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</si>
  <si>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</si>
  <si>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</si>
  <si>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</si>
  <si>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</si>
  <si>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</si>
  <si>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</si>
  <si>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</si>
  <si>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</si>
  <si>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</si>
  <si>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</si>
  <si>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</si>
  <si>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</si>
  <si>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</si>
  <si>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</si>
  <si>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</si>
  <si>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</si>
  <si>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</si>
  <si>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</si>
  <si>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</si>
  <si>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</si>
  <si>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</si>
  <si>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</si>
  <si>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</si>
  <si>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</si>
  <si>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</si>
  <si>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</si>
  <si>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</si>
  <si>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</si>
  <si>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</si>
  <si>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</si>
  <si>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</si>
  <si>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</si>
  <si>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</si>
  <si>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</si>
  <si>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</si>
  <si>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</si>
  <si>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</si>
  <si>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</si>
  <si>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</si>
  <si>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</si>
  <si>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</si>
  <si>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</si>
  <si>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</si>
  <si>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</si>
  <si>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</si>
  <si>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</si>
  <si>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</si>
  <si>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</si>
  <si>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</si>
  <si>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</si>
  <si>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</si>
  <si>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</si>
  <si>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</si>
  <si>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</si>
  <si>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</si>
  <si>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</si>
  <si>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</si>
  <si>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</si>
  <si>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</si>
  <si>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</si>
  <si>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</si>
  <si>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</si>
  <si>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</si>
  <si>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</si>
  <si>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</si>
  <si>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</si>
  <si>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</si>
  <si>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</si>
  <si>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</si>
  <si>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</si>
  <si>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</si>
  <si>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</si>
  <si>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</si>
  <si>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</si>
  <si>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</si>
  <si>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</si>
  <si>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</si>
  <si>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</si>
  <si>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</si>
  <si>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</si>
  <si>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</si>
  <si>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</si>
  <si>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</si>
  <si>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</si>
  <si>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</si>
  <si>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</si>
  <si>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</si>
  <si>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</si>
  <si>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</si>
  <si>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</si>
  <si>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</si>
  <si>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</si>
  <si>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</si>
  <si>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</si>
  <si>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</si>
  <si>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</si>
  <si>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</si>
  <si>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</si>
  <si>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</si>
  <si>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</si>
  <si>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</si>
  <si>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</si>
  <si>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</si>
  <si>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</si>
  <si>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</si>
  <si>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</si>
  <si>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</si>
  <si>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</si>
  <si>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</si>
  <si>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</si>
  <si>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</si>
  <si>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</si>
  <si>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</si>
  <si>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</si>
  <si>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</si>
  <si>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</si>
  <si>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</si>
  <si>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</si>
  <si>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</si>
  <si>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</si>
  <si>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</si>
  <si>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</si>
  <si>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</si>
  <si>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</si>
  <si>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</si>
  <si>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</si>
  <si>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</si>
  <si>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</si>
  <si>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</si>
  <si>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</si>
  <si>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</si>
  <si>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</si>
  <si>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</si>
  <si>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</si>
  <si>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</si>
  <si>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</si>
  <si>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</si>
  <si>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</si>
  <si>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</si>
  <si>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</si>
  <si>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</si>
  <si>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</si>
  <si>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</si>
  <si>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</si>
  <si>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</si>
  <si>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</si>
  <si>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</si>
  <si>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</si>
  <si>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</si>
  <si>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</si>
  <si>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</si>
  <si>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</si>
  <si>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</si>
  <si>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</si>
  <si>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</si>
  <si>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</si>
  <si>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</si>
  <si>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</si>
  <si>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</si>
  <si>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</si>
  <si>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</si>
  <si>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</si>
  <si>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</si>
  <si>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</si>
  <si>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</si>
  <si>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</si>
  <si>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</si>
  <si>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</si>
  <si>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</si>
  <si>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</si>
  <si>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</si>
  <si>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</si>
  <si>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</si>
  <si>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</si>
  <si>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</si>
  <si>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</si>
  <si>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</si>
  <si>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</si>
  <si>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</si>
  <si>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</si>
  <si>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</si>
  <si>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</si>
  <si>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</si>
  <si>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</si>
  <si>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</si>
  <si>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</si>
  <si>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</si>
  <si>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</si>
  <si>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</si>
  <si>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</si>
  <si>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</si>
  <si>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</si>
  <si>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</si>
  <si>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</si>
  <si>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</si>
  <si>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</si>
  <si>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</si>
  <si>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</si>
  <si>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</si>
  <si>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</si>
  <si>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</si>
  <si>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</si>
  <si>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</si>
  <si>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</si>
  <si>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</si>
  <si>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</si>
  <si>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</si>
  <si>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</si>
  <si>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</si>
  <si>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</si>
  <si>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</si>
  <si>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</si>
  <si>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</si>
  <si>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</si>
  <si>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</si>
  <si>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</si>
  <si>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</si>
  <si>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</si>
  <si>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</si>
  <si>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</si>
  <si>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</si>
  <si>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</si>
  <si>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</si>
  <si>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</si>
  <si>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</si>
  <si>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</si>
  <si>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</si>
  <si>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</si>
  <si>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</si>
  <si>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</si>
  <si>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</si>
  <si>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</si>
  <si>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</si>
  <si>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</si>
  <si>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</si>
  <si>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</si>
  <si>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</si>
  <si>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</si>
  <si>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</si>
  <si>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</si>
  <si>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</si>
  <si>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</si>
  <si>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</si>
  <si>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</si>
  <si>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</si>
  <si>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</si>
  <si>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</si>
  <si>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</si>
  <si>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</si>
  <si>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</si>
  <si>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</si>
  <si>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</si>
  <si>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</si>
  <si>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</si>
  <si>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</si>
  <si>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</si>
  <si>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</si>
  <si>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</si>
  <si>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</si>
  <si>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</si>
  <si>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</si>
  <si>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</si>
  <si>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</si>
  <si>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</si>
  <si>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</si>
  <si>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</si>
  <si>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</si>
  <si>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</si>
  <si>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</si>
  <si>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</si>
  <si>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</si>
  <si>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</si>
  <si>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</si>
  <si>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</si>
  <si>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</si>
  <si>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</si>
  <si>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</si>
  <si>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</si>
  <si>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</si>
  <si>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</si>
  <si>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</si>
  <si>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</si>
  <si>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</si>
  <si>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</si>
  <si>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</si>
  <si>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</si>
  <si>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</si>
  <si>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</si>
  <si>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</si>
  <si>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</si>
  <si>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</si>
  <si>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</si>
  <si>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</si>
  <si>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</si>
  <si>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</si>
  <si>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</si>
  <si>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</si>
  <si>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</si>
  <si>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</si>
  <si>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</si>
  <si>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</si>
  <si>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</si>
  <si>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</si>
  <si>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</si>
  <si>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</si>
  <si>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</si>
  <si>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</si>
  <si>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</si>
  <si>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</si>
  <si>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</si>
  <si>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</si>
  <si>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</si>
  <si>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</si>
  <si>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</si>
  <si>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</si>
  <si>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</si>
  <si>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</si>
  <si>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</si>
  <si>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</si>
  <si>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</si>
  <si>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</si>
  <si>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</si>
  <si>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</si>
  <si>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</si>
  <si>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</si>
  <si>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</si>
  <si>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</si>
  <si>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</si>
  <si>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</si>
  <si>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</si>
  <si>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</si>
  <si>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</si>
  <si>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</si>
  <si>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</si>
  <si>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</si>
  <si>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</si>
  <si>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</si>
  <si>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</si>
  <si>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</si>
  <si>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</si>
  <si>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</si>
  <si>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</si>
  <si>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</si>
  <si>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</si>
  <si>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</si>
  <si>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</si>
  <si>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</si>
  <si>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</si>
  <si>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</si>
  <si>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</si>
  <si>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</si>
  <si>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</si>
  <si>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</si>
  <si>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</si>
  <si>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</si>
  <si>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</si>
  <si>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</si>
  <si>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</si>
  <si>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</si>
  <si>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</si>
  <si>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</si>
  <si>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</si>
  <si>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</si>
  <si>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</si>
  <si>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</si>
  <si>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</si>
  <si>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</si>
  <si>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</si>
  <si>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</si>
  <si>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</si>
  <si>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</si>
  <si>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</si>
  <si>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</si>
  <si>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</si>
  <si>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</si>
  <si>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</si>
  <si>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</si>
  <si>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</si>
  <si>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</si>
  <si>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</si>
  <si>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</si>
  <si>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</si>
  <si>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</si>
  <si>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</si>
  <si>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</si>
  <si>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</si>
  <si>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</si>
  <si>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</si>
  <si>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</si>
  <si>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</si>
  <si>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</si>
  <si>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</si>
  <si>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</si>
  <si>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</si>
  <si>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</si>
  <si>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</si>
  <si>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</si>
  <si>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</si>
  <si>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</si>
  <si>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</si>
  <si>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</si>
  <si>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</si>
  <si>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</si>
  <si>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</si>
  <si>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</si>
  <si>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</si>
  <si>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</si>
  <si>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</si>
  <si>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</si>
  <si>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</si>
  <si>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</si>
  <si>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</si>
  <si>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</si>
  <si>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</si>
  <si>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</si>
  <si>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</si>
  <si>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</si>
  <si>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</si>
  <si>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</si>
  <si>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</si>
  <si>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</si>
  <si>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</si>
  <si>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</si>
  <si>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</si>
  <si>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</si>
  <si>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</si>
  <si>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</si>
  <si>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</si>
  <si>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</si>
  <si>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</si>
  <si>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</si>
  <si>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</si>
  <si>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</si>
  <si>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</si>
  <si>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</si>
  <si>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</si>
  <si>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</si>
  <si>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</si>
  <si>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</si>
  <si>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</si>
  <si>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</si>
  <si>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</si>
  <si>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</si>
  <si>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</si>
  <si>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</si>
  <si>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</si>
  <si>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</si>
  <si>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</si>
  <si>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</si>
  <si>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</si>
  <si>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</si>
  <si>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</si>
  <si>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</si>
  <si>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</si>
  <si>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</si>
  <si>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</si>
  <si>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</si>
  <si>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</si>
  <si>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</si>
  <si>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</si>
  <si>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</si>
  <si>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</si>
  <si>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</si>
  <si>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</si>
  <si>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</si>
  <si>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</si>
  <si>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</si>
  <si>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</si>
  <si>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</si>
  <si>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</si>
  <si>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</si>
  <si>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</si>
  <si>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</si>
  <si>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</si>
  <si>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</si>
  <si>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</si>
  <si>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</si>
  <si>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</si>
  <si>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</si>
  <si>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</si>
  <si>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</si>
  <si>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</si>
  <si>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</si>
  <si>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</si>
  <si>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</si>
  <si>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</si>
  <si>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</si>
  <si>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</si>
  <si>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</si>
  <si>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</si>
  <si>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</si>
  <si>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</si>
  <si>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</si>
  <si>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</si>
  <si>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</si>
  <si>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</si>
  <si>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</si>
  <si>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</si>
  <si>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</si>
  <si>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</si>
  <si>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</si>
  <si>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</si>
  <si>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</si>
  <si>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</si>
  <si>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</si>
  <si>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</si>
  <si>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</si>
  <si>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</si>
  <si>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</si>
  <si>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</si>
  <si>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</si>
  <si>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</si>
  <si>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</si>
  <si>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</si>
  <si>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</si>
  <si>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</si>
  <si>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</si>
  <si>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</si>
  <si>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</si>
  <si>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</si>
  <si>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</si>
  <si>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</si>
  <si>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</si>
  <si>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</si>
  <si>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</si>
  <si>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</si>
  <si>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</si>
  <si>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</si>
  <si>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</si>
  <si>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</si>
  <si>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</si>
  <si>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</si>
  <si>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</si>
  <si>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</si>
  <si>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</si>
  <si>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</si>
  <si>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</si>
  <si>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</si>
  <si>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</si>
  <si>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</si>
  <si>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</si>
  <si>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</si>
  <si>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</si>
  <si>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</si>
  <si>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</si>
  <si>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</si>
  <si>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</si>
  <si>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</si>
  <si>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</si>
  <si>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</si>
  <si>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</si>
  <si>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</si>
  <si>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</si>
  <si>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</si>
  <si>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</si>
  <si>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</si>
  <si>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</si>
  <si>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</si>
  <si>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</si>
  <si>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</si>
  <si>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</si>
  <si>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</si>
  <si>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</si>
  <si>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</si>
  <si>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</si>
  <si>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</si>
  <si>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</si>
  <si>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</si>
  <si>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</si>
  <si>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</si>
  <si>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</si>
  <si>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</si>
  <si>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</si>
  <si>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</si>
  <si>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</si>
  <si>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</si>
  <si>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</si>
  <si>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</si>
  <si>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</si>
  <si>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</si>
  <si>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</si>
  <si>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</si>
  <si>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</si>
  <si>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</si>
  <si>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</si>
  <si>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</si>
  <si>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</si>
  <si>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</si>
  <si>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</si>
  <si>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</si>
  <si>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</si>
  <si>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</si>
  <si>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</si>
  <si>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</si>
  <si>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</si>
  <si>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</si>
  <si>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</si>
  <si>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</si>
  <si>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</si>
  <si>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</si>
  <si>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</si>
  <si>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</si>
  <si>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</si>
  <si>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</si>
  <si>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</si>
  <si>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</si>
  <si>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</si>
  <si>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</si>
  <si>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</si>
  <si>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</si>
  <si>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</si>
  <si>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</si>
  <si>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</si>
  <si>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</si>
  <si>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</si>
  <si>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</si>
  <si>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</si>
  <si>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</si>
  <si>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</si>
  <si>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</si>
  <si>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</si>
  <si>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</si>
  <si>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</si>
  <si>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</si>
  <si>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</si>
  <si>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</si>
  <si>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</si>
  <si>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</si>
  <si>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</si>
  <si>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</si>
  <si>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</si>
  <si>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</si>
  <si>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</si>
  <si>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</si>
  <si>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</si>
  <si>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</si>
  <si>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</si>
  <si>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</si>
  <si>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</si>
  <si>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</si>
  <si>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</si>
  <si>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</si>
  <si>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</si>
  <si>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</si>
  <si>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</si>
  <si>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</si>
  <si>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</si>
  <si>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</si>
  <si>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</si>
  <si>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</si>
  <si>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</si>
  <si>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</si>
  <si>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</si>
  <si>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</si>
  <si>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</si>
  <si>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</si>
  <si>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</si>
  <si>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</si>
  <si>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</si>
  <si>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</si>
  <si>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</si>
  <si>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</si>
  <si>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</si>
  <si>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</si>
  <si>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</si>
  <si>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</si>
  <si>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</si>
  <si>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</si>
  <si>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</si>
  <si>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</si>
  <si>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</si>
  <si>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</si>
  <si>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</si>
  <si>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</si>
  <si>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</si>
  <si>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</si>
  <si>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</si>
  <si>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</si>
  <si>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</si>
  <si>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</si>
  <si>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</si>
  <si>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</si>
  <si>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</si>
  <si>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</si>
  <si>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</si>
  <si>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</si>
  <si>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</si>
  <si>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</si>
  <si>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</si>
  <si>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</si>
  <si>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</si>
  <si>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</si>
  <si>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</si>
  <si>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</si>
  <si>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</si>
  <si>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</si>
  <si>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</si>
  <si>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</si>
  <si>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</si>
  <si>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</si>
  <si>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</si>
  <si>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</si>
  <si>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</si>
  <si>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</si>
  <si>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</si>
  <si>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</si>
  <si>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</si>
  <si>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</si>
  <si>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</si>
  <si>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</si>
  <si>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</si>
  <si>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</si>
  <si>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</si>
  <si>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</si>
  <si>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</si>
  <si>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</si>
  <si>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</si>
  <si>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</si>
  <si>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</si>
  <si>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</si>
  <si>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</si>
  <si>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</si>
  <si>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</si>
  <si>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</si>
  <si>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</si>
  <si>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</si>
  <si>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</si>
  <si>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</si>
  <si>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</si>
  <si>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</si>
  <si>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</si>
  <si>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</si>
  <si>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</si>
  <si>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</si>
  <si>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</si>
  <si>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</si>
  <si>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</si>
  <si>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</si>
  <si>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</si>
  <si>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</si>
  <si>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</si>
  <si>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</si>
  <si>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</si>
  <si>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</si>
  <si>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</si>
  <si>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</si>
  <si>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</si>
  <si>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</si>
  <si>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</si>
  <si>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</si>
  <si>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[hidden]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</si>
  <si>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</si>
  <si>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</si>
  <si>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</si>
  <si>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</si>
  <si>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</si>
  <si>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</si>
  <si>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</si>
  <si>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</si>
  <si>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</si>
  <si>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</si>
  <si>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</si>
  <si>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</si>
  <si>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</si>
  <si>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</si>
  <si>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</si>
  <si>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</si>
  <si>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</si>
  <si>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</si>
  <si>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</si>
  <si>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</si>
  <si>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</si>
  <si>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</si>
  <si>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</si>
  <si>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</si>
  <si>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</si>
  <si>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</si>
  <si>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</si>
  <si>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</si>
  <si>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</si>
  <si>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</si>
  <si>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</si>
  <si>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</si>
  <si>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</si>
  <si>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</si>
  <si>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</si>
  <si>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</si>
  <si>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</si>
  <si>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</si>
  <si>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</si>
  <si>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</si>
  <si>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</si>
  <si>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</si>
  <si>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</si>
  <si>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</si>
  <si>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</si>
  <si>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</si>
  <si>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</si>
  <si>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</si>
  <si>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</si>
  <si>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</si>
  <si>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</si>
  <si>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</si>
  <si>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</si>
  <si>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</si>
  <si>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</si>
  <si>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</si>
  <si>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</si>
  <si>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</si>
  <si>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</si>
  <si>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</si>
  <si>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</si>
  <si>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</si>
  <si>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</si>
  <si>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</si>
  <si>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</si>
  <si>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</si>
  <si>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</si>
  <si>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</si>
  <si>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</si>
  <si>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</si>
  <si>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</si>
  <si>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</si>
  <si>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</si>
  <si>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</si>
  <si>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</si>
  <si>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</si>
  <si>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</si>
  <si>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</si>
  <si>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</si>
  <si>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</si>
  <si>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</si>
  <si>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</si>
  <si>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</si>
  <si>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</si>
  <si>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</si>
  <si>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</si>
  <si>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</si>
  <si>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</si>
  <si>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</si>
  <si>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</si>
  <si>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</si>
  <si>
    <t>[damageAnimationThreshold]</t>
  </si>
  <si>
    <t>[dotAnimationThreshold]</t>
  </si>
  <si>
    <t>egg_event</t>
  </si>
  <si>
    <t>0.2</t>
  </si>
  <si>
    <t>[minimumSC]</t>
  </si>
  <si>
    <t>{missingRessourcesTiersDefinitions}</t>
  </si>
  <si>
    <t>MISSING RESSOURCES TIERS DEFINITIONS</t>
  </si>
  <si>
    <t>MISSING RESSOURCES VARIABLES DEFINITIONS</t>
  </si>
  <si>
    <t>{missingRessourcesVariablesDefinitions}</t>
  </si>
  <si>
    <t>[coefficientA]</t>
  </si>
  <si>
    <t>[coefficientB</t>
  </si>
  <si>
    <t>[scHCBaseValue]</t>
  </si>
  <si>
    <t>[trackingName]</t>
  </si>
  <si>
    <t>formulaCalculation</t>
  </si>
  <si>
    <t>tier1</t>
  </si>
  <si>
    <t>tier2</t>
  </si>
  <si>
    <t>tier3</t>
  </si>
  <si>
    <t>tier4</t>
  </si>
  <si>
    <t>SP_Medieval_Final_Castle;SO_Medieval_Castle;ART_L1_Castle_Air_Currents;ART_L1_Castle_Dungeon;ART_L1_Castle;ART_L1_Castle_Water_Caves;ART_Particles_Castle;ART_L1_Background_Castle;ART_L1_Castle_Goblins_Mines;ART_L1_Castle_Hazards;ART_L1_loading_castle</t>
  </si>
  <si>
    <t>carnivorousPlant</t>
  </si>
  <si>
    <t>always_disintegrate</t>
  </si>
  <si>
    <t>PF_BaiscBackSparks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</si>
  <si>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loading_castle;ART_L1_Background_Village;ART_L1_loading_darkzone</t>
  </si>
  <si>
    <t>SP_Medieval_Final_Dark;SO_Medieval_Dark;ART_Particles_Dark;ART_L1_Background_Dark;ART_L1_Darkzone_Bigtree;ART_L1_loading_darkzone</t>
  </si>
  <si>
    <t>[resultsPrefab]</t>
  </si>
  <si>
    <t>PF_DragonReptileResults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</si>
</sst>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6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textRotation="45"/>
    </xf>
    <xf numFmtId="0" fontId="0" fillId="13" borderId="18" xfId="0" applyFill="1" applyBorder="1"/>
    <xf numFmtId="0" fontId="0" fillId="20" borderId="18" xfId="0" applyNumberFormat="1" applyFill="1" applyBorder="1"/>
    <xf numFmtId="0" fontId="15" fillId="16" borderId="15" xfId="0" applyFont="1" applyFill="1" applyBorder="1" applyAlignment="1">
      <alignment textRotation="45"/>
    </xf>
    <xf numFmtId="0" fontId="3" fillId="5" borderId="4" xfId="0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68" fillId="10" borderId="30" xfId="0" applyNumberFormat="1" applyFont="1" applyFill="1" applyBorder="1" applyAlignment="1">
      <alignment horizontal="center" vertical="center"/>
    </xf>
    <xf numFmtId="0" fontId="68" fillId="68" borderId="27" xfId="0" applyNumberFormat="1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70" fillId="20" borderId="47" xfId="0" applyNumberFormat="1" applyFont="1" applyFill="1" applyBorder="1" applyAlignment="1">
      <alignment horizontal="center" vertical="center"/>
    </xf>
    <xf numFmtId="0" fontId="50" fillId="19" borderId="28" xfId="0" applyNumberFormat="1" applyFont="1" applyFill="1" applyBorder="1"/>
    <xf numFmtId="0" fontId="50" fillId="19" borderId="18" xfId="0" applyNumberFormat="1" applyFont="1" applyFill="1" applyBorder="1"/>
    <xf numFmtId="0" fontId="6" fillId="0" borderId="0" xfId="0" applyFont="1" applyAlignment="1">
      <alignment wrapText="1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5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8" headerRowBorderDxfId="447" tableBorderDxfId="446" totalsRowBorderDxfId="445">
  <autoFilter ref="B4:P5"/>
  <tableColumns count="15">
    <tableColumn id="1" name="{gameSettings}" dataDxfId="444"/>
    <tableColumn id="2" name="[sku]" dataDxfId="443"/>
    <tableColumn id="3" name="[timeToPCCoefA]" dataDxfId="442"/>
    <tableColumn id="4" name="[timeToPCCoefB]" dataDxfId="441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2" tableBorderDxfId="301" totalsRowBorderDxfId="300">
  <autoFilter ref="B78:F85"/>
  <sortState ref="B78:F84">
    <sortCondition ref="D77:D84"/>
  </sortState>
  <tableColumns count="5">
    <tableColumn id="1" name="{petCategoryDefinitions}" dataDxfId="299"/>
    <tableColumn id="2" name="[sku]" dataDxfId="298"/>
    <tableColumn id="3" name="[order]" dataDxfId="297"/>
    <tableColumn id="4" name="[icon]" dataDxfId="296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10" totalsRowShown="0" headerRowDxfId="295" dataDxfId="293" headerRowBorderDxfId="294" tableBorderDxfId="292" totalsRowBorderDxfId="291">
  <autoFilter ref="A22:AE110"/>
  <sortState ref="A23:AE109">
    <sortCondition ref="B22:B109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4:O125" totalsRowShown="0">
  <autoFilter ref="A114:O125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7:K40" totalsRowShown="0" headerRowBorderDxfId="192" tableBorderDxfId="191">
  <autoFilter ref="B37:K40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5:E55" totalsRowShown="0" headerRowDxfId="181" dataDxfId="179" headerRowBorderDxfId="180" tableBorderDxfId="178" totalsRowBorderDxfId="177">
  <autoFilter ref="B45:E55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9:D62" totalsRowShown="0" headerRowDxfId="172" dataDxfId="170" headerRowBorderDxfId="171" tableBorderDxfId="169" totalsRowBorderDxfId="168">
  <autoFilter ref="B59:D62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6:D67" totalsRowShown="0" headerRowDxfId="164" dataDxfId="162" headerRowBorderDxfId="163" tableBorderDxfId="161" totalsRowBorderDxfId="160">
  <autoFilter ref="B66:D67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5:H33" totalsRowShown="0" headerRowDxfId="156" dataDxfId="154" headerRowBorderDxfId="155" tableBorderDxfId="153" totalsRowBorderDxfId="152">
  <autoFilter ref="B25:H33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40" headerRowBorderDxfId="439" tableBorderDxfId="438" totalsRowBorderDxfId="437">
  <autoFilter ref="B10:F11"/>
  <tableColumns count="5">
    <tableColumn id="1" name="{initialSettings}" dataDxfId="436"/>
    <tableColumn id="2" name="[sku]" dataDxfId="435"/>
    <tableColumn id="3" name="[softCurrency]" dataDxfId="434"/>
    <tableColumn id="4" name="[hardCurrency]" dataDxfId="433"/>
    <tableColumn id="6" name="[initialDragonSKU]" dataDxfId="43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L21" totalsRowShown="0" headerRowDxfId="144" dataDxfId="142" headerRowBorderDxfId="143" tableBorderDxfId="141" totalsRowBorderDxfId="140">
  <autoFilter ref="B4:L21"/>
  <tableColumns count="11">
    <tableColumn id="1" name="{missionsDefinitions}" dataDxfId="139"/>
    <tableColumn id="2" name="[sku]" dataDxfId="138"/>
    <tableColumn id="7" name="[type]" dataDxfId="137"/>
    <tableColumn id="8" name="[weight]" dataDxfId="136"/>
    <tableColumn id="11" name="[minTierToUnlock]" dataDxfId="135"/>
    <tableColumn id="6" name="[params]" dataDxfId="134"/>
    <tableColumn id="3" name="[objectiveBaseQuantityMin]" dataDxfId="133"/>
    <tableColumn id="9" name="[objectiveBaseQuantityMax]" dataDxfId="132"/>
    <tableColumn id="4" name="[icon]" dataDxfId="131"/>
    <tableColumn id="5" name="[tidObjective]" dataDxfId="130"/>
    <tableColumn id="10" name="[trackingSku]" dataDxfId="129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8" totalsRowShown="0" headerRowDxfId="120" headerRowBorderDxfId="119" tableBorderDxfId="118" totalsRowBorderDxfId="117">
  <autoFilter ref="B4:I8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9:I23" totalsRowShown="0" headerRowDxfId="110" headerRowBorderDxfId="109" tableBorderDxfId="108" totalsRowBorderDxfId="107">
  <autoFilter ref="B19:I23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7:E31" totalsRowShown="0" headerRowDxfId="99" headerRowBorderDxfId="98" tableBorderDxfId="97" totalsRowBorderDxfId="96">
  <autoFilter ref="B27:E31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2:E15" totalsRowShown="0" headerRowDxfId="92" headerRowBorderDxfId="91" tableBorderDxfId="90" totalsRowBorderDxfId="89">
  <autoFilter ref="B12:E15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30" headerRowBorderDxfId="429" tableBorderDxfId="428" totalsRowBorderDxfId="427">
  <autoFilter ref="B4:J14"/>
  <tableColumns count="9">
    <tableColumn id="1" name="{localizationDefinitions}" dataDxfId="426"/>
    <tableColumn id="8" name="[sku]" dataDxfId="425"/>
    <tableColumn id="3" name="[order]" dataDxfId="424"/>
    <tableColumn id="4" name="[isoCode]" dataDxfId="423"/>
    <tableColumn id="11" name="[android]" dataDxfId="422"/>
    <tableColumn id="12" name="[iOS]" dataDxfId="421"/>
    <tableColumn id="5" name="[txtFilename]" dataDxfId="420"/>
    <tableColumn id="2" name="[icon]" dataDxfId="419"/>
    <tableColumn id="9" name="[tidName]" dataDxfId="418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I25" totalsRowShown="0" headerRowDxfId="415" dataDxfId="413" headerRowBorderDxfId="414" tableBorderDxfId="412" totalsRowBorderDxfId="411">
  <autoFilter ref="B15:BI25"/>
  <tableColumns count="60">
    <tableColumn id="1" name="{dragonDefinitions}" dataDxfId="410"/>
    <tableColumn id="2" name="[sku]" dataDxfId="409"/>
    <tableColumn id="9" name="[tier]" dataDxfId="408"/>
    <tableColumn id="3" name="[order]" dataDxfId="407"/>
    <tableColumn id="40" name="[previousDragonSku]" dataDxfId="406"/>
    <tableColumn id="4" name="[unlockPriceCoins]" dataDxfId="405"/>
    <tableColumn id="5" name="[unlockPricePC]" dataDxfId="404"/>
    <tableColumn id="11" name="[cameraDefaultZoom]" dataDxfId="403"/>
    <tableColumn id="16" name="[cameraFarZoom]" dataDxfId="402"/>
    <tableColumn id="39" name="[defaultSize]" dataDxfId="401"/>
    <tableColumn id="38" name="[cameraFrameWidthModifier]" dataDxfId="400"/>
    <tableColumn id="17" name="[healthMin]" dataDxfId="399"/>
    <tableColumn id="18" name="[healthMax]" dataDxfId="398"/>
    <tableColumn id="21" name="[healthDrain]" dataDxfId="397"/>
    <tableColumn id="52" name="[healthDrainSpacePlus]" dataDxfId="396"/>
    <tableColumn id="32" name="[healthDrainAmpPerSecond]" dataDxfId="395"/>
    <tableColumn id="31" name="[sessionStartHealthDrainTime]" dataDxfId="394"/>
    <tableColumn id="30" name="[sessionStartHealthDrainModifier]" dataDxfId="393"/>
    <tableColumn id="19" name="[scaleMin]" dataDxfId="392"/>
    <tableColumn id="20" name="[scaleMax]" dataDxfId="391"/>
    <tableColumn id="42" name="[speedBase]" dataDxfId="390"/>
    <tableColumn id="22" name="[boostMultiplier]" dataDxfId="389"/>
    <tableColumn id="41" name="[energyBase]" dataDxfId="388"/>
    <tableColumn id="23" name="[energyDrain]" dataDxfId="387"/>
    <tableColumn id="24" name="[energyRefillRate]" dataDxfId="386"/>
    <tableColumn id="29" name="[furyBaseDamage]" dataDxfId="385"/>
    <tableColumn id="33" name="[furyBaseLength]" dataDxfId="384"/>
    <tableColumn id="12" name="[furyScoreMultiplier]" dataDxfId="383"/>
    <tableColumn id="26" name="[furyBaseDuration]" dataDxfId="382"/>
    <tableColumn id="25" name="[furyMax]" dataDxfId="381"/>
    <tableColumn id="54" name="[scoreTextThresholdMultiplier]" dataDxfId="380"/>
    <tableColumn id="14" name="[eatSpeedFactor]" dataDxfId="379"/>
    <tableColumn id="15" name="[maxAlcohol]" dataDxfId="378"/>
    <tableColumn id="13" name="[alcoholDrain]" dataDxfId="377"/>
    <tableColumn id="6" name="[gamePrefab]" dataDxfId="376"/>
    <tableColumn id="10" name="[menuPrefab]" dataDxfId="375"/>
    <tableColumn id="60" name="[resultsPrefab]" dataDxfId="374"/>
    <tableColumn id="57" name="[shadowFromDragon]" dataDxfId="373"/>
    <tableColumn id="56" name="[revealFromDragon]" dataDxfId="372"/>
    <tableColumn id="49" name="[sizeUpMultiplier]" dataDxfId="371"/>
    <tableColumn id="50" name="[speedUpMultiplier]" dataDxfId="370"/>
    <tableColumn id="51" name="[biteUpMultiplier]" dataDxfId="369"/>
    <tableColumn id="47" name="[invincible]" dataDxfId="368"/>
    <tableColumn id="48" name="[infiniteBoost]" dataDxfId="367"/>
    <tableColumn id="45" name="[eatEverything]" dataDxfId="366"/>
    <tableColumn id="46" name="[modeDuration]" dataDxfId="365"/>
    <tableColumn id="53" name="[petScale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  <tableColumn id="55" name="[damageAnimationThreshold]" dataDxfId="353"/>
    <tableColumn id="58" name="[dotAnimationThreshold]" dataDxfId="352"/>
    <tableColumn id="59" name="[trackingSku]" dataDxfId="35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0" headerRowBorderDxfId="349" tableBorderDxfId="348" totalsRowBorderDxfId="347">
  <autoFilter ref="B4:G9"/>
  <tableColumns count="6">
    <tableColumn id="1" name="{dragonTierDefinitions}" dataDxfId="346"/>
    <tableColumn id="2" name="[sku]"/>
    <tableColumn id="9" name="[order]"/>
    <tableColumn id="10" name="[icon]" dataDxfId="345"/>
    <tableColumn id="3" name="[maxPetEquipped]" dataDxfId="344"/>
    <tableColumn id="7" name="[tidName]" dataDxfId="34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2" headerRowBorderDxfId="341" tableBorderDxfId="340" totalsRowBorderDxfId="339">
  <autoFilter ref="B31:I32"/>
  <tableColumns count="8">
    <tableColumn id="1" name="{dragonSettings}" dataDxfId="338"/>
    <tableColumn id="2" name="[sku]" dataDxfId="33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6" headerRowBorderDxfId="335" tableBorderDxfId="334" totalsRowBorderDxfId="33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2" headerRowBorderDxfId="331" tableBorderDxfId="330" totalsRowBorderDxfId="329">
  <autoFilter ref="B36:F39"/>
  <tableColumns count="5">
    <tableColumn id="1" name="{dragonHealthModifiersDefinitions}" dataDxfId="328"/>
    <tableColumn id="2" name="[sku]" dataDxfId="327"/>
    <tableColumn id="7" name="[threshold]"/>
    <tableColumn id="8" name="[modifier]" dataDxfId="326"/>
    <tableColumn id="9" name="[tid]" dataDxfId="3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4" dataDxfId="322" headerRowBorderDxfId="323" tableBorderDxfId="321" totalsRowBorderDxfId="320">
  <autoFilter ref="B4:R64"/>
  <sortState ref="B5:R64">
    <sortCondition ref="I4:I64"/>
  </sortState>
  <tableColumns count="17">
    <tableColumn id="1" name="{petDefinitions}" dataDxfId="319"/>
    <tableColumn id="2" name="[sku]" dataDxfId="318"/>
    <tableColumn id="3" name="[rarity]" dataDxfId="317"/>
    <tableColumn id="6" name="[category]" dataDxfId="316"/>
    <tableColumn id="7" name="[order]" dataDxfId="315"/>
    <tableColumn id="13" name="[startingPool]" dataDxfId="314"/>
    <tableColumn id="14" name="[loadingTeasing]" dataDxfId="313"/>
    <tableColumn id="16" name="[hidden]" dataDxfId="312"/>
    <tableColumn id="15" name="[eventOnly]" dataDxfId="311"/>
    <tableColumn id="8" name="[gamePrefab]" dataDxfId="310"/>
    <tableColumn id="9" name="[menuPrefab]" dataDxfId="309"/>
    <tableColumn id="11" name="[icon]" dataDxfId="308"/>
    <tableColumn id="4" name="[powerup]" dataDxfId="307"/>
    <tableColumn id="5" name="[tidName]" dataDxfId="306"/>
    <tableColumn id="10" name="[tidDesc]" dataDxfId="305">
      <calculatedColumnFormula>CONCATENATE(LEFT(petDefinitions[[#This Row],['[tidName']]],10),"_DESC")</calculatedColumnFormula>
    </tableColumn>
    <tableColumn id="12" name="id" dataDxfId="304"/>
    <tableColumn id="17" name="[trackingName]" dataDxfId="30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7"/>
  <sheetViews>
    <sheetView workbookViewId="0">
      <selection activeCell="J5" sqref="J5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1456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1416</v>
      </c>
      <c r="H5" t="s">
        <v>1405</v>
      </c>
      <c r="I5" t="s">
        <v>462</v>
      </c>
    </row>
    <row r="6" spans="2:25" s="67" customFormat="1">
      <c r="B6" s="134" t="s">
        <v>4</v>
      </c>
      <c r="C6" s="254" t="s">
        <v>479</v>
      </c>
      <c r="D6" s="14">
        <v>25</v>
      </c>
      <c r="E6" s="133">
        <v>0</v>
      </c>
      <c r="F6" s="15" t="s">
        <v>643</v>
      </c>
      <c r="G6" s="21" t="s">
        <v>1417</v>
      </c>
      <c r="H6" s="67" t="s">
        <v>1419</v>
      </c>
      <c r="I6" s="67" t="s">
        <v>479</v>
      </c>
    </row>
    <row r="7" spans="2:25" s="67" customFormat="1">
      <c r="B7" s="134" t="s">
        <v>4</v>
      </c>
      <c r="C7" s="254" t="s">
        <v>919</v>
      </c>
      <c r="D7" s="14">
        <v>0</v>
      </c>
      <c r="E7" s="133">
        <v>0</v>
      </c>
      <c r="F7" s="15" t="s">
        <v>920</v>
      </c>
      <c r="G7" s="21" t="s">
        <v>1418</v>
      </c>
      <c r="H7" t="s">
        <v>1420</v>
      </c>
      <c r="I7" s="67" t="s">
        <v>919</v>
      </c>
    </row>
    <row r="8" spans="2:25" s="67" customFormat="1">
      <c r="B8" s="136" t="s">
        <v>4</v>
      </c>
      <c r="C8" s="254" t="s">
        <v>1667</v>
      </c>
      <c r="D8" s="633">
        <v>0</v>
      </c>
      <c r="E8" s="139">
        <v>0</v>
      </c>
      <c r="F8" s="236" t="s">
        <v>643</v>
      </c>
      <c r="G8" s="634" t="s">
        <v>1417</v>
      </c>
      <c r="H8" s="22" t="s">
        <v>1419</v>
      </c>
      <c r="I8" s="22" t="s">
        <v>1667</v>
      </c>
    </row>
    <row r="9" spans="2:25" s="67" customFormat="1" ht="15.75" thickBot="1">
      <c r="B9"/>
      <c r="C9"/>
      <c r="D9"/>
      <c r="E9"/>
      <c r="F9"/>
      <c r="G9"/>
      <c r="H9"/>
      <c r="I9"/>
    </row>
    <row r="10" spans="2:25" s="67" customFormat="1" ht="23.25">
      <c r="B10" s="12" t="s">
        <v>921</v>
      </c>
      <c r="C10" s="12"/>
      <c r="D10" s="12"/>
      <c r="E10" s="12"/>
      <c r="F10" s="12"/>
    </row>
    <row r="11" spans="2:25" s="67" customFormat="1">
      <c r="B11" s="253"/>
      <c r="C11" s="253"/>
      <c r="D11" s="253"/>
      <c r="E11" s="253"/>
      <c r="F11" s="253"/>
      <c r="G11" s="253"/>
      <c r="J11"/>
    </row>
    <row r="12" spans="2:25" s="67" customFormat="1" ht="114">
      <c r="B12" s="141" t="s">
        <v>922</v>
      </c>
      <c r="C12" s="141" t="s">
        <v>5</v>
      </c>
      <c r="D12" s="143" t="s">
        <v>186</v>
      </c>
      <c r="E12" s="143" t="s">
        <v>926</v>
      </c>
      <c r="F12"/>
      <c r="G12"/>
    </row>
    <row r="13" spans="2:25">
      <c r="B13" s="134" t="s">
        <v>4</v>
      </c>
      <c r="C13" s="155" t="s">
        <v>923</v>
      </c>
      <c r="D13" s="132">
        <v>0</v>
      </c>
      <c r="E13" s="132">
        <v>50</v>
      </c>
    </row>
    <row r="14" spans="2:25">
      <c r="B14" s="134" t="s">
        <v>4</v>
      </c>
      <c r="C14" s="155" t="s">
        <v>924</v>
      </c>
      <c r="D14" s="132">
        <v>1</v>
      </c>
      <c r="E14" s="132">
        <v>100</v>
      </c>
    </row>
    <row r="15" spans="2:25" s="67" customFormat="1">
      <c r="B15" s="134" t="s">
        <v>4</v>
      </c>
      <c r="C15" s="155" t="s">
        <v>925</v>
      </c>
      <c r="D15" s="132">
        <v>2</v>
      </c>
      <c r="E15" s="132">
        <v>150</v>
      </c>
      <c r="F15"/>
    </row>
    <row r="16" spans="2:25" s="67" customFormat="1" ht="15.75" thickBot="1">
      <c r="B16" s="253"/>
      <c r="C16" s="253"/>
      <c r="D16" s="253"/>
      <c r="E16" s="253"/>
      <c r="F16" s="253"/>
      <c r="G16" s="253"/>
    </row>
    <row r="17" spans="2:10" ht="23.25">
      <c r="B17" s="12" t="s">
        <v>199</v>
      </c>
      <c r="C17" s="12"/>
      <c r="D17" s="12"/>
      <c r="E17" s="12"/>
      <c r="F17" s="12"/>
      <c r="G17" s="12"/>
      <c r="H17" s="12"/>
      <c r="I17" s="67"/>
    </row>
    <row r="18" spans="2:10" ht="30">
      <c r="B18" s="10"/>
      <c r="C18" s="10"/>
      <c r="E18" s="10"/>
      <c r="F18" s="10"/>
      <c r="G18" s="10" t="s">
        <v>932</v>
      </c>
      <c r="H18" s="5" t="s">
        <v>931</v>
      </c>
    </row>
    <row r="19" spans="2:10" ht="131.25">
      <c r="B19" s="141" t="s">
        <v>203</v>
      </c>
      <c r="C19" s="142" t="s">
        <v>5</v>
      </c>
      <c r="D19" s="143" t="s">
        <v>204</v>
      </c>
      <c r="E19" s="143" t="s">
        <v>630</v>
      </c>
      <c r="F19" s="144" t="s">
        <v>200</v>
      </c>
      <c r="G19" s="157" t="s">
        <v>929</v>
      </c>
      <c r="H19" s="157" t="s">
        <v>930</v>
      </c>
      <c r="I19" s="148" t="s">
        <v>38</v>
      </c>
    </row>
    <row r="20" spans="2:10">
      <c r="B20" s="134" t="s">
        <v>4</v>
      </c>
      <c r="C20" s="13" t="s">
        <v>523</v>
      </c>
      <c r="D20" s="132" t="s">
        <v>205</v>
      </c>
      <c r="E20" s="132" t="s">
        <v>633</v>
      </c>
      <c r="F20" s="14">
        <v>0.8</v>
      </c>
      <c r="G20" s="255">
        <v>1</v>
      </c>
      <c r="H20" s="255">
        <v>100</v>
      </c>
      <c r="I20" s="135" t="s">
        <v>524</v>
      </c>
    </row>
    <row r="21" spans="2:10">
      <c r="B21" s="134" t="s">
        <v>4</v>
      </c>
      <c r="C21" s="13" t="s">
        <v>201</v>
      </c>
      <c r="D21" s="132" t="s">
        <v>205</v>
      </c>
      <c r="E21" s="132" t="s">
        <v>634</v>
      </c>
      <c r="F21" s="14">
        <v>0.15</v>
      </c>
      <c r="G21" s="255">
        <v>3</v>
      </c>
      <c r="H21" s="255">
        <v>300</v>
      </c>
      <c r="I21" s="135" t="s">
        <v>444</v>
      </c>
    </row>
    <row r="22" spans="2:10">
      <c r="B22" s="134" t="s">
        <v>4</v>
      </c>
      <c r="C22" s="13" t="s">
        <v>202</v>
      </c>
      <c r="D22" s="132" t="s">
        <v>205</v>
      </c>
      <c r="E22" s="132" t="s">
        <v>635</v>
      </c>
      <c r="F22" s="14">
        <v>0.05</v>
      </c>
      <c r="G22" s="255">
        <v>5</v>
      </c>
      <c r="H22" s="255">
        <v>500</v>
      </c>
      <c r="I22" s="135" t="s">
        <v>445</v>
      </c>
    </row>
    <row r="23" spans="2:10">
      <c r="B23" s="134" t="s">
        <v>4</v>
      </c>
      <c r="C23" s="13" t="s">
        <v>927</v>
      </c>
      <c r="D23" s="132" t="s">
        <v>205</v>
      </c>
      <c r="E23" s="132" t="s">
        <v>804</v>
      </c>
      <c r="F23" s="14">
        <v>0</v>
      </c>
      <c r="G23" s="255">
        <v>0</v>
      </c>
      <c r="H23" s="255">
        <v>0</v>
      </c>
      <c r="I23" s="135" t="s">
        <v>928</v>
      </c>
      <c r="J23" s="67"/>
    </row>
    <row r="24" spans="2:10" ht="15.75" thickBot="1"/>
    <row r="25" spans="2:10" ht="23.25">
      <c r="B25" s="12" t="s">
        <v>631</v>
      </c>
      <c r="C25" s="12"/>
      <c r="D25" s="12"/>
      <c r="E25" s="12"/>
      <c r="F25" s="12"/>
      <c r="G25" s="12"/>
    </row>
    <row r="26" spans="2:10">
      <c r="B26" s="240"/>
      <c r="C26" s="240"/>
      <c r="D26" s="5" t="s">
        <v>805</v>
      </c>
      <c r="E26" s="240"/>
      <c r="F26" s="240"/>
      <c r="G26" s="240"/>
    </row>
    <row r="27" spans="2:10" ht="94.5">
      <c r="B27" s="141" t="s">
        <v>632</v>
      </c>
      <c r="C27" s="142" t="s">
        <v>5</v>
      </c>
      <c r="D27" s="245" t="s">
        <v>186</v>
      </c>
      <c r="E27" s="148" t="s">
        <v>38</v>
      </c>
    </row>
    <row r="28" spans="2:10">
      <c r="B28" s="134" t="s">
        <v>4</v>
      </c>
      <c r="C28" s="13" t="s">
        <v>633</v>
      </c>
      <c r="D28" s="246">
        <v>0</v>
      </c>
      <c r="E28" s="135" t="s">
        <v>666</v>
      </c>
    </row>
    <row r="29" spans="2:10">
      <c r="B29" s="134" t="s">
        <v>4</v>
      </c>
      <c r="C29" s="13" t="s">
        <v>634</v>
      </c>
      <c r="D29" s="246">
        <v>1</v>
      </c>
      <c r="E29" s="135" t="s">
        <v>667</v>
      </c>
    </row>
    <row r="30" spans="2:10">
      <c r="B30" s="134" t="s">
        <v>4</v>
      </c>
      <c r="C30" s="13" t="s">
        <v>635</v>
      </c>
      <c r="D30" s="246">
        <v>2</v>
      </c>
      <c r="E30" s="135" t="s">
        <v>668</v>
      </c>
    </row>
    <row r="31" spans="2:10">
      <c r="B31" s="134" t="s">
        <v>4</v>
      </c>
      <c r="C31" s="13" t="s">
        <v>804</v>
      </c>
      <c r="D31" s="246">
        <v>3</v>
      </c>
      <c r="E31" s="135" t="s">
        <v>935</v>
      </c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</sheetData>
  <conditionalFormatting sqref="C5:C8">
    <cfRule type="duplicateValues" dxfId="128" priority="19"/>
  </conditionalFormatting>
  <conditionalFormatting sqref="C20">
    <cfRule type="duplicateValues" dxfId="127" priority="6"/>
  </conditionalFormatting>
  <conditionalFormatting sqref="C21:C23">
    <cfRule type="duplicateValues" dxfId="126" priority="21"/>
  </conditionalFormatting>
  <conditionalFormatting sqref="C28:D28">
    <cfRule type="duplicateValues" dxfId="125" priority="4"/>
  </conditionalFormatting>
  <conditionalFormatting sqref="C29:D30">
    <cfRule type="duplicateValues" dxfId="124" priority="5"/>
  </conditionalFormatting>
  <conditionalFormatting sqref="C31:D31">
    <cfRule type="duplicateValues" dxfId="123" priority="3"/>
  </conditionalFormatting>
  <conditionalFormatting sqref="C13:C15">
    <cfRule type="duplicateValues" dxfId="122" priority="2"/>
  </conditionalFormatting>
  <conditionalFormatting sqref="C8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  <dataValidation type="list" showInputMessage="1" showErrorMessage="1" sqref="D20:D23">
      <formula1>"suit, pet, dragon"</formula1>
    </dataValidation>
    <dataValidation type="list" showInputMessage="1" showErrorMessage="1" sqref="E20:E23">
      <formula1>$C$28:$C$31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60"/>
      <c r="G3" s="66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6" workbookViewId="0">
      <selection activeCell="N30" sqref="N30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1041</v>
      </c>
      <c r="O4" s="221" t="s">
        <v>38</v>
      </c>
      <c r="P4" s="222" t="s">
        <v>177</v>
      </c>
      <c r="Q4" s="222" t="s">
        <v>1456</v>
      </c>
      <c r="R4" s="142" t="s">
        <v>619</v>
      </c>
    </row>
    <row r="5" spans="1:18" s="67" customFormat="1">
      <c r="B5" s="497" t="s">
        <v>4</v>
      </c>
      <c r="C5" s="498" t="s">
        <v>447</v>
      </c>
      <c r="D5" s="498" t="s">
        <v>414</v>
      </c>
      <c r="E5" s="499"/>
      <c r="F5" s="500">
        <v>0</v>
      </c>
      <c r="G5" s="501">
        <v>0</v>
      </c>
      <c r="H5" s="501">
        <v>0</v>
      </c>
      <c r="I5" s="501">
        <v>0</v>
      </c>
      <c r="J5" s="502" t="s">
        <v>567</v>
      </c>
      <c r="K5" s="502" t="s">
        <v>447</v>
      </c>
      <c r="L5" s="502"/>
      <c r="M5" s="502"/>
      <c r="N5" s="503"/>
      <c r="O5" s="504" t="str">
        <f t="shared" ref="O5:O44" si="0">UPPER(CONCATENATE("TID_","SKIN",SUBSTITUTE(C5,"dragon",""),"_NAME"))</f>
        <v>TID_SKIN_BABY_0_NAME</v>
      </c>
      <c r="P5" s="505" t="str">
        <f t="shared" ref="P5:P44" si="1">UPPER(CONCATENATE("TID_",C5,"_DESC"))</f>
        <v>TID_DRAGON_BABY_0_DESC</v>
      </c>
      <c r="Q5" s="506" t="s">
        <v>917</v>
      </c>
      <c r="R5" s="311">
        <v>1</v>
      </c>
    </row>
    <row r="6" spans="1:18" s="67" customFormat="1" ht="15.75" thickBot="1">
      <c r="B6" s="507" t="s">
        <v>4</v>
      </c>
      <c r="C6" s="311" t="s">
        <v>568</v>
      </c>
      <c r="D6" s="311" t="s">
        <v>414</v>
      </c>
      <c r="E6" s="508" t="s">
        <v>806</v>
      </c>
      <c r="F6" s="509">
        <v>1</v>
      </c>
      <c r="G6" s="510">
        <v>390</v>
      </c>
      <c r="H6" s="510">
        <v>0</v>
      </c>
      <c r="I6" s="510">
        <v>2</v>
      </c>
      <c r="J6" s="511" t="s">
        <v>569</v>
      </c>
      <c r="K6" s="511" t="s">
        <v>568</v>
      </c>
      <c r="L6" s="511"/>
      <c r="M6" s="511"/>
      <c r="N6" s="511" t="s">
        <v>1042</v>
      </c>
      <c r="O6" s="512" t="str">
        <f t="shared" si="0"/>
        <v>TID_SKIN_BABY_1_NAME</v>
      </c>
      <c r="P6" s="506" t="str">
        <f t="shared" si="1"/>
        <v>TID_DRAGON_BABY_1_DESC</v>
      </c>
      <c r="Q6" s="506" t="s">
        <v>917</v>
      </c>
      <c r="R6" s="311">
        <v>2</v>
      </c>
    </row>
    <row r="7" spans="1:18" s="67" customFormat="1">
      <c r="B7" s="497" t="s">
        <v>4</v>
      </c>
      <c r="C7" s="498" t="s">
        <v>446</v>
      </c>
      <c r="D7" s="498" t="s">
        <v>406</v>
      </c>
      <c r="E7" s="499"/>
      <c r="F7" s="500">
        <v>0</v>
      </c>
      <c r="G7" s="501">
        <v>0</v>
      </c>
      <c r="H7" s="501">
        <v>0</v>
      </c>
      <c r="I7" s="501">
        <v>0</v>
      </c>
      <c r="J7" s="502" t="s">
        <v>567</v>
      </c>
      <c r="K7" s="502" t="s">
        <v>446</v>
      </c>
      <c r="L7" s="502"/>
      <c r="M7" s="502"/>
      <c r="N7" s="503"/>
      <c r="O7" s="504" t="str">
        <f t="shared" si="0"/>
        <v>TID_SKIN_CROCODILE_0_NAME</v>
      </c>
      <c r="P7" s="505" t="str">
        <f t="shared" si="1"/>
        <v>TID_DRAGON_CROCODILE_0_DESC</v>
      </c>
      <c r="Q7" s="506" t="s">
        <v>917</v>
      </c>
      <c r="R7" s="311">
        <v>3</v>
      </c>
    </row>
    <row r="8" spans="1:18" s="67" customFormat="1">
      <c r="B8" s="513" t="s">
        <v>4</v>
      </c>
      <c r="C8" s="514" t="s">
        <v>448</v>
      </c>
      <c r="D8" s="514" t="s">
        <v>406</v>
      </c>
      <c r="E8" s="515" t="s">
        <v>810</v>
      </c>
      <c r="F8" s="516">
        <v>1</v>
      </c>
      <c r="G8" s="517">
        <v>900</v>
      </c>
      <c r="H8" s="517">
        <v>0</v>
      </c>
      <c r="I8" s="517">
        <v>2</v>
      </c>
      <c r="J8" s="518" t="s">
        <v>569</v>
      </c>
      <c r="K8" s="518" t="s">
        <v>448</v>
      </c>
      <c r="L8" s="518"/>
      <c r="M8" s="518"/>
      <c r="N8" s="511" t="s">
        <v>1625</v>
      </c>
      <c r="O8" s="519" t="str">
        <f t="shared" si="0"/>
        <v>TID_SKIN_CROCODILE_1_NAME</v>
      </c>
      <c r="P8" s="520" t="str">
        <f t="shared" si="1"/>
        <v>TID_DRAGON_CROCODILE_1_DESC</v>
      </c>
      <c r="Q8" s="506" t="s">
        <v>917</v>
      </c>
      <c r="R8" s="311">
        <v>4</v>
      </c>
    </row>
    <row r="9" spans="1:18" s="67" customFormat="1" ht="15.75" thickBot="1">
      <c r="B9" s="507" t="s">
        <v>4</v>
      </c>
      <c r="C9" s="311" t="s">
        <v>449</v>
      </c>
      <c r="D9" s="311" t="s">
        <v>406</v>
      </c>
      <c r="E9" s="508" t="s">
        <v>892</v>
      </c>
      <c r="F9" s="509">
        <v>2</v>
      </c>
      <c r="G9" s="510">
        <v>0</v>
      </c>
      <c r="H9" s="510">
        <v>12</v>
      </c>
      <c r="I9" s="510">
        <v>5</v>
      </c>
      <c r="J9" s="511" t="s">
        <v>571</v>
      </c>
      <c r="K9" s="511" t="s">
        <v>449</v>
      </c>
      <c r="L9" s="511"/>
      <c r="M9" s="511"/>
      <c r="N9" s="521" t="s">
        <v>1398</v>
      </c>
      <c r="O9" s="512" t="str">
        <f t="shared" si="0"/>
        <v>TID_SKIN_CROCODILE_2_NAME</v>
      </c>
      <c r="P9" s="506" t="str">
        <f t="shared" si="1"/>
        <v>TID_DRAGON_CROCODILE_2_DESC</v>
      </c>
      <c r="Q9" s="506" t="s">
        <v>917</v>
      </c>
      <c r="R9" s="311">
        <v>5</v>
      </c>
    </row>
    <row r="10" spans="1:18" s="67" customFormat="1">
      <c r="B10" s="497" t="s">
        <v>4</v>
      </c>
      <c r="C10" s="498" t="s">
        <v>453</v>
      </c>
      <c r="D10" s="498" t="s">
        <v>409</v>
      </c>
      <c r="E10" s="499"/>
      <c r="F10" s="500">
        <v>0</v>
      </c>
      <c r="G10" s="501">
        <v>0</v>
      </c>
      <c r="H10" s="501">
        <v>0</v>
      </c>
      <c r="I10" s="501">
        <v>0</v>
      </c>
      <c r="J10" s="502" t="s">
        <v>567</v>
      </c>
      <c r="K10" s="502" t="s">
        <v>453</v>
      </c>
      <c r="L10" s="502"/>
      <c r="M10" s="502"/>
      <c r="N10" s="511"/>
      <c r="O10" s="504" t="str">
        <f t="shared" si="0"/>
        <v>TID_SKIN_REPTILE_0_NAME</v>
      </c>
      <c r="P10" s="505" t="str">
        <f t="shared" si="1"/>
        <v>TID_DRAGON_REPTILE_0_DESC</v>
      </c>
      <c r="Q10" s="506" t="s">
        <v>917</v>
      </c>
      <c r="R10" s="311">
        <v>6</v>
      </c>
    </row>
    <row r="11" spans="1:18" s="67" customFormat="1">
      <c r="B11" s="513" t="s">
        <v>4</v>
      </c>
      <c r="C11" s="514" t="s">
        <v>532</v>
      </c>
      <c r="D11" s="514" t="s">
        <v>409</v>
      </c>
      <c r="E11" s="459" t="s">
        <v>780</v>
      </c>
      <c r="F11" s="516">
        <v>1</v>
      </c>
      <c r="G11" s="517">
        <v>3150</v>
      </c>
      <c r="H11" s="517">
        <v>0</v>
      </c>
      <c r="I11" s="517">
        <v>2</v>
      </c>
      <c r="J11" s="518" t="s">
        <v>569</v>
      </c>
      <c r="K11" s="518" t="s">
        <v>532</v>
      </c>
      <c r="L11" s="518"/>
      <c r="M11" s="518"/>
      <c r="N11" s="511" t="s">
        <v>1276</v>
      </c>
      <c r="O11" s="519" t="str">
        <f t="shared" si="0"/>
        <v>TID_SKIN_REPTILE_1_NAME</v>
      </c>
      <c r="P11" s="520" t="str">
        <f t="shared" si="1"/>
        <v>TID_DRAGON_REPTILE_1_DESC</v>
      </c>
      <c r="Q11" s="506" t="s">
        <v>917</v>
      </c>
      <c r="R11" s="311">
        <v>7</v>
      </c>
    </row>
    <row r="12" spans="1:18" s="67" customFormat="1" ht="15.75" thickBot="1">
      <c r="B12" s="522" t="s">
        <v>4</v>
      </c>
      <c r="C12" s="312" t="s">
        <v>533</v>
      </c>
      <c r="D12" s="312" t="s">
        <v>409</v>
      </c>
      <c r="E12" s="523" t="s">
        <v>781</v>
      </c>
      <c r="F12" s="524">
        <v>2</v>
      </c>
      <c r="G12" s="525"/>
      <c r="H12" s="525">
        <v>20</v>
      </c>
      <c r="I12" s="525">
        <v>5</v>
      </c>
      <c r="J12" s="526" t="s">
        <v>571</v>
      </c>
      <c r="K12" s="526" t="s">
        <v>533</v>
      </c>
      <c r="L12" s="526"/>
      <c r="M12" s="526"/>
      <c r="N12" s="526" t="s">
        <v>1278</v>
      </c>
      <c r="O12" s="527" t="str">
        <f t="shared" si="0"/>
        <v>TID_SKIN_REPTILE_2_NAME</v>
      </c>
      <c r="P12" s="528" t="str">
        <f t="shared" si="1"/>
        <v>TID_DRAGON_REPTILE_2_DESC</v>
      </c>
      <c r="Q12" s="506" t="s">
        <v>917</v>
      </c>
      <c r="R12" s="312">
        <v>8</v>
      </c>
    </row>
    <row r="13" spans="1:18" s="67" customFormat="1">
      <c r="B13" s="513" t="s">
        <v>4</v>
      </c>
      <c r="C13" s="514" t="s">
        <v>450</v>
      </c>
      <c r="D13" s="514" t="s">
        <v>405</v>
      </c>
      <c r="E13" s="515"/>
      <c r="F13" s="516">
        <v>0</v>
      </c>
      <c r="G13" s="517">
        <v>0</v>
      </c>
      <c r="H13" s="517">
        <v>0</v>
      </c>
      <c r="I13" s="517">
        <v>0</v>
      </c>
      <c r="J13" s="518" t="s">
        <v>567</v>
      </c>
      <c r="K13" s="518" t="s">
        <v>450</v>
      </c>
      <c r="L13" s="518"/>
      <c r="M13" s="518"/>
      <c r="N13" s="511"/>
      <c r="O13" s="519" t="str">
        <f t="shared" si="0"/>
        <v>TID_SKIN_FAT_0_NAME</v>
      </c>
      <c r="P13" s="520" t="str">
        <f t="shared" si="1"/>
        <v>TID_DRAGON_FAT_0_DESC</v>
      </c>
      <c r="Q13" s="506" t="s">
        <v>917</v>
      </c>
      <c r="R13" s="311">
        <v>10</v>
      </c>
    </row>
    <row r="14" spans="1:18" s="67" customFormat="1">
      <c r="B14" s="513" t="s">
        <v>4</v>
      </c>
      <c r="C14" s="514" t="s">
        <v>527</v>
      </c>
      <c r="D14" s="514" t="s">
        <v>405</v>
      </c>
      <c r="E14" s="508" t="s">
        <v>818</v>
      </c>
      <c r="F14" s="516">
        <v>1</v>
      </c>
      <c r="G14" s="517">
        <v>4800</v>
      </c>
      <c r="H14" s="517">
        <v>0</v>
      </c>
      <c r="I14" s="517">
        <v>2</v>
      </c>
      <c r="J14" s="518" t="s">
        <v>569</v>
      </c>
      <c r="K14" s="518" t="s">
        <v>527</v>
      </c>
      <c r="L14" s="518"/>
      <c r="M14" s="518"/>
      <c r="N14" s="511" t="s">
        <v>1449</v>
      </c>
      <c r="O14" s="519" t="str">
        <f t="shared" si="0"/>
        <v>TID_SKIN_FAT_1_NAME</v>
      </c>
      <c r="P14" s="520" t="str">
        <f t="shared" si="1"/>
        <v>TID_DRAGON_FAT_1_DESC</v>
      </c>
      <c r="Q14" s="506" t="s">
        <v>917</v>
      </c>
      <c r="R14" s="311">
        <v>11</v>
      </c>
    </row>
    <row r="15" spans="1:18" s="67" customFormat="1">
      <c r="B15" s="507" t="s">
        <v>4</v>
      </c>
      <c r="C15" s="311" t="s">
        <v>570</v>
      </c>
      <c r="D15" s="311" t="s">
        <v>405</v>
      </c>
      <c r="E15" s="508" t="s">
        <v>781</v>
      </c>
      <c r="F15" s="509">
        <v>2</v>
      </c>
      <c r="G15" s="510">
        <v>6400</v>
      </c>
      <c r="H15" s="510"/>
      <c r="I15" s="510">
        <v>5</v>
      </c>
      <c r="J15" s="511" t="s">
        <v>571</v>
      </c>
      <c r="K15" s="511" t="s">
        <v>570</v>
      </c>
      <c r="L15" s="511"/>
      <c r="M15" s="511"/>
      <c r="N15" s="511" t="s">
        <v>1485</v>
      </c>
      <c r="O15" s="512" t="str">
        <f t="shared" si="0"/>
        <v>TID_SKIN_FAT_2_NAME</v>
      </c>
      <c r="P15" s="506" t="str">
        <f t="shared" si="1"/>
        <v>TID_DRAGON_FAT_2_DESC</v>
      </c>
      <c r="Q15" s="506" t="s">
        <v>917</v>
      </c>
      <c r="R15" s="311">
        <v>12</v>
      </c>
    </row>
    <row r="16" spans="1:18" s="67" customFormat="1" ht="15.75" thickBot="1">
      <c r="B16" s="507" t="s">
        <v>4</v>
      </c>
      <c r="C16" s="311" t="s">
        <v>1275</v>
      </c>
      <c r="D16" s="311" t="s">
        <v>405</v>
      </c>
      <c r="E16" s="508" t="s">
        <v>291</v>
      </c>
      <c r="F16" s="509">
        <v>3</v>
      </c>
      <c r="G16" s="510">
        <v>0</v>
      </c>
      <c r="H16" s="510">
        <v>30</v>
      </c>
      <c r="I16" s="510">
        <v>8</v>
      </c>
      <c r="J16" s="511" t="s">
        <v>573</v>
      </c>
      <c r="K16" s="511" t="s">
        <v>1275</v>
      </c>
      <c r="L16" s="511"/>
      <c r="M16" s="511"/>
      <c r="N16" s="511" t="s">
        <v>1484</v>
      </c>
      <c r="O16" s="512" t="str">
        <f t="shared" si="0"/>
        <v>TID_SKIN_FAT_3_NAME</v>
      </c>
      <c r="P16" s="506" t="str">
        <f t="shared" si="1"/>
        <v>TID_DRAGON_FAT_3_DESC</v>
      </c>
      <c r="Q16" s="506" t="s">
        <v>917</v>
      </c>
      <c r="R16" s="311">
        <v>12</v>
      </c>
    </row>
    <row r="17" spans="2:18" s="67" customFormat="1">
      <c r="B17" s="497" t="s">
        <v>4</v>
      </c>
      <c r="C17" s="498" t="s">
        <v>451</v>
      </c>
      <c r="D17" s="498" t="s">
        <v>407</v>
      </c>
      <c r="E17" s="499"/>
      <c r="F17" s="500">
        <v>0</v>
      </c>
      <c r="G17" s="501">
        <v>0</v>
      </c>
      <c r="H17" s="501">
        <v>0</v>
      </c>
      <c r="I17" s="501">
        <v>0</v>
      </c>
      <c r="J17" s="502" t="s">
        <v>567</v>
      </c>
      <c r="K17" s="502" t="s">
        <v>451</v>
      </c>
      <c r="L17" s="502"/>
      <c r="M17" s="502"/>
      <c r="N17" s="503"/>
      <c r="O17" s="504" t="str">
        <f t="shared" si="0"/>
        <v>TID_SKIN_BUG_0_NAME</v>
      </c>
      <c r="P17" s="505" t="str">
        <f t="shared" si="1"/>
        <v>TID_DRAGON_BUG_0_DESC</v>
      </c>
      <c r="Q17" s="506" t="s">
        <v>917</v>
      </c>
      <c r="R17" s="311">
        <v>13</v>
      </c>
    </row>
    <row r="18" spans="2:18" s="67" customFormat="1">
      <c r="B18" s="513" t="s">
        <v>4</v>
      </c>
      <c r="C18" s="514" t="s">
        <v>528</v>
      </c>
      <c r="D18" s="514" t="s">
        <v>407</v>
      </c>
      <c r="E18" s="515" t="s">
        <v>779</v>
      </c>
      <c r="F18" s="516">
        <v>1</v>
      </c>
      <c r="G18" s="517">
        <v>9500</v>
      </c>
      <c r="H18" s="517">
        <v>0</v>
      </c>
      <c r="I18" s="517">
        <v>2</v>
      </c>
      <c r="J18" s="518" t="s">
        <v>571</v>
      </c>
      <c r="K18" s="518" t="s">
        <v>529</v>
      </c>
      <c r="L18" s="518"/>
      <c r="M18" s="518"/>
      <c r="N18" s="511" t="s">
        <v>1575</v>
      </c>
      <c r="O18" s="519" t="str">
        <f t="shared" si="0"/>
        <v>TID_SKIN_BUG_1_NAME</v>
      </c>
      <c r="P18" s="520" t="str">
        <f t="shared" si="1"/>
        <v>TID_DRAGON_BUG_1_DESC</v>
      </c>
      <c r="Q18" s="506" t="s">
        <v>917</v>
      </c>
      <c r="R18" s="311">
        <v>14</v>
      </c>
    </row>
    <row r="19" spans="2:18" s="67" customFormat="1">
      <c r="B19" s="513" t="s">
        <v>4</v>
      </c>
      <c r="C19" s="514" t="s">
        <v>529</v>
      </c>
      <c r="D19" s="514" t="s">
        <v>407</v>
      </c>
      <c r="E19" s="515" t="s">
        <v>315</v>
      </c>
      <c r="F19" s="516">
        <v>2</v>
      </c>
      <c r="G19" s="517">
        <v>13000</v>
      </c>
      <c r="H19" s="517">
        <v>0</v>
      </c>
      <c r="I19" s="517">
        <v>5</v>
      </c>
      <c r="J19" s="518" t="s">
        <v>569</v>
      </c>
      <c r="K19" s="518" t="s">
        <v>528</v>
      </c>
      <c r="L19" s="518"/>
      <c r="M19" s="518"/>
      <c r="N19" s="511" t="s">
        <v>1557</v>
      </c>
      <c r="O19" s="519" t="str">
        <f t="shared" si="0"/>
        <v>TID_SKIN_BUG_2_NAME</v>
      </c>
      <c r="P19" s="520" t="str">
        <f t="shared" si="1"/>
        <v>TID_DRAGON_BUG_2_DESC</v>
      </c>
      <c r="Q19" s="506" t="s">
        <v>917</v>
      </c>
      <c r="R19" s="311">
        <v>15</v>
      </c>
    </row>
    <row r="20" spans="2:18" s="67" customFormat="1" ht="15.75" thickBot="1">
      <c r="B20" s="507" t="s">
        <v>4</v>
      </c>
      <c r="C20" s="311" t="s">
        <v>572</v>
      </c>
      <c r="D20" s="311" t="s">
        <v>407</v>
      </c>
      <c r="E20" s="459" t="s">
        <v>780</v>
      </c>
      <c r="F20" s="509">
        <v>3</v>
      </c>
      <c r="G20" s="510">
        <v>0</v>
      </c>
      <c r="H20" s="510">
        <v>40</v>
      </c>
      <c r="I20" s="510">
        <v>8</v>
      </c>
      <c r="J20" s="511" t="s">
        <v>573</v>
      </c>
      <c r="K20" s="511" t="s">
        <v>572</v>
      </c>
      <c r="L20" s="511"/>
      <c r="M20" s="511"/>
      <c r="N20" s="511" t="s">
        <v>1627</v>
      </c>
      <c r="O20" s="512" t="str">
        <f t="shared" si="0"/>
        <v>TID_SKIN_BUG_3_NAME</v>
      </c>
      <c r="P20" s="506" t="str">
        <f t="shared" si="1"/>
        <v>TID_DRAGON_BUG_3_DESC</v>
      </c>
      <c r="Q20" s="506" t="s">
        <v>917</v>
      </c>
      <c r="R20" s="311">
        <v>16</v>
      </c>
    </row>
    <row r="21" spans="2:18" s="67" customFormat="1">
      <c r="B21" s="497" t="s">
        <v>4</v>
      </c>
      <c r="C21" s="498" t="s">
        <v>452</v>
      </c>
      <c r="D21" s="498" t="s">
        <v>408</v>
      </c>
      <c r="E21" s="499"/>
      <c r="F21" s="500">
        <v>0</v>
      </c>
      <c r="G21" s="501">
        <v>0</v>
      </c>
      <c r="H21" s="501">
        <v>0</v>
      </c>
      <c r="I21" s="501">
        <v>0</v>
      </c>
      <c r="J21" s="502" t="s">
        <v>567</v>
      </c>
      <c r="K21" s="502" t="s">
        <v>452</v>
      </c>
      <c r="L21" s="502"/>
      <c r="M21" s="502"/>
      <c r="N21" s="503" t="s">
        <v>1048</v>
      </c>
      <c r="O21" s="504" t="str">
        <f t="shared" si="0"/>
        <v>TID_SKIN_CHINESE_0_NAME</v>
      </c>
      <c r="P21" s="505" t="str">
        <f t="shared" si="1"/>
        <v>TID_DRAGON_CHINESE_0_DESC</v>
      </c>
      <c r="Q21" s="506" t="s">
        <v>917</v>
      </c>
      <c r="R21" s="311">
        <v>17</v>
      </c>
    </row>
    <row r="22" spans="2:18" s="67" customFormat="1">
      <c r="B22" s="513" t="s">
        <v>4</v>
      </c>
      <c r="C22" s="514" t="s">
        <v>530</v>
      </c>
      <c r="D22" s="514" t="s">
        <v>408</v>
      </c>
      <c r="E22" s="515" t="s">
        <v>818</v>
      </c>
      <c r="F22" s="516">
        <v>1</v>
      </c>
      <c r="G22" s="517">
        <v>17000</v>
      </c>
      <c r="H22" s="517">
        <v>0</v>
      </c>
      <c r="I22" s="517">
        <v>3</v>
      </c>
      <c r="J22" s="518" t="s">
        <v>569</v>
      </c>
      <c r="K22" s="518" t="s">
        <v>530</v>
      </c>
      <c r="L22" s="518"/>
      <c r="M22" s="518"/>
      <c r="N22" s="511" t="s">
        <v>1049</v>
      </c>
      <c r="O22" s="519" t="str">
        <f t="shared" si="0"/>
        <v>TID_SKIN_CHINESE_1_NAME</v>
      </c>
      <c r="P22" s="520" t="str">
        <f t="shared" si="1"/>
        <v>TID_DRAGON_CHINESE_1_DESC</v>
      </c>
      <c r="Q22" s="506" t="s">
        <v>917</v>
      </c>
      <c r="R22" s="311">
        <v>18</v>
      </c>
    </row>
    <row r="23" spans="2:18" s="67" customFormat="1">
      <c r="B23" s="513" t="s">
        <v>4</v>
      </c>
      <c r="C23" s="514" t="s">
        <v>531</v>
      </c>
      <c r="D23" s="514" t="s">
        <v>408</v>
      </c>
      <c r="E23" s="515" t="s">
        <v>779</v>
      </c>
      <c r="F23" s="516">
        <v>2</v>
      </c>
      <c r="G23" s="517">
        <v>20000</v>
      </c>
      <c r="H23" s="517">
        <v>0</v>
      </c>
      <c r="I23" s="517">
        <v>7</v>
      </c>
      <c r="J23" s="518" t="s">
        <v>571</v>
      </c>
      <c r="K23" s="518" t="s">
        <v>531</v>
      </c>
      <c r="L23" s="518"/>
      <c r="M23" s="518"/>
      <c r="N23" s="511" t="s">
        <v>1277</v>
      </c>
      <c r="O23" s="519" t="str">
        <f t="shared" si="0"/>
        <v>TID_SKIN_CHINESE_2_NAME</v>
      </c>
      <c r="P23" s="520" t="str">
        <f t="shared" si="1"/>
        <v>TID_DRAGON_CHINESE_2_DESC</v>
      </c>
      <c r="Q23" s="506" t="s">
        <v>917</v>
      </c>
      <c r="R23" s="311">
        <v>19</v>
      </c>
    </row>
    <row r="24" spans="2:18" s="67" customFormat="1" ht="15.75" thickBot="1">
      <c r="B24" s="507" t="s">
        <v>4</v>
      </c>
      <c r="C24" s="311" t="s">
        <v>574</v>
      </c>
      <c r="D24" s="311" t="s">
        <v>408</v>
      </c>
      <c r="E24" s="508" t="s">
        <v>781</v>
      </c>
      <c r="F24" s="509">
        <v>3</v>
      </c>
      <c r="G24" s="510">
        <v>0</v>
      </c>
      <c r="H24" s="510">
        <v>80</v>
      </c>
      <c r="I24" s="510">
        <v>11</v>
      </c>
      <c r="J24" s="511" t="s">
        <v>573</v>
      </c>
      <c r="K24" s="511" t="s">
        <v>574</v>
      </c>
      <c r="L24" s="511"/>
      <c r="M24" s="511"/>
      <c r="N24" s="511" t="s">
        <v>1211</v>
      </c>
      <c r="O24" s="512" t="str">
        <f t="shared" si="0"/>
        <v>TID_SKIN_CHINESE_3_NAME</v>
      </c>
      <c r="P24" s="506" t="str">
        <f t="shared" si="1"/>
        <v>TID_DRAGON_CHINESE_3_DESC</v>
      </c>
      <c r="Q24" s="506" t="s">
        <v>917</v>
      </c>
      <c r="R24" s="311">
        <v>20</v>
      </c>
    </row>
    <row r="25" spans="2:18" s="67" customFormat="1">
      <c r="B25" s="497" t="s">
        <v>4</v>
      </c>
      <c r="C25" s="498" t="s">
        <v>454</v>
      </c>
      <c r="D25" s="498" t="s">
        <v>410</v>
      </c>
      <c r="E25" s="499"/>
      <c r="F25" s="500">
        <v>0</v>
      </c>
      <c r="G25" s="501">
        <v>0</v>
      </c>
      <c r="H25" s="501">
        <v>0</v>
      </c>
      <c r="I25" s="501">
        <v>0</v>
      </c>
      <c r="J25" s="502" t="s">
        <v>567</v>
      </c>
      <c r="K25" s="502" t="s">
        <v>454</v>
      </c>
      <c r="L25" s="502"/>
      <c r="M25" s="502"/>
      <c r="N25" s="503"/>
      <c r="O25" s="504" t="str">
        <f t="shared" si="0"/>
        <v>TID_SKIN_CLASSIC_0_NAME</v>
      </c>
      <c r="P25" s="505" t="str">
        <f t="shared" si="1"/>
        <v>TID_DRAGON_CLASSIC_0_DESC</v>
      </c>
      <c r="Q25" s="506" t="s">
        <v>917</v>
      </c>
      <c r="R25" s="311">
        <v>21</v>
      </c>
    </row>
    <row r="26" spans="2:18" s="67" customFormat="1">
      <c r="B26" s="513" t="s">
        <v>4</v>
      </c>
      <c r="C26" s="514" t="s">
        <v>534</v>
      </c>
      <c r="D26" s="514" t="s">
        <v>410</v>
      </c>
      <c r="E26" s="515" t="s">
        <v>809</v>
      </c>
      <c r="F26" s="516">
        <v>1</v>
      </c>
      <c r="G26" s="517">
        <v>20000</v>
      </c>
      <c r="H26" s="517">
        <v>0</v>
      </c>
      <c r="I26" s="517">
        <v>2</v>
      </c>
      <c r="J26" s="518" t="s">
        <v>569</v>
      </c>
      <c r="K26" s="518" t="s">
        <v>534</v>
      </c>
      <c r="L26" s="518"/>
      <c r="M26" s="518"/>
      <c r="N26" s="511" t="s">
        <v>1378</v>
      </c>
      <c r="O26" s="519" t="str">
        <f t="shared" si="0"/>
        <v>TID_SKIN_CLASSIC_1_NAME</v>
      </c>
      <c r="P26" s="520" t="str">
        <f t="shared" si="1"/>
        <v>TID_DRAGON_CLASSIC_1_DESC</v>
      </c>
      <c r="Q26" s="506" t="s">
        <v>917</v>
      </c>
      <c r="R26" s="311">
        <v>22</v>
      </c>
    </row>
    <row r="27" spans="2:18" s="67" customFormat="1">
      <c r="B27" s="513" t="s">
        <v>4</v>
      </c>
      <c r="C27" s="514" t="s">
        <v>535</v>
      </c>
      <c r="D27" s="514" t="s">
        <v>410</v>
      </c>
      <c r="E27" s="515" t="s">
        <v>779</v>
      </c>
      <c r="F27" s="516">
        <v>2</v>
      </c>
      <c r="G27" s="517">
        <v>25000</v>
      </c>
      <c r="H27" s="517">
        <v>0</v>
      </c>
      <c r="I27" s="517">
        <v>5</v>
      </c>
      <c r="J27" s="518" t="s">
        <v>571</v>
      </c>
      <c r="K27" s="518" t="s">
        <v>535</v>
      </c>
      <c r="L27" s="518"/>
      <c r="M27" s="518"/>
      <c r="N27" s="511" t="s">
        <v>1280</v>
      </c>
      <c r="O27" s="519" t="str">
        <f t="shared" si="0"/>
        <v>TID_SKIN_CLASSIC_2_NAME</v>
      </c>
      <c r="P27" s="520" t="str">
        <f t="shared" si="1"/>
        <v>TID_DRAGON_CLASSIC_2_DESC</v>
      </c>
      <c r="Q27" s="506" t="s">
        <v>917</v>
      </c>
      <c r="R27" s="311">
        <v>23</v>
      </c>
    </row>
    <row r="28" spans="2:18" s="67" customFormat="1">
      <c r="B28" s="513" t="s">
        <v>4</v>
      </c>
      <c r="C28" s="514" t="s">
        <v>536</v>
      </c>
      <c r="D28" s="514" t="s">
        <v>410</v>
      </c>
      <c r="E28" s="515" t="s">
        <v>315</v>
      </c>
      <c r="F28" s="516">
        <v>3</v>
      </c>
      <c r="G28" s="517">
        <v>30000</v>
      </c>
      <c r="H28" s="517">
        <v>0</v>
      </c>
      <c r="I28" s="517">
        <v>8</v>
      </c>
      <c r="J28" s="511" t="s">
        <v>573</v>
      </c>
      <c r="K28" s="511" t="s">
        <v>536</v>
      </c>
      <c r="L28" s="511"/>
      <c r="M28" s="511"/>
      <c r="N28" s="511" t="s">
        <v>1279</v>
      </c>
      <c r="O28" s="519" t="str">
        <f t="shared" si="0"/>
        <v>TID_SKIN_CLASSIC_3_NAME</v>
      </c>
      <c r="P28" s="520" t="str">
        <f t="shared" si="1"/>
        <v>TID_DRAGON_CLASSIC_3_DESC</v>
      </c>
      <c r="Q28" s="506" t="s">
        <v>917</v>
      </c>
      <c r="R28" s="311">
        <v>24</v>
      </c>
    </row>
    <row r="29" spans="2:18" s="67" customFormat="1" ht="15.75" thickBot="1">
      <c r="B29" s="507" t="s">
        <v>4</v>
      </c>
      <c r="C29" s="311" t="s">
        <v>575</v>
      </c>
      <c r="D29" s="311" t="s">
        <v>410</v>
      </c>
      <c r="E29" s="508" t="s">
        <v>813</v>
      </c>
      <c r="F29" s="509">
        <v>4</v>
      </c>
      <c r="G29" s="510">
        <v>0</v>
      </c>
      <c r="H29" s="510">
        <v>110</v>
      </c>
      <c r="I29" s="510">
        <v>11</v>
      </c>
      <c r="J29" s="511" t="s">
        <v>576</v>
      </c>
      <c r="K29" s="511" t="s">
        <v>575</v>
      </c>
      <c r="L29" s="511"/>
      <c r="M29" s="511"/>
      <c r="N29" s="511" t="s">
        <v>1579</v>
      </c>
      <c r="O29" s="512" t="str">
        <f t="shared" si="0"/>
        <v>TID_SKIN_CLASSIC_4_NAME</v>
      </c>
      <c r="P29" s="506" t="str">
        <f t="shared" si="1"/>
        <v>TID_DRAGON_CLASSIC_4_DESC</v>
      </c>
      <c r="Q29" s="506" t="s">
        <v>917</v>
      </c>
      <c r="R29" s="311">
        <v>25</v>
      </c>
    </row>
    <row r="30" spans="2:18" s="67" customFormat="1">
      <c r="B30" s="497" t="s">
        <v>4</v>
      </c>
      <c r="C30" s="498" t="s">
        <v>455</v>
      </c>
      <c r="D30" s="498" t="s">
        <v>411</v>
      </c>
      <c r="E30" s="499"/>
      <c r="F30" s="500">
        <v>0</v>
      </c>
      <c r="G30" s="501">
        <v>0</v>
      </c>
      <c r="H30" s="501">
        <v>0</v>
      </c>
      <c r="I30" s="501">
        <v>0</v>
      </c>
      <c r="J30" s="502" t="s">
        <v>567</v>
      </c>
      <c r="K30" s="502" t="s">
        <v>455</v>
      </c>
      <c r="L30" s="502"/>
      <c r="M30" s="502"/>
      <c r="N30" s="503" t="s">
        <v>1686</v>
      </c>
      <c r="O30" s="504" t="str">
        <f t="shared" si="0"/>
        <v>TID_SKIN_DEVIL_0_NAME</v>
      </c>
      <c r="P30" s="505" t="str">
        <f t="shared" si="1"/>
        <v>TID_DRAGON_DEVIL_0_DESC</v>
      </c>
      <c r="Q30" s="506" t="s">
        <v>917</v>
      </c>
      <c r="R30" s="311">
        <v>26</v>
      </c>
    </row>
    <row r="31" spans="2:18" s="67" customFormat="1">
      <c r="B31" s="513" t="s">
        <v>4</v>
      </c>
      <c r="C31" s="514" t="s">
        <v>537</v>
      </c>
      <c r="D31" s="514" t="s">
        <v>411</v>
      </c>
      <c r="E31" s="515" t="s">
        <v>806</v>
      </c>
      <c r="F31" s="516">
        <v>1</v>
      </c>
      <c r="G31" s="517">
        <v>32000</v>
      </c>
      <c r="H31" s="517">
        <v>0</v>
      </c>
      <c r="I31" s="517">
        <v>2</v>
      </c>
      <c r="J31" s="518" t="s">
        <v>569</v>
      </c>
      <c r="K31" s="518" t="s">
        <v>537</v>
      </c>
      <c r="L31" s="518"/>
      <c r="M31" s="518"/>
      <c r="N31" s="511" t="s">
        <v>1574</v>
      </c>
      <c r="O31" s="519" t="str">
        <f t="shared" si="0"/>
        <v>TID_SKIN_DEVIL_1_NAME</v>
      </c>
      <c r="P31" s="520" t="str">
        <f t="shared" si="1"/>
        <v>TID_DRAGON_DEVIL_1_DESC</v>
      </c>
      <c r="Q31" s="506" t="s">
        <v>917</v>
      </c>
      <c r="R31" s="311">
        <v>27</v>
      </c>
    </row>
    <row r="32" spans="2:18" s="67" customFormat="1">
      <c r="B32" s="513" t="s">
        <v>4</v>
      </c>
      <c r="C32" s="514" t="s">
        <v>538</v>
      </c>
      <c r="D32" s="514" t="s">
        <v>411</v>
      </c>
      <c r="E32" s="515" t="s">
        <v>809</v>
      </c>
      <c r="F32" s="516">
        <v>2</v>
      </c>
      <c r="G32" s="517">
        <v>40000</v>
      </c>
      <c r="H32" s="517">
        <v>0</v>
      </c>
      <c r="I32" s="517">
        <v>7</v>
      </c>
      <c r="J32" s="518" t="s">
        <v>573</v>
      </c>
      <c r="K32" s="518" t="s">
        <v>539</v>
      </c>
      <c r="L32" s="518"/>
      <c r="M32" s="518"/>
      <c r="N32" s="511" t="s">
        <v>1630</v>
      </c>
      <c r="O32" s="519" t="str">
        <f t="shared" si="0"/>
        <v>TID_SKIN_DEVIL_2_NAME</v>
      </c>
      <c r="P32" s="520" t="str">
        <f t="shared" si="1"/>
        <v>TID_DRAGON_DEVIL_2_DESC</v>
      </c>
      <c r="Q32" s="506" t="s">
        <v>917</v>
      </c>
      <c r="R32" s="311">
        <v>28</v>
      </c>
    </row>
    <row r="33" spans="2:18" s="67" customFormat="1">
      <c r="B33" s="513" t="s">
        <v>4</v>
      </c>
      <c r="C33" s="514" t="s">
        <v>539</v>
      </c>
      <c r="D33" s="514" t="s">
        <v>411</v>
      </c>
      <c r="E33" s="508" t="s">
        <v>291</v>
      </c>
      <c r="F33" s="516">
        <v>3</v>
      </c>
      <c r="G33" s="517">
        <v>48000</v>
      </c>
      <c r="H33" s="517">
        <v>0</v>
      </c>
      <c r="I33" s="517">
        <v>11</v>
      </c>
      <c r="J33" s="511" t="s">
        <v>571</v>
      </c>
      <c r="K33" s="511" t="s">
        <v>538</v>
      </c>
      <c r="L33" s="511"/>
      <c r="M33" s="511"/>
      <c r="N33" s="511" t="s">
        <v>1584</v>
      </c>
      <c r="O33" s="519" t="str">
        <f t="shared" si="0"/>
        <v>TID_SKIN_DEVIL_3_NAME</v>
      </c>
      <c r="P33" s="520" t="str">
        <f t="shared" si="1"/>
        <v>TID_DRAGON_DEVIL_3_DESC</v>
      </c>
      <c r="Q33" s="506" t="s">
        <v>917</v>
      </c>
      <c r="R33" s="311">
        <v>29</v>
      </c>
    </row>
    <row r="34" spans="2:18" s="67" customFormat="1" ht="15.75" thickBot="1">
      <c r="B34" s="507" t="s">
        <v>4</v>
      </c>
      <c r="C34" s="311" t="s">
        <v>577</v>
      </c>
      <c r="D34" s="311" t="s">
        <v>411</v>
      </c>
      <c r="E34" s="508" t="s">
        <v>892</v>
      </c>
      <c r="F34" s="509">
        <v>4</v>
      </c>
      <c r="G34" s="510">
        <v>0</v>
      </c>
      <c r="H34" s="510">
        <v>160</v>
      </c>
      <c r="I34" s="510">
        <v>15</v>
      </c>
      <c r="J34" s="511" t="s">
        <v>576</v>
      </c>
      <c r="K34" s="511" t="s">
        <v>577</v>
      </c>
      <c r="L34" s="511"/>
      <c r="M34" s="511"/>
      <c r="N34" s="511" t="s">
        <v>1634</v>
      </c>
      <c r="O34" s="512" t="str">
        <f t="shared" si="0"/>
        <v>TID_SKIN_DEVIL_4_NAME</v>
      </c>
      <c r="P34" s="506" t="str">
        <f t="shared" si="1"/>
        <v>TID_DRAGON_DEVIL_4_DESC</v>
      </c>
      <c r="Q34" s="506" t="s">
        <v>917</v>
      </c>
      <c r="R34" s="311">
        <v>30</v>
      </c>
    </row>
    <row r="35" spans="2:18" s="67" customFormat="1">
      <c r="B35" s="497" t="s">
        <v>4</v>
      </c>
      <c r="C35" s="498" t="s">
        <v>456</v>
      </c>
      <c r="D35" s="498" t="s">
        <v>412</v>
      </c>
      <c r="E35" s="499"/>
      <c r="F35" s="500">
        <v>0</v>
      </c>
      <c r="G35" s="501">
        <v>0</v>
      </c>
      <c r="H35" s="501">
        <v>0</v>
      </c>
      <c r="I35" s="501">
        <v>0</v>
      </c>
      <c r="J35" s="502" t="s">
        <v>567</v>
      </c>
      <c r="K35" s="502" t="s">
        <v>456</v>
      </c>
      <c r="L35" s="502"/>
      <c r="M35" s="502"/>
      <c r="N35" s="503"/>
      <c r="O35" s="504" t="str">
        <f t="shared" si="0"/>
        <v>TID_SKIN_BALROG_0_NAME</v>
      </c>
      <c r="P35" s="505" t="str">
        <f t="shared" si="1"/>
        <v>TID_DRAGON_BALROG_0_DESC</v>
      </c>
      <c r="Q35" s="506" t="s">
        <v>917</v>
      </c>
      <c r="R35" s="311">
        <v>31</v>
      </c>
    </row>
    <row r="36" spans="2:18" s="67" customFormat="1">
      <c r="B36" s="513" t="s">
        <v>4</v>
      </c>
      <c r="C36" s="514" t="s">
        <v>540</v>
      </c>
      <c r="D36" s="514" t="s">
        <v>412</v>
      </c>
      <c r="E36" s="515" t="s">
        <v>818</v>
      </c>
      <c r="F36" s="516">
        <v>1</v>
      </c>
      <c r="G36" s="517">
        <v>47000</v>
      </c>
      <c r="H36" s="517">
        <v>0</v>
      </c>
      <c r="I36" s="517">
        <v>3</v>
      </c>
      <c r="J36" s="518" t="s">
        <v>569</v>
      </c>
      <c r="K36" s="518" t="s">
        <v>1647</v>
      </c>
      <c r="L36" s="518"/>
      <c r="M36" s="518"/>
      <c r="N36" s="511" t="s">
        <v>1648</v>
      </c>
      <c r="O36" s="519" t="str">
        <f t="shared" si="0"/>
        <v>TID_SKIN_BALROG_1_NAME</v>
      </c>
      <c r="P36" s="520" t="str">
        <f t="shared" si="1"/>
        <v>TID_DRAGON_BALROG_1_DESC</v>
      </c>
      <c r="Q36" s="506" t="s">
        <v>917</v>
      </c>
      <c r="R36" s="311">
        <v>32</v>
      </c>
    </row>
    <row r="37" spans="2:18" s="67" customFormat="1">
      <c r="B37" s="513" t="s">
        <v>4</v>
      </c>
      <c r="C37" s="514" t="s">
        <v>542</v>
      </c>
      <c r="D37" s="514" t="s">
        <v>412</v>
      </c>
      <c r="E37" s="515" t="s">
        <v>809</v>
      </c>
      <c r="F37" s="516">
        <v>2</v>
      </c>
      <c r="G37" s="517">
        <v>60000</v>
      </c>
      <c r="H37" s="517">
        <v>0</v>
      </c>
      <c r="I37" s="517">
        <v>7</v>
      </c>
      <c r="J37" s="518" t="s">
        <v>571</v>
      </c>
      <c r="K37" s="518" t="s">
        <v>542</v>
      </c>
      <c r="L37" s="518"/>
      <c r="M37" s="518"/>
      <c r="N37" s="511" t="s">
        <v>1644</v>
      </c>
      <c r="O37" s="519" t="str">
        <f t="shared" si="0"/>
        <v>TID_SKIN_BALROG_2_NAME</v>
      </c>
      <c r="P37" s="520" t="str">
        <f t="shared" si="1"/>
        <v>TID_DRAGON_BALROG_2_DESC</v>
      </c>
      <c r="Q37" s="506" t="s">
        <v>917</v>
      </c>
      <c r="R37" s="311">
        <v>33</v>
      </c>
    </row>
    <row r="38" spans="2:18" s="67" customFormat="1">
      <c r="B38" s="513" t="s">
        <v>4</v>
      </c>
      <c r="C38" s="514" t="s">
        <v>541</v>
      </c>
      <c r="D38" s="514" t="s">
        <v>412</v>
      </c>
      <c r="E38" s="515" t="s">
        <v>814</v>
      </c>
      <c r="F38" s="516">
        <v>3</v>
      </c>
      <c r="G38" s="517">
        <v>70000</v>
      </c>
      <c r="H38" s="517">
        <v>0</v>
      </c>
      <c r="I38" s="517">
        <v>11</v>
      </c>
      <c r="J38" s="511" t="s">
        <v>573</v>
      </c>
      <c r="K38" s="511" t="s">
        <v>541</v>
      </c>
      <c r="L38" s="511"/>
      <c r="M38" s="511"/>
      <c r="N38" s="511" t="s">
        <v>1645</v>
      </c>
      <c r="O38" s="519" t="str">
        <f t="shared" si="0"/>
        <v>TID_SKIN_BALROG_3_NAME</v>
      </c>
      <c r="P38" s="520" t="str">
        <f t="shared" si="1"/>
        <v>TID_DRAGON_BALROG_3_DESC</v>
      </c>
      <c r="Q38" s="506" t="s">
        <v>917</v>
      </c>
      <c r="R38" s="311">
        <v>34</v>
      </c>
    </row>
    <row r="39" spans="2:18" s="67" customFormat="1" ht="15.75" thickBot="1">
      <c r="B39" s="513" t="s">
        <v>4</v>
      </c>
      <c r="C39" s="311" t="s">
        <v>578</v>
      </c>
      <c r="D39" s="311" t="s">
        <v>412</v>
      </c>
      <c r="E39" s="508" t="s">
        <v>291</v>
      </c>
      <c r="F39" s="509">
        <v>4</v>
      </c>
      <c r="G39" s="510">
        <v>0</v>
      </c>
      <c r="H39" s="510">
        <v>160</v>
      </c>
      <c r="I39" s="510">
        <v>15</v>
      </c>
      <c r="J39" s="511" t="s">
        <v>576</v>
      </c>
      <c r="K39" s="511" t="s">
        <v>578</v>
      </c>
      <c r="L39" s="511"/>
      <c r="M39" s="511"/>
      <c r="N39" s="511" t="s">
        <v>1646</v>
      </c>
      <c r="O39" s="512" t="str">
        <f t="shared" si="0"/>
        <v>TID_SKIN_BALROG_4_NAME</v>
      </c>
      <c r="P39" s="506" t="str">
        <f t="shared" si="1"/>
        <v>TID_DRAGON_BALROG_4_DESC</v>
      </c>
      <c r="Q39" s="506" t="s">
        <v>917</v>
      </c>
      <c r="R39" s="311">
        <v>35</v>
      </c>
    </row>
    <row r="40" spans="2:18" s="67" customFormat="1">
      <c r="B40" s="497" t="s">
        <v>4</v>
      </c>
      <c r="C40" s="498" t="s">
        <v>457</v>
      </c>
      <c r="D40" s="498" t="s">
        <v>413</v>
      </c>
      <c r="E40" s="499"/>
      <c r="F40" s="500">
        <v>0</v>
      </c>
      <c r="G40" s="501">
        <v>0</v>
      </c>
      <c r="H40" s="501">
        <v>0</v>
      </c>
      <c r="I40" s="501">
        <v>0</v>
      </c>
      <c r="J40" s="502" t="s">
        <v>567</v>
      </c>
      <c r="K40" s="502" t="s">
        <v>457</v>
      </c>
      <c r="L40" s="502"/>
      <c r="M40" s="502"/>
      <c r="N40" s="503"/>
      <c r="O40" s="504" t="str">
        <f t="shared" si="0"/>
        <v>TID_SKIN_TITAN_0_NAME</v>
      </c>
      <c r="P40" s="505" t="str">
        <f t="shared" si="1"/>
        <v>TID_DRAGON_TITAN_0_DESC</v>
      </c>
      <c r="Q40" s="506" t="s">
        <v>917</v>
      </c>
      <c r="R40" s="311">
        <v>36</v>
      </c>
    </row>
    <row r="41" spans="2:18" s="67" customFormat="1">
      <c r="B41" s="513" t="s">
        <v>4</v>
      </c>
      <c r="C41" s="514" t="s">
        <v>543</v>
      </c>
      <c r="D41" s="514" t="s">
        <v>413</v>
      </c>
      <c r="E41" s="515" t="s">
        <v>814</v>
      </c>
      <c r="F41" s="516">
        <v>1</v>
      </c>
      <c r="G41" s="517">
        <v>70000</v>
      </c>
      <c r="H41" s="517">
        <v>0</v>
      </c>
      <c r="I41" s="517">
        <v>3</v>
      </c>
      <c r="J41" s="518" t="s">
        <v>571</v>
      </c>
      <c r="K41" s="518" t="s">
        <v>544</v>
      </c>
      <c r="L41" s="518"/>
      <c r="M41" s="518"/>
      <c r="N41" s="511" t="s">
        <v>1635</v>
      </c>
      <c r="O41" s="519" t="str">
        <f t="shared" si="0"/>
        <v>TID_SKIN_TITAN_1_NAME</v>
      </c>
      <c r="P41" s="520" t="str">
        <f t="shared" si="1"/>
        <v>TID_DRAGON_TITAN_1_DESC</v>
      </c>
      <c r="Q41" s="506" t="s">
        <v>917</v>
      </c>
      <c r="R41" s="311">
        <v>37</v>
      </c>
    </row>
    <row r="42" spans="2:18" s="67" customFormat="1">
      <c r="B42" s="513" t="s">
        <v>4</v>
      </c>
      <c r="C42" s="514" t="s">
        <v>544</v>
      </c>
      <c r="D42" s="514" t="s">
        <v>413</v>
      </c>
      <c r="E42" s="508" t="s">
        <v>892</v>
      </c>
      <c r="F42" s="516">
        <v>2</v>
      </c>
      <c r="G42" s="517">
        <v>85000</v>
      </c>
      <c r="H42" s="517">
        <v>0</v>
      </c>
      <c r="I42" s="517">
        <v>7</v>
      </c>
      <c r="J42" s="518" t="s">
        <v>569</v>
      </c>
      <c r="K42" s="518" t="s">
        <v>543</v>
      </c>
      <c r="L42" s="518"/>
      <c r="M42" s="518"/>
      <c r="N42" s="511" t="s">
        <v>1636</v>
      </c>
      <c r="O42" s="519" t="str">
        <f t="shared" si="0"/>
        <v>TID_SKIN_TITAN_2_NAME</v>
      </c>
      <c r="P42" s="520" t="str">
        <f t="shared" si="1"/>
        <v>TID_DRAGON_TITAN_2_DESC</v>
      </c>
      <c r="Q42" s="506" t="s">
        <v>917</v>
      </c>
      <c r="R42" s="311">
        <v>38</v>
      </c>
    </row>
    <row r="43" spans="2:18" s="67" customFormat="1">
      <c r="B43" s="513" t="s">
        <v>4</v>
      </c>
      <c r="C43" s="514" t="s">
        <v>545</v>
      </c>
      <c r="D43" s="514" t="s">
        <v>413</v>
      </c>
      <c r="E43" s="508" t="s">
        <v>780</v>
      </c>
      <c r="F43" s="516">
        <v>3</v>
      </c>
      <c r="G43" s="517">
        <v>100000</v>
      </c>
      <c r="H43" s="517">
        <v>0</v>
      </c>
      <c r="I43" s="517">
        <v>11</v>
      </c>
      <c r="J43" s="511" t="s">
        <v>573</v>
      </c>
      <c r="K43" s="511" t="s">
        <v>545</v>
      </c>
      <c r="L43" s="511"/>
      <c r="M43" s="511"/>
      <c r="N43" s="511" t="s">
        <v>1628</v>
      </c>
      <c r="O43" s="519" t="str">
        <f t="shared" si="0"/>
        <v>TID_SKIN_TITAN_3_NAME</v>
      </c>
      <c r="P43" s="520" t="str">
        <f t="shared" si="1"/>
        <v>TID_DRAGON_TITAN_3_DESC</v>
      </c>
      <c r="Q43" s="506" t="s">
        <v>917</v>
      </c>
      <c r="R43" s="311">
        <v>39</v>
      </c>
    </row>
    <row r="44" spans="2:18" s="67" customFormat="1">
      <c r="B44" s="513" t="s">
        <v>4</v>
      </c>
      <c r="C44" s="514" t="s">
        <v>579</v>
      </c>
      <c r="D44" s="514" t="s">
        <v>413</v>
      </c>
      <c r="E44" s="508" t="s">
        <v>813</v>
      </c>
      <c r="F44" s="516">
        <v>4</v>
      </c>
      <c r="G44" s="517">
        <v>0</v>
      </c>
      <c r="H44" s="517">
        <v>220</v>
      </c>
      <c r="I44" s="517">
        <v>15</v>
      </c>
      <c r="J44" s="511" t="s">
        <v>576</v>
      </c>
      <c r="K44" s="511" t="s">
        <v>579</v>
      </c>
      <c r="L44" s="511"/>
      <c r="M44" s="511"/>
      <c r="N44" s="511" t="s">
        <v>1633</v>
      </c>
      <c r="O44" s="519" t="str">
        <f t="shared" si="0"/>
        <v>TID_SKIN_TITAN_4_NAME</v>
      </c>
      <c r="P44" s="520" t="str">
        <f t="shared" si="1"/>
        <v>TID_DRAGON_TITAN_4_DESC</v>
      </c>
      <c r="Q44" s="506" t="s">
        <v>917</v>
      </c>
      <c r="R44" s="311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2" t="s">
        <v>382</v>
      </c>
      <c r="E3" s="273" t="s">
        <v>5</v>
      </c>
      <c r="F3" s="453" t="s">
        <v>204</v>
      </c>
      <c r="G3" s="454" t="s">
        <v>383</v>
      </c>
      <c r="H3" s="454" t="s">
        <v>384</v>
      </c>
      <c r="I3" s="275" t="s">
        <v>23</v>
      </c>
      <c r="J3" s="275" t="s">
        <v>883</v>
      </c>
      <c r="K3" s="455" t="s">
        <v>38</v>
      </c>
      <c r="L3" s="277" t="s">
        <v>177</v>
      </c>
      <c r="M3" s="456" t="s">
        <v>486</v>
      </c>
    </row>
    <row r="4" spans="2:13" s="67" customFormat="1">
      <c r="D4" s="457" t="s">
        <v>4</v>
      </c>
      <c r="E4" s="458" t="s">
        <v>782</v>
      </c>
      <c r="F4" s="459" t="s">
        <v>387</v>
      </c>
      <c r="G4" s="460" t="s">
        <v>388</v>
      </c>
      <c r="H4" s="460">
        <v>1</v>
      </c>
      <c r="I4" s="315" t="str">
        <f>CONCATENATE("icon_",powerUpsDefinitions[[#This Row],['[sku']]])</f>
        <v>icon_avoid_mine</v>
      </c>
      <c r="J4" s="315" t="s">
        <v>884</v>
      </c>
      <c r="K4" s="461" t="str">
        <f>CONCATENATE("TID_POWERUP_",UPPER(powerUpsDefinitions[[#This Row],['[sku']]]),"_NAME")</f>
        <v>TID_POWERUP_AVOID_MINE_NAME</v>
      </c>
      <c r="L4" s="462" t="str">
        <f>CONCATENATE("TID_POWERUP_",UPPER(powerUpsDefinitions[[#This Row],['[sku']]]),"_DESC")</f>
        <v>TID_POWERUP_AVOID_MINE_DESC</v>
      </c>
      <c r="M4" s="462" t="str">
        <f>CONCATENATE(powerUpsDefinitions[[#This Row],['[tidDesc']]],"_SHORT")</f>
        <v>TID_POWERUP_AVOID_MINE_DESC_SHORT</v>
      </c>
    </row>
    <row r="5" spans="2:13" s="67" customFormat="1">
      <c r="D5" s="457" t="s">
        <v>4</v>
      </c>
      <c r="E5" s="458" t="s">
        <v>783</v>
      </c>
      <c r="F5" s="459" t="s">
        <v>387</v>
      </c>
      <c r="G5" s="460" t="s">
        <v>389</v>
      </c>
      <c r="H5" s="460">
        <v>1</v>
      </c>
      <c r="I5" s="315" t="str">
        <f>CONCATENATE("icon_",powerUpsDefinitions[[#This Row],['[sku']]])</f>
        <v>icon_avoid_poison</v>
      </c>
      <c r="J5" s="315" t="s">
        <v>884</v>
      </c>
      <c r="K5" s="461" t="str">
        <f>CONCATENATE("TID_POWERUP_",UPPER(powerUpsDefinitions[[#This Row],['[sku']]]),"_NAME")</f>
        <v>TID_POWERUP_AVOID_POISON_NAME</v>
      </c>
      <c r="L5" s="462" t="str">
        <f>CONCATENATE("TID_POWERUP_",UPPER(powerUpsDefinitions[[#This Row],['[sku']]]),"_DESC")</f>
        <v>TID_POWERUP_AVOID_POISON_DESC</v>
      </c>
      <c r="M5" s="462" t="str">
        <f>CONCATENATE(powerUpsDefinitions[[#This Row],['[tidDesc']]],"_SHORT")</f>
        <v>TID_POWERUP_AVOID_POISON_DESC_SHORT</v>
      </c>
    </row>
    <row r="6" spans="2:13" s="67" customFormat="1">
      <c r="D6" s="457" t="s">
        <v>4</v>
      </c>
      <c r="E6" s="458" t="s">
        <v>781</v>
      </c>
      <c r="F6" s="459" t="s">
        <v>386</v>
      </c>
      <c r="G6" s="460">
        <v>10</v>
      </c>
      <c r="H6" s="460"/>
      <c r="I6" s="315" t="str">
        <f>CONCATENATE("icon_",powerUpsDefinitions[[#This Row],['[sku']]])</f>
        <v>icon_boost</v>
      </c>
      <c r="J6" s="315" t="s">
        <v>1273</v>
      </c>
      <c r="K6" s="461" t="str">
        <f>CONCATENATE("TID_POWERUP_",UPPER(powerUpsDefinitions[[#This Row],['[sku']]]),"_NAME")</f>
        <v>TID_POWERUP_BOOST_NAME</v>
      </c>
      <c r="L6" s="462" t="str">
        <f>CONCATENATE("TID_POWERUP_",UPPER(powerUpsDefinitions[[#This Row],['[sku']]]),"_DESC")</f>
        <v>TID_POWERUP_BOOST_DESC</v>
      </c>
      <c r="M6" s="462" t="str">
        <f>CONCATENATE(powerUpsDefinitions[[#This Row],['[tidDesc']]],"_SHORT")</f>
        <v>TID_POWERUP_BOOST_DESC_SHORT</v>
      </c>
    </row>
    <row r="7" spans="2:13" s="67" customFormat="1">
      <c r="D7" s="457" t="s">
        <v>4</v>
      </c>
      <c r="E7" s="458" t="s">
        <v>315</v>
      </c>
      <c r="F7" s="459" t="s">
        <v>816</v>
      </c>
      <c r="G7" s="460">
        <v>5</v>
      </c>
      <c r="H7" s="460"/>
      <c r="I7" s="315" t="str">
        <f>CONCATENATE("icon_",powerUpsDefinitions[[#This Row],['[sku']]])</f>
        <v>icon_coins</v>
      </c>
      <c r="J7" s="315" t="s">
        <v>1272</v>
      </c>
      <c r="K7" s="461" t="str">
        <f>CONCATENATE("TID_POWERUP_",UPPER(powerUpsDefinitions[[#This Row],['[sku']]]),"_NAME")</f>
        <v>TID_POWERUP_COINS_NAME</v>
      </c>
      <c r="L7" s="462" t="str">
        <f>CONCATENATE("TID_POWERUP_",UPPER(powerUpsDefinitions[[#This Row],['[sku']]]),"_DESC")</f>
        <v>TID_POWERUP_COINS_DESC</v>
      </c>
      <c r="M7" s="462" t="str">
        <f>CONCATENATE(powerUpsDefinitions[[#This Row],['[tidDesc']]],"_SHORT")</f>
        <v>TID_POWERUP_COINS_DESC_SHORT</v>
      </c>
    </row>
    <row r="8" spans="2:13" s="67" customFormat="1">
      <c r="D8" s="457" t="s">
        <v>4</v>
      </c>
      <c r="E8" s="458" t="s">
        <v>379</v>
      </c>
      <c r="F8" s="459" t="s">
        <v>379</v>
      </c>
      <c r="G8" s="460"/>
      <c r="H8" s="460"/>
      <c r="I8" s="315" t="str">
        <f>CONCATENATE("icon_",powerUpsDefinitions[[#This Row],['[sku']]])</f>
        <v>icon_dive</v>
      </c>
      <c r="J8" s="315" t="s">
        <v>1268</v>
      </c>
      <c r="K8" s="461" t="str">
        <f>CONCATENATE("TID_POWERUP_",UPPER(powerUpsDefinitions[[#This Row],['[sku']]]),"_NAME")</f>
        <v>TID_POWERUP_DIVE_NAME</v>
      </c>
      <c r="L8" s="462" t="str">
        <f>CONCATENATE("TID_POWERUP_",UPPER(powerUpsDefinitions[[#This Row],['[sku']]]),"_DESC")</f>
        <v>TID_POWERUP_DIVE_DESC</v>
      </c>
      <c r="M8" s="462" t="str">
        <f>CONCATENATE(powerUpsDefinitions[[#This Row],['[tidDesc']]],"_SHORT")</f>
        <v>TID_POWERUP_DIVE_DESC_SHORT</v>
      </c>
    </row>
    <row r="9" spans="2:13" s="67" customFormat="1">
      <c r="D9" s="457" t="s">
        <v>4</v>
      </c>
      <c r="E9" s="458" t="s">
        <v>380</v>
      </c>
      <c r="F9" s="459" t="s">
        <v>380</v>
      </c>
      <c r="G9" s="460">
        <v>1</v>
      </c>
      <c r="H9" s="460"/>
      <c r="I9" s="315" t="str">
        <f>CONCATENATE("icon_",powerUpsDefinitions[[#This Row],['[sku']]])</f>
        <v>icon_dragonram</v>
      </c>
      <c r="J9" s="315" t="s">
        <v>1268</v>
      </c>
      <c r="K9" s="461" t="str">
        <f>CONCATENATE("TID_POWERUP_",UPPER(powerUpsDefinitions[[#This Row],['[sku']]]),"_NAME")</f>
        <v>TID_POWERUP_DRAGONRAM_NAME</v>
      </c>
      <c r="L9" s="462" t="str">
        <f>CONCATENATE("TID_POWERUP_",UPPER(powerUpsDefinitions[[#This Row],['[sku']]]),"_DESC")</f>
        <v>TID_POWERUP_DRAGONRAM_DESC</v>
      </c>
      <c r="M9" s="462" t="str">
        <f>CONCATENATE(powerUpsDefinitions[[#This Row],['[tidDesc']]],"_SHORT")</f>
        <v>TID_POWERUP_DRAGONRAM_DESC_SHORT</v>
      </c>
    </row>
    <row r="10" spans="2:13" s="67" customFormat="1">
      <c r="D10" s="457" t="s">
        <v>4</v>
      </c>
      <c r="E10" s="458" t="s">
        <v>821</v>
      </c>
      <c r="F10" s="459" t="s">
        <v>822</v>
      </c>
      <c r="G10" s="460">
        <v>11</v>
      </c>
      <c r="H10" s="460"/>
      <c r="I10" s="315" t="str">
        <f>CONCATENATE("icon_",powerUpsDefinitions[[#This Row],['[sku']]])</f>
        <v>icon_eat_ghost</v>
      </c>
      <c r="J10" s="315" t="s">
        <v>885</v>
      </c>
      <c r="K10" s="461" t="str">
        <f>CONCATENATE("TID_POWERUP_",UPPER(powerUpsDefinitions[[#This Row],['[sku']]]),"_NAME")</f>
        <v>TID_POWERUP_EAT_GHOST_NAME</v>
      </c>
      <c r="L10" s="462" t="str">
        <f>CONCATENATE("TID_POWERUP_",UPPER(powerUpsDefinitions[[#This Row],['[sku']]]),"_DESC")</f>
        <v>TID_POWERUP_EAT_GHOST_DESC</v>
      </c>
      <c r="M10" s="462" t="str">
        <f>CONCATENATE(powerUpsDefinitions[[#This Row],['[tidDesc']]],"_SHORT")</f>
        <v>TID_POWERUP_EAT_GHOST_DESC_SHORT</v>
      </c>
    </row>
    <row r="11" spans="2:13" s="67" customFormat="1">
      <c r="D11" s="457" t="s">
        <v>4</v>
      </c>
      <c r="E11" s="458" t="s">
        <v>823</v>
      </c>
      <c r="F11" s="459" t="s">
        <v>822</v>
      </c>
      <c r="G11" s="460">
        <v>12</v>
      </c>
      <c r="H11" s="460"/>
      <c r="I11" s="315" t="str">
        <f>CONCATENATE("icon_",powerUpsDefinitions[[#This Row],['[sku']]])</f>
        <v>icon_eat_mine</v>
      </c>
      <c r="J11" s="315" t="s">
        <v>885</v>
      </c>
      <c r="K11" s="461" t="str">
        <f>CONCATENATE("TID_POWERUP_",UPPER(powerUpsDefinitions[[#This Row],['[sku']]]),"_NAME")</f>
        <v>TID_POWERUP_EAT_MINE_NAME</v>
      </c>
      <c r="L11" s="462" t="str">
        <f>CONCATENATE("TID_POWERUP_",UPPER(powerUpsDefinitions[[#This Row],['[sku']]]),"_DESC")</f>
        <v>TID_POWERUP_EAT_MINE_DESC</v>
      </c>
      <c r="M11" s="462" t="str">
        <f>CONCATENATE(powerUpsDefinitions[[#This Row],['[tidDesc']]],"_SHORT")</f>
        <v>TID_POWERUP_EAT_MINE_DESC_SHORT</v>
      </c>
    </row>
    <row r="12" spans="2:13" s="67" customFormat="1">
      <c r="D12" s="457" t="s">
        <v>4</v>
      </c>
      <c r="E12" s="468" t="s">
        <v>1550</v>
      </c>
      <c r="F12" s="469" t="s">
        <v>822</v>
      </c>
      <c r="G12" s="470">
        <v>1</v>
      </c>
      <c r="H12" s="470">
        <v>1</v>
      </c>
      <c r="I12" s="315" t="str">
        <f>CONCATENATE("icon_",powerUpsDefinitions[[#This Row],['[sku']]])</f>
        <v>icon_eat_trash</v>
      </c>
      <c r="J12" s="315" t="s">
        <v>885</v>
      </c>
      <c r="K12" s="461" t="str">
        <f>CONCATENATE("TID_POWERUP_",UPPER(powerUpsDefinitions[[#This Row],['[sku']]]),"_NAME")</f>
        <v>TID_POWERUP_EAT_TRASH_NAME</v>
      </c>
      <c r="L12" s="462" t="str">
        <f>CONCATENATE("TID_POWERUP_",UPPER(powerUpsDefinitions[[#This Row],['[sku']]]),"_DESC")</f>
        <v>TID_POWERUP_EAT_TRASH_DESC</v>
      </c>
      <c r="M12" s="462" t="str">
        <f>CONCATENATE(powerUpsDefinitions[[#This Row],['[tidDesc']]],"_SHORT")</f>
        <v>TID_POWERUP_EAT_TRASH_DESC_SHORT</v>
      </c>
    </row>
    <row r="13" spans="2:13" s="67" customFormat="1">
      <c r="D13" s="463" t="s">
        <v>4</v>
      </c>
      <c r="E13" s="464" t="s">
        <v>824</v>
      </c>
      <c r="F13" s="465" t="s">
        <v>824</v>
      </c>
      <c r="G13" s="466">
        <v>1</v>
      </c>
      <c r="H13" s="466"/>
      <c r="I13" s="315" t="str">
        <f>CONCATENATE("icon_",powerUpsDefinitions[[#This Row],['[sku']]])</f>
        <v>icon_explode_mine</v>
      </c>
      <c r="J13" s="315" t="s">
        <v>884</v>
      </c>
      <c r="K13" s="461" t="str">
        <f>CONCATENATE("TID_POWERUP_",UPPER(powerUpsDefinitions[[#This Row],['[sku']]]),"_NAME")</f>
        <v>TID_POWERUP_EXPLODE_MINE_NAME</v>
      </c>
      <c r="L13" s="462" t="str">
        <f>CONCATENATE("TID_POWERUP_",UPPER(powerUpsDefinitions[[#This Row],['[sku']]]),"_DESC")</f>
        <v>TID_POWERUP_EXPLODE_MINE_DESC</v>
      </c>
      <c r="M13" s="462" t="str">
        <f>CONCATENATE(powerUpsDefinitions[[#This Row],['[tidDesc']]],"_SHORT")</f>
        <v>TID_POWERUP_EXPLODE_MINE_DESC_SHORT</v>
      </c>
    </row>
    <row r="14" spans="2:13">
      <c r="D14" s="457" t="s">
        <v>4</v>
      </c>
      <c r="E14" s="458" t="s">
        <v>886</v>
      </c>
      <c r="F14" s="459" t="s">
        <v>886</v>
      </c>
      <c r="G14" s="460">
        <v>1</v>
      </c>
      <c r="H14" s="460"/>
      <c r="I14" s="467" t="str">
        <f>CONCATENATE("icon_",powerUpsDefinitions[[#This Row],['[sku']]])</f>
        <v>icon_fireball</v>
      </c>
      <c r="J14" s="467" t="s">
        <v>887</v>
      </c>
      <c r="K14" s="461" t="str">
        <f>CONCATENATE("TID_POWERUP_",UPPER(powerUpsDefinitions[[#This Row],['[sku']]]),"_NAME")</f>
        <v>TID_POWERUP_FIREBALL_NAME</v>
      </c>
      <c r="L14" s="462" t="str">
        <f>CONCATENATE("TID_POWERUP_",UPPER(powerUpsDefinitions[[#This Row],['[sku']]]),"_DESC")</f>
        <v>TID_POWERUP_FIREBALL_DESC</v>
      </c>
      <c r="M14" s="462" t="str">
        <f>CONCATENATE(powerUpsDefinitions[[#This Row],['[tidDesc']]],"_SHORT")</f>
        <v>TID_POWERUP_FIREBALL_DESC_SHORT</v>
      </c>
    </row>
    <row r="15" spans="2:13">
      <c r="D15" s="457" t="s">
        <v>4</v>
      </c>
      <c r="E15" s="458" t="s">
        <v>806</v>
      </c>
      <c r="F15" s="459" t="s">
        <v>807</v>
      </c>
      <c r="G15" s="460">
        <v>10</v>
      </c>
      <c r="H15" s="460"/>
      <c r="I15" s="315" t="str">
        <f>CONCATENATE("icon_",powerUpsDefinitions[[#This Row],['[sku']]])</f>
        <v>icon_food</v>
      </c>
      <c r="J15" s="315" t="s">
        <v>1271</v>
      </c>
      <c r="K15" s="461" t="str">
        <f>CONCATENATE("TID_POWERUP_",UPPER(powerUpsDefinitions[[#This Row],['[sku']]]),"_NAME")</f>
        <v>TID_POWERUP_FOOD_NAME</v>
      </c>
      <c r="L15" s="462" t="str">
        <f>CONCATENATE("TID_POWERUP_",UPPER(powerUpsDefinitions[[#This Row],['[sku']]]),"_DESC")</f>
        <v>TID_POWERUP_FOOD_DESC</v>
      </c>
      <c r="M15" s="462" t="str">
        <f>CONCATENATE(powerUpsDefinitions[[#This Row],['[tidDesc']]],"_SHORT")</f>
        <v>TID_POWERUP_FOOD_DESC_SHORT</v>
      </c>
    </row>
    <row r="16" spans="2:13">
      <c r="D16" s="457" t="s">
        <v>4</v>
      </c>
      <c r="E16" s="468" t="s">
        <v>784</v>
      </c>
      <c r="F16" s="469" t="s">
        <v>390</v>
      </c>
      <c r="G16" s="470">
        <v>0</v>
      </c>
      <c r="H16" s="470"/>
      <c r="I16" s="315" t="str">
        <f>CONCATENATE("icon_",powerUpsDefinitions[[#This Row],['[sku']]])</f>
        <v>icon_free_revive</v>
      </c>
      <c r="J16" s="315" t="s">
        <v>1268</v>
      </c>
      <c r="K16" s="461" t="str">
        <f>CONCATENATE("TID_POWERUP_",UPPER(powerUpsDefinitions[[#This Row],['[sku']]]),"_NAME")</f>
        <v>TID_POWERUP_FREE_REVIVE_NAME</v>
      </c>
      <c r="L16" s="462" t="str">
        <f>CONCATENATE("TID_POWERUP_",UPPER(powerUpsDefinitions[[#This Row],['[sku']]]),"_DESC")</f>
        <v>TID_POWERUP_FREE_REVIVE_DESC</v>
      </c>
      <c r="M16" s="462" t="str">
        <f>CONCATENATE(powerUpsDefinitions[[#This Row],['[tidDesc']]],"_SHORT")</f>
        <v>TID_POWERUP_FREE_REVIVE_DESC_SHORT</v>
      </c>
    </row>
    <row r="17" spans="4:13">
      <c r="D17" s="457" t="s">
        <v>4</v>
      </c>
      <c r="E17" s="458" t="s">
        <v>888</v>
      </c>
      <c r="F17" s="459" t="s">
        <v>888</v>
      </c>
      <c r="G17" s="460">
        <v>1</v>
      </c>
      <c r="H17" s="460"/>
      <c r="I17" s="467" t="s">
        <v>889</v>
      </c>
      <c r="J17" s="467" t="s">
        <v>1268</v>
      </c>
      <c r="K17" s="461" t="str">
        <f>CONCATENATE("TID_POWERUP_",UPPER(powerUpsDefinitions[[#This Row],['[sku']]]),"_NAME")</f>
        <v>TID_POWERUP_FREEZE_AURA_NAME</v>
      </c>
      <c r="L17" s="462" t="str">
        <f>CONCATENATE("TID_POWERUP_",UPPER(powerUpsDefinitions[[#This Row],['[sku']]]),"_DESC")</f>
        <v>TID_POWERUP_FREEZE_AURA_DESC</v>
      </c>
      <c r="M17" s="471" t="str">
        <f>CONCATENATE(powerUpsDefinitions[[#This Row],['[tidDesc']]],"_SHORT")</f>
        <v>TID_POWERUP_FREEZE_AURA_DESC_SHORT</v>
      </c>
    </row>
    <row r="18" spans="4:13">
      <c r="D18" s="457" t="s">
        <v>4</v>
      </c>
      <c r="E18" s="458" t="s">
        <v>779</v>
      </c>
      <c r="F18" s="459" t="s">
        <v>779</v>
      </c>
      <c r="G18" s="460">
        <v>10</v>
      </c>
      <c r="H18" s="460"/>
      <c r="I18" s="315" t="str">
        <f>CONCATENATE("icon_",powerUpsDefinitions[[#This Row],['[sku']]])</f>
        <v>icon_fury_duration</v>
      </c>
      <c r="J18" s="315" t="s">
        <v>887</v>
      </c>
      <c r="K18" s="461" t="str">
        <f>CONCATENATE("TID_POWERUP_",UPPER(powerUpsDefinitions[[#This Row],['[sku']]]),"_NAME")</f>
        <v>TID_POWERUP_FURY_DURATION_NAME</v>
      </c>
      <c r="L18" s="462" t="str">
        <f>CONCATENATE("TID_POWERUP_",UPPER(powerUpsDefinitions[[#This Row],['[sku']]]),"_DESC")</f>
        <v>TID_POWERUP_FURY_DURATION_DESC</v>
      </c>
      <c r="M18" s="462" t="str">
        <f>CONCATENATE(powerUpsDefinitions[[#This Row],['[tidDesc']]],"_SHORT")</f>
        <v>TID_POWERUP_FURY_DURATION_DESC_SHORT</v>
      </c>
    </row>
    <row r="19" spans="4:13">
      <c r="D19" s="457" t="s">
        <v>4</v>
      </c>
      <c r="E19" s="458" t="s">
        <v>818</v>
      </c>
      <c r="F19" s="459" t="s">
        <v>819</v>
      </c>
      <c r="G19" s="460">
        <v>10</v>
      </c>
      <c r="H19" s="460"/>
      <c r="I19" s="315" t="str">
        <f>CONCATENATE("icon_",powerUpsDefinitions[[#This Row],['[sku']]])</f>
        <v>icon_fury_size</v>
      </c>
      <c r="J19" s="315" t="s">
        <v>887</v>
      </c>
      <c r="K19" s="461" t="str">
        <f>CONCATENATE("TID_POWERUP_",UPPER(powerUpsDefinitions[[#This Row],['[sku']]]),"_NAME")</f>
        <v>TID_POWERUP_FURY_SIZE_NAME</v>
      </c>
      <c r="L19" s="462" t="str">
        <f>CONCATENATE("TID_POWERUP_",UPPER(powerUpsDefinitions[[#This Row],['[sku']]]),"_DESC")</f>
        <v>TID_POWERUP_FURY_SIZE_DESC</v>
      </c>
      <c r="M19" s="462" t="str">
        <f>CONCATENATE(powerUpsDefinitions[[#This Row],['[tidDesc']]],"_SHORT")</f>
        <v>TID_POWERUP_FURY_SIZE_DESC_SHORT</v>
      </c>
    </row>
    <row r="20" spans="4:13">
      <c r="D20" s="457" t="s">
        <v>4</v>
      </c>
      <c r="E20" s="458" t="s">
        <v>780</v>
      </c>
      <c r="F20" s="459" t="s">
        <v>385</v>
      </c>
      <c r="G20" s="460">
        <v>10</v>
      </c>
      <c r="H20" s="460"/>
      <c r="I20" s="315" t="str">
        <f>CONCATENATE("icon_",powerUpsDefinitions[[#This Row],['[sku']]])</f>
        <v>icon_hp</v>
      </c>
      <c r="J20" s="315" t="s">
        <v>1271</v>
      </c>
      <c r="K20" s="461" t="str">
        <f>CONCATENATE("TID_POWERUP_",UPPER(powerUpsDefinitions[[#This Row],['[sku']]]),"_NAME")</f>
        <v>TID_POWERUP_HP_NAME</v>
      </c>
      <c r="L20" s="462" t="str">
        <f>CONCATENATE("TID_POWERUP_",UPPER(powerUpsDefinitions[[#This Row],['[sku']]]),"_DESC")</f>
        <v>TID_POWERUP_HP_DESC</v>
      </c>
      <c r="M20" s="462" t="str">
        <f>CONCATENATE(powerUpsDefinitions[[#This Row],['[tidDesc']]],"_SHORT")</f>
        <v>TID_POWERUP_HP_DESC_SHORT</v>
      </c>
    </row>
    <row r="21" spans="4:13">
      <c r="D21" s="457" t="s">
        <v>4</v>
      </c>
      <c r="E21" s="458" t="s">
        <v>811</v>
      </c>
      <c r="F21" s="459" t="s">
        <v>808</v>
      </c>
      <c r="G21" s="460" t="s">
        <v>812</v>
      </c>
      <c r="H21" s="460">
        <v>10</v>
      </c>
      <c r="I21" s="315" t="str">
        <f>CONCATENATE("icon_",powerUpsDefinitions[[#This Row],['[sku']]])</f>
        <v>icon_lower_damage_arrows</v>
      </c>
      <c r="J21" s="315" t="s">
        <v>884</v>
      </c>
      <c r="K21" s="461" t="str">
        <f>CONCATENATE("TID_POWERUP_",UPPER(powerUpsDefinitions[[#This Row],['[sku']]]),"_NAME")</f>
        <v>TID_POWERUP_LOWER_DAMAGE_ARROWS_NAME</v>
      </c>
      <c r="L21" s="462" t="str">
        <f>CONCATENATE("TID_POWERUP_",UPPER(powerUpsDefinitions[[#This Row],['[sku']]]),"_DESC")</f>
        <v>TID_POWERUP_LOWER_DAMAGE_ARROWS_DESC</v>
      </c>
      <c r="M21" s="462" t="str">
        <f>CONCATENATE(powerUpsDefinitions[[#This Row],['[tidDesc']]],"_SHORT")</f>
        <v>TID_POWERUP_LOWER_DAMAGE_ARROWS_DESC_SHORT</v>
      </c>
    </row>
    <row r="22" spans="4:13">
      <c r="D22" s="457" t="s">
        <v>4</v>
      </c>
      <c r="E22" s="458" t="s">
        <v>809</v>
      </c>
      <c r="F22" s="459" t="s">
        <v>808</v>
      </c>
      <c r="G22" s="460" t="s">
        <v>388</v>
      </c>
      <c r="H22" s="460">
        <v>10</v>
      </c>
      <c r="I22" s="315" t="str">
        <f>CONCATENATE("icon_",powerUpsDefinitions[[#This Row],['[sku']]])</f>
        <v>icon_lower_damage_mine</v>
      </c>
      <c r="J22" s="315" t="s">
        <v>884</v>
      </c>
      <c r="K22" s="461" t="str">
        <f>CONCATENATE("TID_POWERUP_",UPPER(powerUpsDefinitions[[#This Row],['[sku']]]),"_NAME")</f>
        <v>TID_POWERUP_LOWER_DAMAGE_MINE_NAME</v>
      </c>
      <c r="L22" s="462" t="str">
        <f>CONCATENATE("TID_POWERUP_",UPPER(powerUpsDefinitions[[#This Row],['[sku']]]),"_DESC")</f>
        <v>TID_POWERUP_LOWER_DAMAGE_MINE_DESC</v>
      </c>
      <c r="M22" s="462" t="str">
        <f>CONCATENATE(powerUpsDefinitions[[#This Row],['[tidDesc']]],"_SHORT")</f>
        <v>TID_POWERUP_LOWER_DAMAGE_MINE_DESC_SHORT</v>
      </c>
    </row>
    <row r="23" spans="4:13">
      <c r="D23" s="457" t="s">
        <v>4</v>
      </c>
      <c r="E23" s="458" t="s">
        <v>810</v>
      </c>
      <c r="F23" s="459" t="s">
        <v>808</v>
      </c>
      <c r="G23" s="460" t="s">
        <v>389</v>
      </c>
      <c r="H23" s="460">
        <v>10</v>
      </c>
      <c r="I23" s="315" t="str">
        <f>CONCATENATE("icon_",powerUpsDefinitions[[#This Row],['[sku']]])</f>
        <v>icon_lower_damage_poison</v>
      </c>
      <c r="J23" s="315" t="s">
        <v>884</v>
      </c>
      <c r="K23" s="461" t="str">
        <f>CONCATENATE("TID_POWERUP_",UPPER(powerUpsDefinitions[[#This Row],['[sku']]]),"_NAME")</f>
        <v>TID_POWERUP_LOWER_DAMAGE_POISON_NAME</v>
      </c>
      <c r="L23" s="462" t="str">
        <f>CONCATENATE("TID_POWERUP_",UPPER(powerUpsDefinitions[[#This Row],['[sku']]]),"_DESC")</f>
        <v>TID_POWERUP_LOWER_DAMAGE_POISON_DESC</v>
      </c>
      <c r="M23" s="462" t="str">
        <f>CONCATENATE(powerUpsDefinitions[[#This Row],['[tidDesc']]],"_SHORT")</f>
        <v>TID_POWERUP_LOWER_DAMAGE_POISON_DESC_SHORT</v>
      </c>
    </row>
    <row r="24" spans="4:13">
      <c r="D24" s="472" t="s">
        <v>4</v>
      </c>
      <c r="E24" s="458" t="s">
        <v>891</v>
      </c>
      <c r="F24" s="459" t="s">
        <v>891</v>
      </c>
      <c r="G24" s="473">
        <v>1</v>
      </c>
      <c r="H24" s="473"/>
      <c r="I24" s="467" t="str">
        <f>CONCATENATE("icon_",powerUpsDefinitions[[#This Row],['[sku']]])</f>
        <v>icon_magnet</v>
      </c>
      <c r="J24" s="467" t="s">
        <v>1268</v>
      </c>
      <c r="K24" s="474" t="str">
        <f>CONCATENATE("TID_POWERUP_",UPPER(powerUpsDefinitions[[#This Row],['[sku']]]),"_NAME")</f>
        <v>TID_POWERUP_MAGNET_NAME</v>
      </c>
      <c r="L24" s="475" t="str">
        <f>CONCATENATE("TID_POWERUP_",UPPER(powerUpsDefinitions[[#This Row],['[sku']]]),"_DESC")</f>
        <v>TID_POWERUP_MAGNET_DESC</v>
      </c>
      <c r="M24" s="476" t="str">
        <f>CONCATENATE(powerUpsDefinitions[[#This Row],['[tidDesc']]],"_SHORT")</f>
        <v>TID_POWERUP_MAGNET_DESC_SHORT</v>
      </c>
    </row>
    <row r="25" spans="4:13">
      <c r="D25" s="457" t="s">
        <v>4</v>
      </c>
      <c r="E25" s="458" t="s">
        <v>892</v>
      </c>
      <c r="F25" s="459" t="s">
        <v>892</v>
      </c>
      <c r="G25" s="460">
        <v>5</v>
      </c>
      <c r="H25" s="460"/>
      <c r="I25" s="467" t="s">
        <v>934</v>
      </c>
      <c r="J25" s="315" t="s">
        <v>1272</v>
      </c>
      <c r="K25" s="461" t="str">
        <f>CONCATENATE("TID_POWERUP_",UPPER(powerUpsDefinitions[[#This Row],['[sku']]]),"_NAME")</f>
        <v>TID_POWERUP_MORE_XP_NAME</v>
      </c>
      <c r="L25" s="462" t="str">
        <f>CONCATENATE("TID_POWERUP_",UPPER(powerUpsDefinitions[[#This Row],['[sku']]]),"_DESC")</f>
        <v>TID_POWERUP_MORE_XP_DESC</v>
      </c>
      <c r="M25" s="471" t="str">
        <f>CONCATENATE(powerUpsDefinitions[[#This Row],['[tidDesc']]],"_SHORT")</f>
        <v>TID_POWERUP_MORE_XP_DESC_SHORT</v>
      </c>
    </row>
    <row r="26" spans="4:13">
      <c r="D26" s="457" t="s">
        <v>4</v>
      </c>
      <c r="E26" s="458" t="s">
        <v>825</v>
      </c>
      <c r="F26" s="459" t="s">
        <v>825</v>
      </c>
      <c r="G26" s="460">
        <v>1</v>
      </c>
      <c r="H26" s="460"/>
      <c r="I26" s="315" t="str">
        <f>CONCATENATE("icon_",powerUpsDefinitions[[#This Row],['[sku']]])</f>
        <v>icon_phoenix</v>
      </c>
      <c r="J26" s="315" t="s">
        <v>1268</v>
      </c>
      <c r="K26" s="461" t="str">
        <f>CONCATENATE("TID_POWERUP_",UPPER(powerUpsDefinitions[[#This Row],['[sku']]]),"_NAME")</f>
        <v>TID_POWERUP_PHOENIX_NAME</v>
      </c>
      <c r="L26" s="462" t="str">
        <f>CONCATENATE("TID_POWERUP_",UPPER(powerUpsDefinitions[[#This Row],['[sku']]]),"_DESC")</f>
        <v>TID_POWERUP_PHOENIX_DESC</v>
      </c>
      <c r="M26" s="462" t="str">
        <f>CONCATENATE(powerUpsDefinitions[[#This Row],['[tidDesc']]],"_SHORT")</f>
        <v>TID_POWERUP_PHOENIX_DESC_SHORT</v>
      </c>
    </row>
    <row r="27" spans="4:13">
      <c r="D27" s="457" t="s">
        <v>4</v>
      </c>
      <c r="E27" s="458" t="s">
        <v>813</v>
      </c>
      <c r="F27" s="459" t="s">
        <v>813</v>
      </c>
      <c r="G27" s="460">
        <v>15</v>
      </c>
      <c r="H27" s="460"/>
      <c r="I27" s="315" t="str">
        <f>CONCATENATE("icon_",powerUpsDefinitions[[#This Row],['[sku']]])</f>
        <v>icon_reduce_life_drain</v>
      </c>
      <c r="J27" s="315" t="s">
        <v>884</v>
      </c>
      <c r="K27" s="461" t="str">
        <f>CONCATENATE("TID_POWERUP_",UPPER(powerUpsDefinitions[[#This Row],['[sku']]]),"_NAME")</f>
        <v>TID_POWERUP_REDUCE_LIFE_DRAIN_NAME</v>
      </c>
      <c r="L27" s="462" t="str">
        <f>CONCATENATE("TID_POWERUP_",UPPER(powerUpsDefinitions[[#This Row],['[sku']]]),"_DESC")</f>
        <v>TID_POWERUP_REDUCE_LIFE_DRAIN_DESC</v>
      </c>
      <c r="M27" s="462" t="str">
        <f>CONCATENATE(powerUpsDefinitions[[#This Row],['[tidDesc']]],"_SHORT")</f>
        <v>TID_POWERUP_REDUCE_LIFE_DRAIN_DESC_SHORT</v>
      </c>
    </row>
    <row r="28" spans="4:13">
      <c r="D28" s="457" t="s">
        <v>4</v>
      </c>
      <c r="E28" s="458" t="s">
        <v>291</v>
      </c>
      <c r="F28" s="459" t="s">
        <v>817</v>
      </c>
      <c r="G28" s="460">
        <v>20</v>
      </c>
      <c r="H28" s="460"/>
      <c r="I28" s="315" t="str">
        <f>CONCATENATE("icon_",powerUpsDefinitions[[#This Row],['[sku']]])</f>
        <v>icon_score</v>
      </c>
      <c r="J28" s="315" t="s">
        <v>1272</v>
      </c>
      <c r="K28" s="461" t="str">
        <f>CONCATENATE("TID_POWERUP_",UPPER(powerUpsDefinitions[[#This Row],['[sku']]]),"_NAME")</f>
        <v>TID_POWERUP_SCORE_NAME</v>
      </c>
      <c r="L28" s="462" t="str">
        <f>CONCATENATE("TID_POWERUP_",UPPER(powerUpsDefinitions[[#This Row],['[sku']]]),"_DESC")</f>
        <v>TID_POWERUP_SCORE_DESC</v>
      </c>
      <c r="M28" s="462" t="str">
        <f>CONCATENATE(powerUpsDefinitions[[#This Row],['[tidDesc']]],"_SHORT")</f>
        <v>TID_POWERUP_SCORE_DESC_SHORT</v>
      </c>
    </row>
    <row r="29" spans="4:13">
      <c r="D29" s="457" t="s">
        <v>4</v>
      </c>
      <c r="E29" s="458" t="s">
        <v>814</v>
      </c>
      <c r="F29" s="459" t="s">
        <v>815</v>
      </c>
      <c r="G29" s="460">
        <v>10</v>
      </c>
      <c r="H29" s="460"/>
      <c r="I29" s="315" t="str">
        <f>CONCATENATE("icon_",powerUpsDefinitions[[#This Row],['[sku']]])</f>
        <v>icon_speed</v>
      </c>
      <c r="J29" s="315" t="s">
        <v>1273</v>
      </c>
      <c r="K29" s="461" t="str">
        <f>CONCATENATE("TID_POWERUP_",UPPER(powerUpsDefinitions[[#This Row],['[sku']]]),"_NAME")</f>
        <v>TID_POWERUP_SPEED_NAME</v>
      </c>
      <c r="L29" s="462" t="str">
        <f>CONCATENATE("TID_POWERUP_",UPPER(powerUpsDefinitions[[#This Row],['[sku']]]),"_DESC")</f>
        <v>TID_POWERUP_SPEED_DESC</v>
      </c>
      <c r="M29" s="462" t="str">
        <f>CONCATENATE(powerUpsDefinitions[[#This Row],['[tidDesc']]],"_SHORT")</f>
        <v>TID_POWERUP_SPEED_DESC_SHORT</v>
      </c>
    </row>
    <row r="30" spans="4:13">
      <c r="D30" s="472" t="s">
        <v>4</v>
      </c>
      <c r="E30" s="477" t="s">
        <v>890</v>
      </c>
      <c r="F30" s="478" t="s">
        <v>890</v>
      </c>
      <c r="G30" s="473">
        <v>100</v>
      </c>
      <c r="H30" s="473"/>
      <c r="I30" s="467" t="s">
        <v>918</v>
      </c>
      <c r="J30" s="467" t="s">
        <v>885</v>
      </c>
      <c r="K30" s="474" t="str">
        <f>CONCATENATE("TID_POWERUP_",UPPER(powerUpsDefinitions[[#This Row],['[sku']]]),"_NAME")</f>
        <v>TID_POWERUP_VACUUM_NAME</v>
      </c>
      <c r="L30" s="475" t="str">
        <f>CONCATENATE("TID_POWERUP_",UPPER(powerUpsDefinitions[[#This Row],['[sku']]]),"_DESC")</f>
        <v>TID_POWERUP_VACUUM_DESC</v>
      </c>
      <c r="M30" s="476" t="str">
        <f>CONCATENATE(powerUpsDefinitions[[#This Row],['[tidDesc']]],"_SHORT")</f>
        <v>TID_POWERUP_VACUUM_DESC_SHORT</v>
      </c>
    </row>
    <row r="31" spans="4:13">
      <c r="D31" s="472" t="s">
        <v>4</v>
      </c>
      <c r="E31" s="458" t="s">
        <v>954</v>
      </c>
      <c r="F31" s="459" t="s">
        <v>954</v>
      </c>
      <c r="G31" s="473">
        <v>0</v>
      </c>
      <c r="H31" s="473"/>
      <c r="I31" s="467" t="s">
        <v>955</v>
      </c>
      <c r="J31" s="467" t="s">
        <v>1268</v>
      </c>
      <c r="K31" s="474" t="str">
        <f>CONCATENATE("TID_POWERUP_",UPPER(powerUpsDefinitions[[#This Row],['[sku']]]),"_NAME")</f>
        <v>TID_POWERUP_DOG_NAME</v>
      </c>
      <c r="L31" s="475" t="str">
        <f>CONCATENATE("TID_POWERUP_",UPPER(powerUpsDefinitions[[#This Row],['[sku']]]),"_DESC")</f>
        <v>TID_POWERUP_DOG_DESC</v>
      </c>
      <c r="M31" s="476" t="str">
        <f>CONCATENATE(powerUpsDefinitions[[#This Row],['[tidDesc']]],"_SHORT")</f>
        <v>TID_POWERUP_DOG_DESC_SHORT</v>
      </c>
    </row>
    <row r="32" spans="4:13" s="67" customFormat="1">
      <c r="D32" s="457" t="s">
        <v>4</v>
      </c>
      <c r="E32" s="458" t="s">
        <v>1220</v>
      </c>
      <c r="F32" s="459" t="s">
        <v>1220</v>
      </c>
      <c r="G32" s="460">
        <v>0</v>
      </c>
      <c r="H32" s="460"/>
      <c r="I32" s="467" t="s">
        <v>1451</v>
      </c>
      <c r="J32" s="315" t="s">
        <v>1268</v>
      </c>
      <c r="K32" s="461" t="str">
        <f>CONCATENATE("TID_POWERUP_",UPPER(powerUpsDefinitions[[#This Row],['[sku']]]),"_NAME")</f>
        <v>TID_POWERUP_BOMB_NAME</v>
      </c>
      <c r="L32" s="462" t="str">
        <f>CONCATENATE("TID_POWERUP_",UPPER(powerUpsDefinitions[[#This Row],['[sku']]]),"_DESC")</f>
        <v>TID_POWERUP_BOMB_DESC</v>
      </c>
      <c r="M32" s="471" t="str">
        <f>CONCATENATE(powerUpsDefinitions[[#This Row],['[tidDesc']]],"_SHORT")</f>
        <v>TID_POWERUP_BOMB_DESC_SHORT</v>
      </c>
    </row>
    <row r="33" spans="4:13" s="67" customFormat="1">
      <c r="D33" s="457" t="s">
        <v>4</v>
      </c>
      <c r="E33" s="458" t="s">
        <v>1314</v>
      </c>
      <c r="F33" s="459" t="s">
        <v>1314</v>
      </c>
      <c r="G33" s="460" t="s">
        <v>1020</v>
      </c>
      <c r="H33" s="460"/>
      <c r="I33" s="467" t="s">
        <v>955</v>
      </c>
      <c r="J33" s="315" t="s">
        <v>884</v>
      </c>
      <c r="K33" s="461" t="str">
        <f>CONCATENATE("TID_POWERUP_",UPPER(powerUpsDefinitions[[#This Row],['[sku']]]),"_NAME")</f>
        <v>TID_POWERUP_IMMUNE_TRASH_NAME</v>
      </c>
      <c r="L33" s="462" t="str">
        <f>CONCATENATE("TID_POWERUP_",UPPER(powerUpsDefinitions[[#This Row],['[sku']]]),"_DESC")</f>
        <v>TID_POWERUP_IMMUNE_TRASH_DESC</v>
      </c>
      <c r="M33" s="471" t="str">
        <f>CONCATENATE(powerUpsDefinitions[[#This Row],['[tidDesc']]],"_SHORT")</f>
        <v>TID_POWERUP_IMMUNE_TRASH_DESC_SHORT</v>
      </c>
    </row>
    <row r="34" spans="4:13" s="67" customFormat="1" ht="30">
      <c r="D34" s="479" t="s">
        <v>4</v>
      </c>
      <c r="E34" s="480" t="s">
        <v>1434</v>
      </c>
      <c r="F34" s="481" t="s">
        <v>1323</v>
      </c>
      <c r="G34" s="323" t="s">
        <v>1320</v>
      </c>
      <c r="H34" s="323">
        <v>30</v>
      </c>
      <c r="I34" s="482" t="s">
        <v>1436</v>
      </c>
      <c r="J34" s="483" t="s">
        <v>885</v>
      </c>
      <c r="K34" s="484" t="str">
        <f>CONCATENATE("TID_POWERUP_",UPPER(powerUpsDefinitions[[#This Row],['[sku']]]),"_NAME")</f>
        <v>TID_POWERUP_PREY_HP_BOOST_HUMANS_NAME</v>
      </c>
      <c r="L34" s="485" t="str">
        <f>CONCATENATE("TID_POWERUP_",UPPER(powerUpsDefinitions[[#This Row],['[sku']]]),"_DESC")</f>
        <v>TID_POWERUP_PREY_HP_BOOST_HUMANS_DESC</v>
      </c>
      <c r="M34" s="486" t="str">
        <f>CONCATENATE(powerUpsDefinitions[[#This Row],['[tidDesc']]],"_SHORT")</f>
        <v>TID_POWERUP_PREY_HP_BOOST_HUMANS_DESC_SHORT</v>
      </c>
    </row>
    <row r="35" spans="4:13" s="67" customFormat="1">
      <c r="D35" s="457" t="s">
        <v>4</v>
      </c>
      <c r="E35" s="458" t="s">
        <v>1316</v>
      </c>
      <c r="F35" s="481" t="s">
        <v>1323</v>
      </c>
      <c r="G35" s="323" t="s">
        <v>1109</v>
      </c>
      <c r="H35" s="323">
        <v>30</v>
      </c>
      <c r="I35" s="467" t="s">
        <v>1436</v>
      </c>
      <c r="J35" s="315" t="s">
        <v>885</v>
      </c>
      <c r="K35" s="461" t="str">
        <f>CONCATENATE("TID_POWERUP_",UPPER(powerUpsDefinitions[[#This Row],['[sku']]]),"_NAME")</f>
        <v>TID_POWERUP_PREY_HP_BOOST_DRAGON_NAME</v>
      </c>
      <c r="L35" s="462" t="str">
        <f>CONCATENATE("TID_POWERUP_",UPPER(powerUpsDefinitions[[#This Row],['[sku']]]),"_DESC")</f>
        <v>TID_POWERUP_PREY_HP_BOOST_DRAGON_DESC</v>
      </c>
      <c r="M35" s="471" t="str">
        <f>CONCATENATE(powerUpsDefinitions[[#This Row],['[tidDesc']]],"_SHORT")</f>
        <v>TID_POWERUP_PREY_HP_BOOST_DRAGON_DESC_SHORT</v>
      </c>
    </row>
    <row r="36" spans="4:13" s="67" customFormat="1">
      <c r="D36" s="457" t="s">
        <v>4</v>
      </c>
      <c r="E36" s="458" t="s">
        <v>1317</v>
      </c>
      <c r="F36" s="481" t="s">
        <v>1323</v>
      </c>
      <c r="G36" s="323" t="s">
        <v>1321</v>
      </c>
      <c r="H36" s="323">
        <v>30</v>
      </c>
      <c r="I36" s="467" t="s">
        <v>1436</v>
      </c>
      <c r="J36" s="315" t="s">
        <v>885</v>
      </c>
      <c r="K36" s="461" t="str">
        <f>CONCATENATE("TID_POWERUP_",UPPER(powerUpsDefinitions[[#This Row],['[sku']]]),"_NAME")</f>
        <v>TID_POWERUP_PREY_HP_BOOST_SPIDER_NAME</v>
      </c>
      <c r="L36" s="462" t="str">
        <f>CONCATENATE("TID_POWERUP_",UPPER(powerUpsDefinitions[[#This Row],['[sku']]]),"_DESC")</f>
        <v>TID_POWERUP_PREY_HP_BOOST_SPIDER_DESC</v>
      </c>
      <c r="M36" s="471" t="str">
        <f>CONCATENATE(powerUpsDefinitions[[#This Row],['[tidDesc']]],"_SHORT")</f>
        <v>TID_POWERUP_PREY_HP_BOOST_SPIDER_DESC_SHORT</v>
      </c>
    </row>
    <row r="37" spans="4:13" s="67" customFormat="1">
      <c r="D37" s="457" t="s">
        <v>4</v>
      </c>
      <c r="E37" s="458" t="s">
        <v>1318</v>
      </c>
      <c r="F37" s="481" t="s">
        <v>1323</v>
      </c>
      <c r="G37" s="460" t="s">
        <v>1322</v>
      </c>
      <c r="H37" s="323">
        <v>30</v>
      </c>
      <c r="I37" s="467" t="s">
        <v>1436</v>
      </c>
      <c r="J37" s="315" t="s">
        <v>885</v>
      </c>
      <c r="K37" s="461" t="str">
        <f>CONCATENATE("TID_POWERUP_",UPPER(powerUpsDefinitions[[#This Row],['[sku']]]),"_NAME")</f>
        <v>TID_POWERUP_PREY_HP_BOOST_GOBLIN_NAME</v>
      </c>
      <c r="L37" s="462" t="str">
        <f>CONCATENATE("TID_POWERUP_",UPPER(powerUpsDefinitions[[#This Row],['[sku']]]),"_DESC")</f>
        <v>TID_POWERUP_PREY_HP_BOOST_GOBLIN_DESC</v>
      </c>
      <c r="M37" s="471" t="str">
        <f>CONCATENATE(powerUpsDefinitions[[#This Row],['[tidDesc']]],"_SHORT")</f>
        <v>TID_POWERUP_PREY_HP_BOOST_GOBLIN_DESC_SHORT</v>
      </c>
    </row>
    <row r="38" spans="4:13" s="67" customFormat="1">
      <c r="D38" s="457" t="s">
        <v>4</v>
      </c>
      <c r="E38" s="458" t="s">
        <v>1315</v>
      </c>
      <c r="F38" s="459" t="s">
        <v>1383</v>
      </c>
      <c r="G38" s="460"/>
      <c r="H38" s="460"/>
      <c r="I38" s="467" t="s">
        <v>1450</v>
      </c>
      <c r="J38" s="315" t="s">
        <v>884</v>
      </c>
      <c r="K38" s="461" t="str">
        <f>CONCATENATE("TID_POWERUP_",UPPER(powerUpsDefinitions[[#This Row],['[sku']]]),"_NAME")</f>
        <v>TID_POWERUP_ALCOHOL_RESISTANCE _NAME</v>
      </c>
      <c r="L38" s="462" t="str">
        <f>CONCATENATE("TID_POWERUP_",UPPER(powerUpsDefinitions[[#This Row],['[sku']]]),"_DESC")</f>
        <v>TID_POWERUP_ALCOHOL_RESISTANCE _DESC</v>
      </c>
      <c r="M38" s="471" t="str">
        <f>CONCATENATE(powerUpsDefinitions[[#This Row],['[tidDesc']]],"_SHORT")</f>
        <v>TID_POWERUP_ALCOHOL_RESISTANCE _DESC_SHORT</v>
      </c>
    </row>
    <row r="39" spans="4:13" s="67" customFormat="1">
      <c r="D39" s="457" t="s">
        <v>4</v>
      </c>
      <c r="E39" s="458" t="s">
        <v>1319</v>
      </c>
      <c r="F39" s="459" t="s">
        <v>1319</v>
      </c>
      <c r="G39" s="460"/>
      <c r="H39" s="460"/>
      <c r="I39" s="467" t="s">
        <v>1452</v>
      </c>
      <c r="J39" s="315" t="s">
        <v>884</v>
      </c>
      <c r="K39" s="461" t="str">
        <f>CONCATENATE("TID_POWERUP_",UPPER(powerUpsDefinitions[[#This Row],['[sku']]]),"_NAME")</f>
        <v>TID_POWERUP_CAGE_BREAKER_NAME</v>
      </c>
      <c r="L39" s="462" t="str">
        <f>CONCATENATE("TID_POWERUP_",UPPER(powerUpsDefinitions[[#This Row],['[sku']]]),"_DESC")</f>
        <v>TID_POWERUP_CAGE_BREAKER_DESC</v>
      </c>
      <c r="M39" s="471" t="str">
        <f>CONCATENATE(powerUpsDefinitions[[#This Row],['[tidDesc']]],"_SHORT")</f>
        <v>TID_POWERUP_CAGE_BREAKER_DESC_SHORT</v>
      </c>
    </row>
    <row r="40" spans="4:13" s="67" customFormat="1">
      <c r="D40" s="457" t="s">
        <v>4</v>
      </c>
      <c r="E40" s="458" t="s">
        <v>1376</v>
      </c>
      <c r="F40" s="459" t="s">
        <v>1376</v>
      </c>
      <c r="G40" s="460"/>
      <c r="H40" s="460"/>
      <c r="I40" s="467" t="s">
        <v>955</v>
      </c>
      <c r="J40" s="467" t="s">
        <v>1268</v>
      </c>
      <c r="K40" s="461" t="str">
        <f>CONCATENATE("TID_POWERUP_",UPPER(powerUpsDefinitions[[#This Row],['[sku']]]),"_NAME")</f>
        <v>TID_POWERUP_STUN_NAME</v>
      </c>
      <c r="L40" s="462" t="str">
        <f>CONCATENATE("TID_POWERUP_",UPPER(powerUpsDefinitions[[#This Row],['[sku']]]),"_DESC")</f>
        <v>TID_POWERUP_STUN_DESC</v>
      </c>
      <c r="M40" s="471" t="str">
        <f>CONCATENATE(powerUpsDefinitions[[#This Row],['[tidDesc']]],"_SHORT")</f>
        <v>TID_POWERUP_STUN_DESC_SHORT</v>
      </c>
    </row>
    <row r="41" spans="4:13" s="67" customFormat="1">
      <c r="D41" s="457" t="s">
        <v>4</v>
      </c>
      <c r="E41" s="458" t="s">
        <v>1426</v>
      </c>
      <c r="F41" s="459" t="s">
        <v>1426</v>
      </c>
      <c r="G41" s="460">
        <v>100</v>
      </c>
      <c r="H41" s="460"/>
      <c r="I41" s="467" t="s">
        <v>1427</v>
      </c>
      <c r="J41" s="467" t="s">
        <v>1273</v>
      </c>
      <c r="K41" s="461" t="str">
        <f>CONCATENATE("TID_POWERUP_",UPPER(powerUpsDefinitions[[#This Row],['[sku']]]),"_NAME")</f>
        <v>TID_POWERUP_FASTER_BOOST_NAME</v>
      </c>
      <c r="L41" s="462" t="str">
        <f>CONCATENATE("TID_POWERUP_",UPPER(powerUpsDefinitions[[#This Row],['[sku']]]),"_DESC")</f>
        <v>TID_POWERUP_FASTER_BOOST_DESC</v>
      </c>
      <c r="M41" s="471" t="str">
        <f>CONCATENATE(powerUpsDefinitions[[#This Row],['[tidDesc']]],"_SHORT")</f>
        <v>TID_POWERUP_FASTER_BOOST_DESC_SHORT</v>
      </c>
    </row>
    <row r="42" spans="4:13" s="67" customFormat="1">
      <c r="D42" s="457" t="s">
        <v>4</v>
      </c>
      <c r="E42" s="458" t="s">
        <v>1428</v>
      </c>
      <c r="F42" s="459" t="s">
        <v>1428</v>
      </c>
      <c r="G42" s="460"/>
      <c r="H42" s="460"/>
      <c r="I42" s="467" t="s">
        <v>1427</v>
      </c>
      <c r="J42" s="467" t="s">
        <v>1273</v>
      </c>
      <c r="K42" s="461" t="str">
        <f>CONCATENATE("TID_POWERUP_",UPPER(powerUpsDefinitions[[#This Row],['[sku']]]),"_NAME")</f>
        <v>TID_POWERUP_UNLIMITED_BOOST_NAME</v>
      </c>
      <c r="L42" s="462" t="str">
        <f>CONCATENATE("TID_POWERUP_",UPPER(powerUpsDefinitions[[#This Row],['[sku']]]),"_DESC")</f>
        <v>TID_POWERUP_UNLIMITED_BOOST_DESC</v>
      </c>
      <c r="M42" s="471" t="str">
        <f>CONCATENATE(powerUpsDefinitions[[#This Row],['[tidDesc']]],"_SHORT")</f>
        <v>TID_POWERUP_UNLIMITED_BOOST_DESC_SHORT</v>
      </c>
    </row>
    <row r="43" spans="4:13" s="67" customFormat="1">
      <c r="D43" s="457" t="s">
        <v>4</v>
      </c>
      <c r="E43" s="458" t="s">
        <v>1432</v>
      </c>
      <c r="F43" s="459" t="s">
        <v>1430</v>
      </c>
      <c r="G43" s="460"/>
      <c r="H43" s="460"/>
      <c r="I43" s="467" t="s">
        <v>955</v>
      </c>
      <c r="J43" s="467" t="s">
        <v>1268</v>
      </c>
      <c r="K43" s="461" t="str">
        <f>CONCATENATE("TID_POWERUP_",UPPER(powerUpsDefinitions[[#This Row],['[sku']]]),"_NAME")</f>
        <v>TID_POWERUP_FINDBONUSCHESTS_NAME</v>
      </c>
      <c r="L43" s="462" t="str">
        <f>CONCATENATE("TID_POWERUP_",UPPER(powerUpsDefinitions[[#This Row],['[sku']]]),"_DESC")</f>
        <v>TID_POWERUP_FINDBONUSCHESTS_DESC</v>
      </c>
      <c r="M43" s="471" t="str">
        <f>CONCATENATE(powerUpsDefinitions[[#This Row],['[tidDesc']]],"_SHORT")</f>
        <v>TID_POWERUP_FINDBONUSCHESTS_DESC_SHORT</v>
      </c>
    </row>
    <row r="44" spans="4:13" s="67" customFormat="1">
      <c r="D44" s="457" t="s">
        <v>4</v>
      </c>
      <c r="E44" s="458" t="s">
        <v>1431</v>
      </c>
      <c r="F44" s="459" t="s">
        <v>1430</v>
      </c>
      <c r="G44" s="460"/>
      <c r="H44" s="460"/>
      <c r="I44" s="467" t="s">
        <v>955</v>
      </c>
      <c r="J44" s="467" t="s">
        <v>1268</v>
      </c>
      <c r="K44" s="461" t="str">
        <f>CONCATENATE("TID_POWERUP_",UPPER(powerUpsDefinitions[[#This Row],['[sku']]]),"_NAME")</f>
        <v>TID_POWERUP_FINDBONUSLETTERS_NAME</v>
      </c>
      <c r="L44" s="462" t="str">
        <f>CONCATENATE("TID_POWERUP_",UPPER(powerUpsDefinitions[[#This Row],['[sku']]]),"_DESC")</f>
        <v>TID_POWERUP_FINDBONUSLETTERS_DESC</v>
      </c>
      <c r="M44" s="471" t="str">
        <f>CONCATENATE(powerUpsDefinitions[[#This Row],['[tidDesc']]],"_SHORT")</f>
        <v>TID_POWERUP_FINDBONUSLETTERS_DESC_SHORT</v>
      </c>
    </row>
    <row r="45" spans="4:13" s="67" customFormat="1">
      <c r="D45" s="457" t="s">
        <v>4</v>
      </c>
      <c r="E45" s="458" t="s">
        <v>1433</v>
      </c>
      <c r="F45" s="459" t="s">
        <v>1430</v>
      </c>
      <c r="G45" s="460"/>
      <c r="H45" s="460"/>
      <c r="I45" s="467" t="s">
        <v>955</v>
      </c>
      <c r="J45" s="467" t="s">
        <v>1268</v>
      </c>
      <c r="K45" s="461" t="str">
        <f>CONCATENATE("TID_POWERUP_",UPPER(powerUpsDefinitions[[#This Row],['[sku']]]),"_NAME")</f>
        <v>TID_POWERUP_FINDBONUSEGGS_NAME</v>
      </c>
      <c r="L45" s="462" t="str">
        <f>CONCATENATE("TID_POWERUP_",UPPER(powerUpsDefinitions[[#This Row],['[sku']]]),"_DESC")</f>
        <v>TID_POWERUP_FINDBONUSEGGS_DESC</v>
      </c>
      <c r="M45" s="471" t="str">
        <f>CONCATENATE(powerUpsDefinitions[[#This Row],['[tidDesc']]],"_SHORT")</f>
        <v>TID_POWERUP_FINDBONUSEGGS_DESC_SHORT</v>
      </c>
    </row>
    <row r="46" spans="4:13" s="67" customFormat="1">
      <c r="D46" s="487" t="s">
        <v>4</v>
      </c>
      <c r="E46" s="468" t="s">
        <v>1435</v>
      </c>
      <c r="F46" s="469" t="s">
        <v>1511</v>
      </c>
      <c r="G46" s="470" t="s">
        <v>1109</v>
      </c>
      <c r="H46" s="470">
        <v>10</v>
      </c>
      <c r="I46" s="488" t="str">
        <f>CONCATENATE("icon_",powerUpsDefinitions[[#This Row],['[sku']]])</f>
        <v>icon_lower_damage_dragon</v>
      </c>
      <c r="J46" s="488" t="s">
        <v>884</v>
      </c>
      <c r="K46" s="489" t="str">
        <f>CONCATENATE("TID_POWERUP_",UPPER(powerUpsDefinitions[[#This Row],['[sku']]]),"_NAME")</f>
        <v>TID_POWERUP_LOWER_DAMAGE_DRAGON_NAME</v>
      </c>
      <c r="L46" s="490" t="str">
        <f>CONCATENATE("TID_POWERUP_",UPPER(powerUpsDefinitions[[#This Row],['[sku']]]),"_DESC")</f>
        <v>TID_POWERUP_LOWER_DAMAGE_DRAGON_DESC</v>
      </c>
      <c r="M46" s="491" t="str">
        <f>CONCATENATE(powerUpsDefinitions[[#This Row],['[tidDesc']]],"_SHORT")</f>
        <v>TID_POWERUP_LOWER_DAMAGE_DRAGON_DESC_SHORT</v>
      </c>
    </row>
    <row r="47" spans="4:13" s="67" customFormat="1">
      <c r="D47" s="487" t="s">
        <v>4</v>
      </c>
      <c r="E47" s="468" t="s">
        <v>1581</v>
      </c>
      <c r="F47" s="469" t="s">
        <v>1581</v>
      </c>
      <c r="G47" s="470"/>
      <c r="H47" s="470"/>
      <c r="I47" s="590" t="s">
        <v>1583</v>
      </c>
      <c r="J47" s="590" t="s">
        <v>1583</v>
      </c>
      <c r="K47" s="489" t="s">
        <v>1582</v>
      </c>
      <c r="L47" s="490" t="s">
        <v>1582</v>
      </c>
      <c r="M47" s="491" t="s">
        <v>1582</v>
      </c>
    </row>
    <row r="48" spans="4:13" s="67" customFormat="1">
      <c r="D48" s="487" t="s">
        <v>4</v>
      </c>
      <c r="E48" s="468" t="s">
        <v>1600</v>
      </c>
      <c r="F48" s="469" t="s">
        <v>1600</v>
      </c>
      <c r="G48" s="470">
        <v>1</v>
      </c>
      <c r="H48" s="470">
        <v>1</v>
      </c>
      <c r="I48" s="590" t="s">
        <v>1629</v>
      </c>
      <c r="J48" s="488" t="s">
        <v>885</v>
      </c>
      <c r="K48" s="489" t="str">
        <f>CONCATENATE("TID_POWERUP_",UPPER(powerUpsDefinitions[[#This Row],['[sku']]]),"_NAME")</f>
        <v>TID_POWERUP_TRASH_EATER_NAME</v>
      </c>
      <c r="L48" s="490" t="str">
        <f>CONCATENATE("TID_POWERUP_",UPPER(powerUpsDefinitions[[#This Row],['[sku']]]),"_DESC")</f>
        <v>TID_POWERUP_TRASH_EATER_DESC</v>
      </c>
      <c r="M48" s="491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48" t="s">
        <v>904</v>
      </c>
      <c r="G52" s="249" t="s">
        <v>903</v>
      </c>
      <c r="H52" s="249" t="s">
        <v>902</v>
      </c>
    </row>
    <row r="53" spans="1:16384">
      <c r="D53" s="250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34"/>
  <sheetViews>
    <sheetView topLeftCell="A31" workbookViewId="0">
      <selection activeCell="R9" sqref="R9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5" width="11.42578125" style="67"/>
    <col min="16" max="16" width="40.28515625" style="67" bestFit="1" customWidth="1"/>
    <col min="17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58"/>
      <c r="C3" s="258"/>
      <c r="D3" s="258"/>
      <c r="E3" s="258"/>
      <c r="F3" s="258"/>
      <c r="G3" s="259" t="s">
        <v>948</v>
      </c>
      <c r="H3" s="6">
        <v>10</v>
      </c>
    </row>
    <row r="4" spans="2:23" ht="30" customHeight="1">
      <c r="B4" s="256"/>
      <c r="C4" s="256"/>
      <c r="D4" s="256"/>
      <c r="E4" s="256"/>
      <c r="F4" s="256"/>
      <c r="G4" s="259" t="s">
        <v>949</v>
      </c>
      <c r="H4" s="6">
        <v>600</v>
      </c>
    </row>
    <row r="5" spans="2:23" ht="114.75">
      <c r="B5" s="141" t="s">
        <v>937</v>
      </c>
      <c r="C5" s="141" t="s">
        <v>5</v>
      </c>
      <c r="D5" s="141" t="s">
        <v>204</v>
      </c>
      <c r="E5" s="257" t="s">
        <v>186</v>
      </c>
      <c r="F5" s="144" t="s">
        <v>1559</v>
      </c>
      <c r="G5" s="145" t="s">
        <v>1558</v>
      </c>
      <c r="H5" s="260" t="s">
        <v>951</v>
      </c>
      <c r="I5" s="159" t="s">
        <v>940</v>
      </c>
      <c r="J5" s="159" t="s">
        <v>496</v>
      </c>
      <c r="K5" s="260" t="s">
        <v>950</v>
      </c>
      <c r="L5" s="159" t="s">
        <v>938</v>
      </c>
      <c r="M5" s="146" t="s">
        <v>23</v>
      </c>
      <c r="N5" s="261" t="s">
        <v>622</v>
      </c>
      <c r="O5" s="261" t="s">
        <v>956</v>
      </c>
      <c r="P5" s="261" t="s">
        <v>1456</v>
      </c>
    </row>
    <row r="6" spans="2:23">
      <c r="B6" s="409" t="s">
        <v>4</v>
      </c>
      <c r="C6" s="529" t="s">
        <v>957</v>
      </c>
      <c r="D6" s="529" t="s">
        <v>939</v>
      </c>
      <c r="E6" s="530">
        <v>0</v>
      </c>
      <c r="F6" s="412">
        <v>0.99</v>
      </c>
      <c r="G6" s="353" t="s">
        <v>1560</v>
      </c>
      <c r="H6" s="531">
        <v>10</v>
      </c>
      <c r="I6" s="417">
        <v>0</v>
      </c>
      <c r="J6" s="417">
        <f>ROUND(shopPacksDefinitions[[#This Row],[Base Amount
(only for the maths)]]+shopPacksDefinitions[[#This Row],[Base Amount
(only for the maths)]]*shopPacksDefinitions[[#This Row],['[bonusAmount']]],0)</f>
        <v>10</v>
      </c>
      <c r="K6" s="531">
        <f>shopPacksDefinitions[[#This Row],['[amount']]]/shopPacksDefinitions[[#This Row],['[price']]]</f>
        <v>10.1010101010101</v>
      </c>
      <c r="L6" s="355" t="b">
        <v>0</v>
      </c>
      <c r="M6" s="422" t="s">
        <v>1050</v>
      </c>
      <c r="N6" s="532"/>
      <c r="O6" s="532"/>
      <c r="P6" s="533" t="s">
        <v>957</v>
      </c>
    </row>
    <row r="7" spans="2:23">
      <c r="B7" s="409" t="s">
        <v>4</v>
      </c>
      <c r="C7" s="529" t="s">
        <v>958</v>
      </c>
      <c r="D7" s="534" t="s">
        <v>939</v>
      </c>
      <c r="E7" s="530">
        <v>1</v>
      </c>
      <c r="F7" s="412">
        <v>4.99</v>
      </c>
      <c r="G7" s="353" t="s">
        <v>1560</v>
      </c>
      <c r="H7" s="531">
        <v>50</v>
      </c>
      <c r="I7" s="417">
        <v>0.05</v>
      </c>
      <c r="J7" s="417">
        <f>ROUND(shopPacksDefinitions[[#This Row],[Base Amount
(only for the maths)]]+shopPacksDefinitions[[#This Row],[Base Amount
(only for the maths)]]*shopPacksDefinitions[[#This Row],['[bonusAmount']]],0)</f>
        <v>53</v>
      </c>
      <c r="K7" s="531">
        <f>shopPacksDefinitions[[#This Row],['[amount']]]/shopPacksDefinitions[[#This Row],['[price']]]</f>
        <v>10.62124248496994</v>
      </c>
      <c r="L7" s="355" t="b">
        <v>0</v>
      </c>
      <c r="M7" s="422" t="s">
        <v>1051</v>
      </c>
      <c r="N7" s="532"/>
      <c r="O7" s="532"/>
      <c r="P7" s="533" t="s">
        <v>958</v>
      </c>
    </row>
    <row r="8" spans="2:23">
      <c r="B8" s="409" t="s">
        <v>4</v>
      </c>
      <c r="C8" s="529" t="s">
        <v>959</v>
      </c>
      <c r="D8" s="534" t="s">
        <v>939</v>
      </c>
      <c r="E8" s="530">
        <v>2</v>
      </c>
      <c r="F8" s="412">
        <v>9.99</v>
      </c>
      <c r="G8" s="353" t="s">
        <v>1560</v>
      </c>
      <c r="H8" s="531">
        <v>100</v>
      </c>
      <c r="I8" s="417">
        <v>0.1</v>
      </c>
      <c r="J8" s="417">
        <f>ROUND(shopPacksDefinitions[[#This Row],[Base Amount
(only for the maths)]]+shopPacksDefinitions[[#This Row],[Base Amount
(only for the maths)]]*shopPacksDefinitions[[#This Row],['[bonusAmount']]],0)</f>
        <v>110</v>
      </c>
      <c r="K8" s="531">
        <f>shopPacksDefinitions[[#This Row],['[amount']]]/shopPacksDefinitions[[#This Row],['[price']]]</f>
        <v>11.011011011011011</v>
      </c>
      <c r="L8" s="355" t="b">
        <v>0</v>
      </c>
      <c r="M8" s="422" t="s">
        <v>1052</v>
      </c>
      <c r="N8" s="360"/>
      <c r="O8" s="360"/>
      <c r="P8" s="533" t="s">
        <v>959</v>
      </c>
    </row>
    <row r="9" spans="2:23">
      <c r="B9" s="433" t="s">
        <v>4</v>
      </c>
      <c r="C9" s="535" t="s">
        <v>960</v>
      </c>
      <c r="D9" s="534" t="s">
        <v>939</v>
      </c>
      <c r="E9" s="530">
        <v>3</v>
      </c>
      <c r="F9" s="412">
        <v>19.989999999999998</v>
      </c>
      <c r="G9" s="353" t="s">
        <v>1560</v>
      </c>
      <c r="H9" s="531">
        <v>200</v>
      </c>
      <c r="I9" s="430">
        <v>0.25</v>
      </c>
      <c r="J9" s="430">
        <f>ROUND(shopPacksDefinitions[[#This Row],[Base Amount
(only for the maths)]]+shopPacksDefinitions[[#This Row],[Base Amount
(only for the maths)]]*shopPacksDefinitions[[#This Row],['[bonusAmount']]],0)</f>
        <v>250</v>
      </c>
      <c r="K9" s="531">
        <f>shopPacksDefinitions[[#This Row],['[amount']]]/shopPacksDefinitions[[#This Row],['[price']]]</f>
        <v>12.506253126563283</v>
      </c>
      <c r="L9" s="536" t="b">
        <v>0</v>
      </c>
      <c r="M9" s="422" t="s">
        <v>1053</v>
      </c>
      <c r="N9" s="537"/>
      <c r="O9" s="537"/>
      <c r="P9" s="533" t="s">
        <v>960</v>
      </c>
    </row>
    <row r="10" spans="2:23">
      <c r="B10" s="433" t="s">
        <v>4</v>
      </c>
      <c r="C10" s="535" t="s">
        <v>961</v>
      </c>
      <c r="D10" s="534" t="s">
        <v>939</v>
      </c>
      <c r="E10" s="530">
        <v>4</v>
      </c>
      <c r="F10" s="435">
        <v>39.99</v>
      </c>
      <c r="G10" s="353" t="s">
        <v>1560</v>
      </c>
      <c r="H10" s="531">
        <v>400</v>
      </c>
      <c r="I10" s="430">
        <v>0.4</v>
      </c>
      <c r="J10" s="430">
        <f>ROUND(shopPacksDefinitions[[#This Row],[Base Amount
(only for the maths)]]+shopPacksDefinitions[[#This Row],[Base Amount
(only for the maths)]]*shopPacksDefinitions[[#This Row],['[bonusAmount']]],0)</f>
        <v>560</v>
      </c>
      <c r="K10" s="531">
        <f>shopPacksDefinitions[[#This Row],['[amount']]]/shopPacksDefinitions[[#This Row],['[price']]]</f>
        <v>14.003500875218805</v>
      </c>
      <c r="L10" s="536" t="b">
        <v>0</v>
      </c>
      <c r="M10" s="422" t="s">
        <v>1054</v>
      </c>
      <c r="N10" s="537"/>
      <c r="O10" s="537"/>
      <c r="P10" s="533" t="s">
        <v>961</v>
      </c>
    </row>
    <row r="11" spans="2:23" ht="15.75" thickBot="1">
      <c r="B11" s="433" t="s">
        <v>4</v>
      </c>
      <c r="C11" s="535" t="s">
        <v>962</v>
      </c>
      <c r="D11" s="534" t="s">
        <v>939</v>
      </c>
      <c r="E11" s="539">
        <v>5</v>
      </c>
      <c r="F11" s="435">
        <v>79.989999999999995</v>
      </c>
      <c r="G11" s="353" t="s">
        <v>1560</v>
      </c>
      <c r="H11" s="531">
        <v>800</v>
      </c>
      <c r="I11" s="430">
        <v>0.5</v>
      </c>
      <c r="J11" s="430">
        <f>ROUND(shopPacksDefinitions[[#This Row],[Base Amount
(only for the maths)]]+shopPacksDefinitions[[#This Row],[Base Amount
(only for the maths)]]*shopPacksDefinitions[[#This Row],['[bonusAmount']]],0)</f>
        <v>1200</v>
      </c>
      <c r="K11" s="531">
        <f>shopPacksDefinitions[[#This Row],['[amount']]]/shopPacksDefinitions[[#This Row],['[price']]]</f>
        <v>15.001875234404302</v>
      </c>
      <c r="L11" s="536" t="b">
        <v>1</v>
      </c>
      <c r="M11" s="422" t="s">
        <v>1055</v>
      </c>
      <c r="N11" s="537"/>
      <c r="O11" s="537"/>
      <c r="P11" s="538" t="s">
        <v>962</v>
      </c>
    </row>
    <row r="12" spans="2:23">
      <c r="B12" s="540" t="s">
        <v>4</v>
      </c>
      <c r="C12" s="541" t="s">
        <v>947</v>
      </c>
      <c r="D12" s="542" t="s">
        <v>945</v>
      </c>
      <c r="E12" s="543">
        <v>0</v>
      </c>
      <c r="F12" s="544">
        <v>5</v>
      </c>
      <c r="G12" s="545" t="s">
        <v>939</v>
      </c>
      <c r="H12" s="546">
        <f>ROUND(shopPacksDefinitions[[#This Row],['[price']]],0)*$H$4</f>
        <v>3000</v>
      </c>
      <c r="I12" s="547">
        <v>0</v>
      </c>
      <c r="J12" s="547">
        <f>ROUND(shopPacksDefinitions[[#This Row],[Base Amount
(only for the maths)]]+shopPacksDefinitions[[#This Row],[Base Amount
(only for the maths)]]*shopPacksDefinitions[[#This Row],['[bonusAmount']]],0)</f>
        <v>3000</v>
      </c>
      <c r="K12" s="546">
        <f>shopPacksDefinitions[[#This Row],['[amount']]]/shopPacksDefinitions[[#This Row],['[price']]]</f>
        <v>600</v>
      </c>
      <c r="L12" s="548" t="b">
        <v>0</v>
      </c>
      <c r="M12" s="549" t="s">
        <v>1056</v>
      </c>
      <c r="N12" s="550"/>
      <c r="O12" s="550"/>
      <c r="P12" s="551" t="s">
        <v>947</v>
      </c>
    </row>
    <row r="13" spans="2:23">
      <c r="B13" s="409" t="s">
        <v>4</v>
      </c>
      <c r="C13" s="529" t="s">
        <v>941</v>
      </c>
      <c r="D13" s="534" t="s">
        <v>945</v>
      </c>
      <c r="E13" s="530">
        <v>1</v>
      </c>
      <c r="F13" s="412">
        <v>20</v>
      </c>
      <c r="G13" s="353" t="s">
        <v>939</v>
      </c>
      <c r="H13" s="531">
        <f>ROUND(shopPacksDefinitions[[#This Row],['[price']]],0)*$H$4</f>
        <v>12000</v>
      </c>
      <c r="I13" s="417">
        <v>0.1</v>
      </c>
      <c r="J13" s="417">
        <f>ROUND(shopPacksDefinitions[[#This Row],[Base Amount
(only for the maths)]]+shopPacksDefinitions[[#This Row],[Base Amount
(only for the maths)]]*shopPacksDefinitions[[#This Row],['[bonusAmount']]],0)</f>
        <v>13200</v>
      </c>
      <c r="K13" s="531">
        <f>shopPacksDefinitions[[#This Row],['[amount']]]/shopPacksDefinitions[[#This Row],['[price']]]</f>
        <v>660</v>
      </c>
      <c r="L13" s="355" t="b">
        <v>0</v>
      </c>
      <c r="M13" s="422" t="s">
        <v>1057</v>
      </c>
      <c r="N13" s="360"/>
      <c r="O13" s="360"/>
      <c r="P13" s="533" t="s">
        <v>941</v>
      </c>
    </row>
    <row r="14" spans="2:23">
      <c r="B14" s="409" t="s">
        <v>4</v>
      </c>
      <c r="C14" s="529" t="s">
        <v>942</v>
      </c>
      <c r="D14" s="534" t="s">
        <v>945</v>
      </c>
      <c r="E14" s="530">
        <v>2</v>
      </c>
      <c r="F14" s="412">
        <v>50</v>
      </c>
      <c r="G14" s="353" t="s">
        <v>939</v>
      </c>
      <c r="H14" s="531">
        <f>ROUND(shopPacksDefinitions[[#This Row],['[price']]],0)*$H$4</f>
        <v>30000</v>
      </c>
      <c r="I14" s="417">
        <v>0.2</v>
      </c>
      <c r="J14" s="417">
        <f>ROUND(shopPacksDefinitions[[#This Row],[Base Amount
(only for the maths)]]+shopPacksDefinitions[[#This Row],[Base Amount
(only for the maths)]]*shopPacksDefinitions[[#This Row],['[bonusAmount']]],0)</f>
        <v>36000</v>
      </c>
      <c r="K14" s="531">
        <f>shopPacksDefinitions[[#This Row],['[amount']]]/shopPacksDefinitions[[#This Row],['[price']]]</f>
        <v>720</v>
      </c>
      <c r="L14" s="355" t="b">
        <v>0</v>
      </c>
      <c r="M14" s="422" t="s">
        <v>1058</v>
      </c>
      <c r="N14" s="360"/>
      <c r="O14" s="360"/>
      <c r="P14" s="533" t="s">
        <v>942</v>
      </c>
    </row>
    <row r="15" spans="2:23">
      <c r="B15" s="409" t="s">
        <v>4</v>
      </c>
      <c r="C15" s="529" t="s">
        <v>943</v>
      </c>
      <c r="D15" s="534" t="s">
        <v>945</v>
      </c>
      <c r="E15" s="530">
        <v>3</v>
      </c>
      <c r="F15" s="412">
        <v>250</v>
      </c>
      <c r="G15" s="353" t="s">
        <v>939</v>
      </c>
      <c r="H15" s="531">
        <f>ROUND(shopPacksDefinitions[[#This Row],['[price']]],0)*$H$4</f>
        <v>150000</v>
      </c>
      <c r="I15" s="417">
        <v>0.4</v>
      </c>
      <c r="J15" s="417">
        <f>ROUND(shopPacksDefinitions[[#This Row],[Base Amount
(only for the maths)]]+shopPacksDefinitions[[#This Row],[Base Amount
(only for the maths)]]*shopPacksDefinitions[[#This Row],['[bonusAmount']]],0)</f>
        <v>210000</v>
      </c>
      <c r="K15" s="531">
        <f>shopPacksDefinitions[[#This Row],['[amount']]]/shopPacksDefinitions[[#This Row],['[price']]]</f>
        <v>840</v>
      </c>
      <c r="L15" s="355" t="b">
        <v>0</v>
      </c>
      <c r="M15" s="422" t="s">
        <v>1059</v>
      </c>
      <c r="N15" s="360"/>
      <c r="O15" s="360"/>
      <c r="P15" s="533" t="s">
        <v>943</v>
      </c>
    </row>
    <row r="16" spans="2:23">
      <c r="B16" s="409" t="s">
        <v>4</v>
      </c>
      <c r="C16" s="529" t="s">
        <v>944</v>
      </c>
      <c r="D16" s="534" t="s">
        <v>945</v>
      </c>
      <c r="E16" s="530">
        <v>4</v>
      </c>
      <c r="F16" s="412">
        <v>400</v>
      </c>
      <c r="G16" s="353" t="s">
        <v>939</v>
      </c>
      <c r="H16" s="531">
        <f>ROUND(shopPacksDefinitions[[#This Row],['[price']]],0)*$H$4</f>
        <v>240000</v>
      </c>
      <c r="I16" s="417">
        <v>0.5</v>
      </c>
      <c r="J16" s="417">
        <f>ROUND(shopPacksDefinitions[[#This Row],[Base Amount
(only for the maths)]]+shopPacksDefinitions[[#This Row],[Base Amount
(only for the maths)]]*shopPacksDefinitions[[#This Row],['[bonusAmount']]],0)</f>
        <v>360000</v>
      </c>
      <c r="K16" s="531">
        <f>shopPacksDefinitions[[#This Row],['[amount']]]/shopPacksDefinitions[[#This Row],['[price']]]</f>
        <v>900</v>
      </c>
      <c r="L16" s="355" t="b">
        <v>0</v>
      </c>
      <c r="M16" s="422" t="s">
        <v>1060</v>
      </c>
      <c r="N16" s="360"/>
      <c r="O16" s="360"/>
      <c r="P16" s="533" t="s">
        <v>944</v>
      </c>
    </row>
    <row r="17" spans="2:16" ht="15.75" thickBot="1">
      <c r="B17" s="409" t="s">
        <v>4</v>
      </c>
      <c r="C17" s="529" t="s">
        <v>946</v>
      </c>
      <c r="D17" s="534" t="s">
        <v>945</v>
      </c>
      <c r="E17" s="539">
        <v>5</v>
      </c>
      <c r="F17" s="412">
        <v>1000</v>
      </c>
      <c r="G17" s="353" t="s">
        <v>939</v>
      </c>
      <c r="H17" s="531">
        <f>ROUND(shopPacksDefinitions[[#This Row],['[price']]],0)*$H$4</f>
        <v>600000</v>
      </c>
      <c r="I17" s="430">
        <v>0.7</v>
      </c>
      <c r="J17" s="430">
        <f>ROUND(shopPacksDefinitions[[#This Row],[Base Amount
(only for the maths)]]+shopPacksDefinitions[[#This Row],[Base Amount
(only for the maths)]]*shopPacksDefinitions[[#This Row],['[bonusAmount']]],0)</f>
        <v>1020000</v>
      </c>
      <c r="K17" s="531">
        <f>shopPacksDefinitions[[#This Row],['[amount']]]/shopPacksDefinitions[[#This Row],['[price']]]</f>
        <v>1020</v>
      </c>
      <c r="L17" s="355" t="b">
        <v>1</v>
      </c>
      <c r="M17" s="422" t="s">
        <v>1061</v>
      </c>
      <c r="N17" s="360"/>
      <c r="O17" s="360"/>
      <c r="P17" s="533" t="s">
        <v>946</v>
      </c>
    </row>
    <row r="18" spans="2:16">
      <c r="B18" s="540" t="s">
        <v>4</v>
      </c>
      <c r="C18" s="541" t="s">
        <v>1513</v>
      </c>
      <c r="D18" s="542" t="s">
        <v>1512</v>
      </c>
      <c r="E18" s="543">
        <v>0</v>
      </c>
      <c r="F18" s="544">
        <v>5</v>
      </c>
      <c r="G18" s="545" t="s">
        <v>939</v>
      </c>
      <c r="H18" s="546">
        <f>shopPacksDefinitions[[#This Row],['[amount']]]-(shopPacksDefinitions[[#This Row],['[amount']]]*shopPacksDefinitions[[#This Row],['[bonusAmount']]])</f>
        <v>1</v>
      </c>
      <c r="I18" s="547">
        <v>0</v>
      </c>
      <c r="J18" s="547">
        <v>1</v>
      </c>
      <c r="K18" s="546">
        <f>shopPacksDefinitions[[#This Row],['[amount']]]/shopPacksDefinitions[[#This Row],['[price']]]</f>
        <v>0.2</v>
      </c>
      <c r="L18" s="548" t="b">
        <v>0</v>
      </c>
      <c r="M18" s="549" t="s">
        <v>1516</v>
      </c>
      <c r="N18" s="550"/>
      <c r="O18" s="550"/>
      <c r="P18" s="551" t="s">
        <v>1513</v>
      </c>
    </row>
    <row r="19" spans="2:16">
      <c r="B19" s="409"/>
      <c r="C19" s="576" t="s">
        <v>1514</v>
      </c>
      <c r="D19" s="576" t="s">
        <v>1512</v>
      </c>
      <c r="E19" s="577">
        <v>1</v>
      </c>
      <c r="F19" s="578">
        <v>20</v>
      </c>
      <c r="G19" s="579" t="s">
        <v>939</v>
      </c>
      <c r="H19" s="575">
        <f>shopPacksDefinitions[[#This Row],['[amount']]]-(shopPacksDefinitions[[#This Row],['[amount']]]*shopPacksDefinitions[[#This Row],['[bonusAmount']]])</f>
        <v>4.5</v>
      </c>
      <c r="I19" s="575">
        <v>0.1</v>
      </c>
      <c r="J19" s="575">
        <v>5</v>
      </c>
      <c r="K19" s="575">
        <f>shopPacksDefinitions[[#This Row],['[amount']]]/shopPacksDefinitions[[#This Row],['[price']]]</f>
        <v>0.25</v>
      </c>
      <c r="L19" s="578" t="b">
        <v>0</v>
      </c>
      <c r="M19" s="578" t="s">
        <v>1517</v>
      </c>
      <c r="N19" s="579"/>
      <c r="O19" s="579"/>
      <c r="P19" s="580" t="s">
        <v>1514</v>
      </c>
    </row>
    <row r="20" spans="2:16">
      <c r="B20" s="409"/>
      <c r="C20" s="581" t="s">
        <v>1515</v>
      </c>
      <c r="D20" s="576" t="s">
        <v>1512</v>
      </c>
      <c r="E20" s="577">
        <v>2</v>
      </c>
      <c r="F20" s="578">
        <v>50</v>
      </c>
      <c r="G20" s="579" t="s">
        <v>939</v>
      </c>
      <c r="H20" s="575">
        <f>shopPacksDefinitions[[#This Row],['[amount']]]-(shopPacksDefinitions[[#This Row],['[amount']]]*shopPacksDefinitions[[#This Row],['[bonusAmount']]])</f>
        <v>8</v>
      </c>
      <c r="I20" s="575">
        <v>0.2</v>
      </c>
      <c r="J20" s="575">
        <v>10</v>
      </c>
      <c r="K20" s="575">
        <f>shopPacksDefinitions[[#This Row],['[amount']]]/shopPacksDefinitions[[#This Row],['[price']]]</f>
        <v>0.2</v>
      </c>
      <c r="L20" s="578" t="b">
        <v>1</v>
      </c>
      <c r="M20" s="578" t="s">
        <v>1518</v>
      </c>
      <c r="N20" s="579"/>
      <c r="O20" s="579"/>
      <c r="P20" s="580" t="s">
        <v>1515</v>
      </c>
    </row>
    <row r="22" spans="2:16" ht="15.75" thickBot="1"/>
    <row r="23" spans="2:16" ht="23.25">
      <c r="B23" s="12" t="s">
        <v>1671</v>
      </c>
      <c r="C23" s="12"/>
      <c r="D23" s="12"/>
      <c r="E23" s="12"/>
      <c r="F23" s="12"/>
      <c r="G23"/>
      <c r="H23"/>
      <c r="I23"/>
    </row>
    <row r="25" spans="2:16" ht="171">
      <c r="B25" s="173" t="s">
        <v>1670</v>
      </c>
      <c r="C25" s="635" t="s">
        <v>5</v>
      </c>
      <c r="D25" s="635" t="s">
        <v>190</v>
      </c>
      <c r="E25" s="635" t="s">
        <v>1669</v>
      </c>
    </row>
    <row r="26" spans="2:16">
      <c r="B26" s="636" t="s">
        <v>4</v>
      </c>
      <c r="C26" s="409" t="s">
        <v>1679</v>
      </c>
      <c r="D26" s="529">
        <v>1</v>
      </c>
      <c r="E26" s="529">
        <v>0</v>
      </c>
    </row>
    <row r="27" spans="2:16">
      <c r="B27" s="636" t="s">
        <v>4</v>
      </c>
      <c r="C27" s="409" t="s">
        <v>1680</v>
      </c>
      <c r="D27" s="529">
        <v>2</v>
      </c>
      <c r="E27" s="529">
        <v>50000</v>
      </c>
    </row>
    <row r="28" spans="2:16">
      <c r="B28" s="636" t="s">
        <v>4</v>
      </c>
      <c r="C28" s="409" t="s">
        <v>1681</v>
      </c>
      <c r="D28" s="529">
        <v>3</v>
      </c>
      <c r="E28" s="529">
        <v>100000</v>
      </c>
    </row>
    <row r="29" spans="2:16">
      <c r="B29" s="636" t="s">
        <v>4</v>
      </c>
      <c r="C29" s="409" t="s">
        <v>1682</v>
      </c>
      <c r="D29" s="529">
        <v>4</v>
      </c>
      <c r="E29" s="529">
        <v>500000</v>
      </c>
    </row>
    <row r="30" spans="2:16" ht="15.75" thickBot="1"/>
    <row r="31" spans="2:16" ht="23.25">
      <c r="B31" s="12" t="s">
        <v>1672</v>
      </c>
      <c r="C31" s="12"/>
      <c r="D31" s="12"/>
      <c r="E31" s="12"/>
      <c r="F31" s="12"/>
    </row>
    <row r="33" spans="2:6" ht="189.75">
      <c r="B33" s="173" t="s">
        <v>1673</v>
      </c>
      <c r="C33" s="635" t="s">
        <v>5</v>
      </c>
      <c r="D33" s="635" t="s">
        <v>1674</v>
      </c>
      <c r="E33" s="635" t="s">
        <v>1675</v>
      </c>
      <c r="F33" s="635" t="s">
        <v>1676</v>
      </c>
    </row>
    <row r="34" spans="2:6">
      <c r="B34" s="636" t="s">
        <v>4</v>
      </c>
      <c r="C34" s="409" t="s">
        <v>1678</v>
      </c>
      <c r="D34" s="529">
        <v>-0.08</v>
      </c>
      <c r="E34" s="529">
        <v>1.03</v>
      </c>
      <c r="F34" s="529">
        <v>600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60"/>
      <c r="G3" s="66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2" t="s">
        <v>433</v>
      </c>
      <c r="C35" s="263" t="s">
        <v>5</v>
      </c>
      <c r="D35" s="263" t="s">
        <v>1045</v>
      </c>
      <c r="E35" s="263" t="s">
        <v>1046</v>
      </c>
      <c r="F35" s="67"/>
      <c r="G35" s="67"/>
      <c r="H35" s="67"/>
    </row>
    <row r="36" spans="2:8">
      <c r="B36" s="264" t="s">
        <v>4</v>
      </c>
      <c r="C36" s="268" t="s">
        <v>423</v>
      </c>
      <c r="D36" s="268">
        <v>1</v>
      </c>
      <c r="E36" s="269">
        <v>0.1</v>
      </c>
      <c r="F36" s="67"/>
      <c r="G36" s="67"/>
      <c r="H36" s="67"/>
    </row>
    <row r="37" spans="2:8">
      <c r="B37" s="264" t="s">
        <v>4</v>
      </c>
      <c r="C37" s="268" t="s">
        <v>424</v>
      </c>
      <c r="D37" s="268">
        <v>2</v>
      </c>
      <c r="E37" s="269">
        <v>8.7055056329612412E-2</v>
      </c>
      <c r="F37" s="67"/>
      <c r="G37" s="67"/>
      <c r="H37" s="67"/>
    </row>
    <row r="38" spans="2:8">
      <c r="B38" s="264" t="s">
        <v>4</v>
      </c>
      <c r="C38" s="268" t="s">
        <v>425</v>
      </c>
      <c r="D38" s="268">
        <v>3</v>
      </c>
      <c r="E38" s="269">
        <v>8.027415617602307E-2</v>
      </c>
      <c r="F38" s="67"/>
      <c r="G38" s="67"/>
      <c r="H38" s="67"/>
    </row>
    <row r="39" spans="2:8">
      <c r="B39" s="264" t="s">
        <v>4</v>
      </c>
      <c r="C39" s="268" t="s">
        <v>426</v>
      </c>
      <c r="D39" s="268">
        <v>4</v>
      </c>
      <c r="E39" s="269">
        <v>7.5785828325519916E-2</v>
      </c>
      <c r="F39" s="67"/>
      <c r="G39" s="67"/>
      <c r="H39" s="67"/>
    </row>
    <row r="40" spans="2:8">
      <c r="B40" s="264" t="s">
        <v>4</v>
      </c>
      <c r="C40" s="268" t="s">
        <v>427</v>
      </c>
      <c r="D40" s="268">
        <v>5</v>
      </c>
      <c r="E40" s="269">
        <v>7.2477966367769556E-2</v>
      </c>
      <c r="F40" s="67"/>
      <c r="G40" s="67"/>
      <c r="H40" s="67"/>
    </row>
    <row r="41" spans="2:8">
      <c r="B41" s="264" t="s">
        <v>4</v>
      </c>
      <c r="C41" s="268" t="s">
        <v>428</v>
      </c>
      <c r="D41" s="268">
        <v>6</v>
      </c>
      <c r="E41" s="269">
        <v>6.988271187715793E-2</v>
      </c>
      <c r="F41" s="67"/>
      <c r="G41" s="67"/>
      <c r="H41" s="67"/>
    </row>
    <row r="42" spans="2:8">
      <c r="B42" s="264" t="s">
        <v>4</v>
      </c>
      <c r="C42" s="268" t="s">
        <v>429</v>
      </c>
      <c r="D42" s="268">
        <v>7</v>
      </c>
      <c r="E42" s="269">
        <v>6.776109134004811E-2</v>
      </c>
      <c r="F42" s="67"/>
      <c r="G42" s="67"/>
      <c r="H42" s="67"/>
    </row>
    <row r="43" spans="2:8">
      <c r="B43" s="264" t="s">
        <v>4</v>
      </c>
      <c r="C43" s="268" t="s">
        <v>430</v>
      </c>
      <c r="D43" s="268">
        <v>8</v>
      </c>
      <c r="E43" s="269">
        <v>6.5975395538644718E-2</v>
      </c>
      <c r="F43" s="67"/>
      <c r="G43" s="67"/>
      <c r="H43" s="67"/>
    </row>
    <row r="44" spans="2:8">
      <c r="B44" s="264" t="s">
        <v>4</v>
      </c>
      <c r="C44" s="268" t="s">
        <v>431</v>
      </c>
      <c r="D44" s="268">
        <v>9</v>
      </c>
      <c r="E44" s="269">
        <v>6.4439401497725424E-2</v>
      </c>
      <c r="F44" s="67"/>
      <c r="G44" s="67"/>
      <c r="H44" s="67"/>
    </row>
    <row r="45" spans="2:8">
      <c r="B45" s="264" t="s">
        <v>4</v>
      </c>
      <c r="C45" s="268" t="s">
        <v>432</v>
      </c>
      <c r="D45" s="268">
        <v>10</v>
      </c>
      <c r="E45" s="269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49" t="s">
        <v>906</v>
      </c>
      <c r="F49" s="249" t="s">
        <v>907</v>
      </c>
      <c r="G49" s="249" t="s">
        <v>908</v>
      </c>
      <c r="H49" s="249" t="s">
        <v>909</v>
      </c>
    </row>
    <row r="50" spans="2:8">
      <c r="B50" s="252" t="s">
        <v>4</v>
      </c>
      <c r="C50" s="247" t="s">
        <v>899</v>
      </c>
      <c r="D50" s="247" t="s">
        <v>1072</v>
      </c>
      <c r="E50" s="251" t="s">
        <v>900</v>
      </c>
      <c r="F50" s="251">
        <v>50</v>
      </c>
      <c r="G50" s="251">
        <v>30</v>
      </c>
      <c r="H50" s="25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0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4" workbookViewId="0">
      <selection activeCell="M7" sqref="M7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1641</v>
      </c>
      <c r="I4" s="142" t="s">
        <v>1640</v>
      </c>
      <c r="J4" s="142" t="s">
        <v>1043</v>
      </c>
      <c r="K4" s="142" t="s">
        <v>1044</v>
      </c>
      <c r="L4" s="270" t="s">
        <v>1047</v>
      </c>
      <c r="M4" s="290" t="s">
        <v>1092</v>
      </c>
      <c r="N4" s="142" t="s">
        <v>1091</v>
      </c>
      <c r="O4" s="142" t="s">
        <v>1260</v>
      </c>
      <c r="P4" s="142" t="s">
        <v>1259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240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1541</v>
      </c>
      <c r="F5" s="20" t="b">
        <v>1</v>
      </c>
      <c r="G5" s="20" t="b">
        <v>1</v>
      </c>
      <c r="H5" s="15" t="s">
        <v>271</v>
      </c>
      <c r="I5" s="15" t="s">
        <v>1062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1542</v>
      </c>
      <c r="F6" s="20" t="b">
        <v>1</v>
      </c>
      <c r="G6" s="20" t="b">
        <v>1</v>
      </c>
      <c r="H6" s="15" t="s">
        <v>272</v>
      </c>
      <c r="I6" s="15" t="s">
        <v>1063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1543</v>
      </c>
      <c r="F7" s="20" t="b">
        <v>1</v>
      </c>
      <c r="G7" s="20" t="b">
        <v>1</v>
      </c>
      <c r="H7" s="15" t="s">
        <v>273</v>
      </c>
      <c r="I7" s="15" t="s">
        <v>1064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1544</v>
      </c>
      <c r="F8" s="20" t="b">
        <v>1</v>
      </c>
      <c r="G8" s="20" t="b">
        <v>1</v>
      </c>
      <c r="H8" s="170" t="s">
        <v>274</v>
      </c>
      <c r="I8" s="15" t="s">
        <v>1065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1545</v>
      </c>
      <c r="F9" s="20" t="b">
        <v>1</v>
      </c>
      <c r="G9" s="20" t="b">
        <v>1</v>
      </c>
      <c r="H9" s="170" t="s">
        <v>275</v>
      </c>
      <c r="I9" s="15" t="s">
        <v>1066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1546</v>
      </c>
      <c r="F10" s="20" t="b">
        <v>1</v>
      </c>
      <c r="G10" s="20" t="b">
        <v>1</v>
      </c>
      <c r="H10" s="170" t="s">
        <v>276</v>
      </c>
      <c r="I10" s="15" t="s">
        <v>1067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1547</v>
      </c>
      <c r="F11" s="20" t="b">
        <v>1</v>
      </c>
      <c r="G11" s="20" t="b">
        <v>1</v>
      </c>
      <c r="H11" s="170" t="s">
        <v>277</v>
      </c>
      <c r="I11" s="15" t="s">
        <v>1068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1313</v>
      </c>
      <c r="F12" s="20" t="b">
        <v>1</v>
      </c>
      <c r="G12" s="20" t="b">
        <v>0</v>
      </c>
      <c r="H12" s="170" t="s">
        <v>278</v>
      </c>
      <c r="I12" s="15" t="s">
        <v>1071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1548</v>
      </c>
      <c r="F13" s="20" t="b">
        <v>1</v>
      </c>
      <c r="G13" s="20" t="b">
        <v>1</v>
      </c>
      <c r="H13" s="170" t="s">
        <v>279</v>
      </c>
      <c r="I13" s="15" t="s">
        <v>1069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1549</v>
      </c>
      <c r="F14" s="20" t="b">
        <v>1</v>
      </c>
      <c r="G14" s="20" t="b">
        <v>1</v>
      </c>
      <c r="H14" s="170" t="s">
        <v>280</v>
      </c>
      <c r="I14" s="15" t="s">
        <v>1070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3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A13" workbookViewId="0">
      <selection activeCell="BF20" sqref="BF20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24.42578125" style="67" customWidth="1"/>
    <col min="39" max="39" width="18.85546875" style="67" customWidth="1"/>
    <col min="40" max="40" width="23.7109375" style="67" customWidth="1"/>
    <col min="41" max="44" width="10.85546875" style="67" bestFit="1" customWidth="1"/>
    <col min="45" max="46" width="10.85546875" style="67"/>
    <col min="47" max="47" width="30.85546875" style="67" bestFit="1" customWidth="1"/>
    <col min="48" max="48" width="29.85546875" style="67" bestFit="1" customWidth="1"/>
    <col min="49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36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L14" s="646"/>
      <c r="AO14" s="648"/>
      <c r="AP14" s="648"/>
      <c r="AQ14" s="648"/>
      <c r="AR14" s="648"/>
    </row>
    <row r="15" spans="2:62" ht="163.5">
      <c r="B15" s="262" t="s">
        <v>229</v>
      </c>
      <c r="C15" s="263" t="s">
        <v>5</v>
      </c>
      <c r="D15" s="263" t="s">
        <v>190</v>
      </c>
      <c r="E15" s="393" t="s">
        <v>186</v>
      </c>
      <c r="F15" s="393" t="s">
        <v>485</v>
      </c>
      <c r="G15" s="394" t="s">
        <v>194</v>
      </c>
      <c r="H15" s="395" t="s">
        <v>195</v>
      </c>
      <c r="I15" s="396" t="s">
        <v>212</v>
      </c>
      <c r="J15" s="397" t="s">
        <v>213</v>
      </c>
      <c r="K15" s="398" t="s">
        <v>464</v>
      </c>
      <c r="L15" s="399" t="s">
        <v>465</v>
      </c>
      <c r="M15" s="400" t="s">
        <v>214</v>
      </c>
      <c r="N15" s="398" t="s">
        <v>215</v>
      </c>
      <c r="O15" s="399" t="s">
        <v>220</v>
      </c>
      <c r="P15" s="399" t="s">
        <v>1024</v>
      </c>
      <c r="Q15" s="401" t="s">
        <v>399</v>
      </c>
      <c r="R15" s="401" t="s">
        <v>400</v>
      </c>
      <c r="S15" s="401" t="s">
        <v>401</v>
      </c>
      <c r="T15" s="400" t="s">
        <v>216</v>
      </c>
      <c r="U15" s="399" t="s">
        <v>217</v>
      </c>
      <c r="V15" s="402" t="s">
        <v>519</v>
      </c>
      <c r="W15" s="400" t="s">
        <v>391</v>
      </c>
      <c r="X15" s="398" t="s">
        <v>513</v>
      </c>
      <c r="Y15" s="398" t="s">
        <v>219</v>
      </c>
      <c r="Z15" s="399" t="s">
        <v>218</v>
      </c>
      <c r="AA15" s="402" t="s">
        <v>442</v>
      </c>
      <c r="AB15" s="399" t="s">
        <v>512</v>
      </c>
      <c r="AC15" s="399" t="s">
        <v>617</v>
      </c>
      <c r="AD15" s="399" t="s">
        <v>443</v>
      </c>
      <c r="AE15" s="399" t="s">
        <v>223</v>
      </c>
      <c r="AF15" s="401" t="s">
        <v>1386</v>
      </c>
      <c r="AG15" s="400" t="s">
        <v>311</v>
      </c>
      <c r="AH15" s="400" t="s">
        <v>881</v>
      </c>
      <c r="AI15" s="400" t="s">
        <v>882</v>
      </c>
      <c r="AJ15" s="403" t="s">
        <v>191</v>
      </c>
      <c r="AK15" s="404" t="s">
        <v>192</v>
      </c>
      <c r="AL15" s="404" t="s">
        <v>1689</v>
      </c>
      <c r="AM15" s="404" t="s">
        <v>1623</v>
      </c>
      <c r="AN15" s="404" t="s">
        <v>1624</v>
      </c>
      <c r="AO15" s="404" t="s">
        <v>910</v>
      </c>
      <c r="AP15" s="405" t="s">
        <v>911</v>
      </c>
      <c r="AQ15" s="404" t="s">
        <v>912</v>
      </c>
      <c r="AR15" s="404" t="s">
        <v>913</v>
      </c>
      <c r="AS15" s="404" t="s">
        <v>914</v>
      </c>
      <c r="AT15" s="404" t="s">
        <v>915</v>
      </c>
      <c r="AU15" s="404" t="s">
        <v>916</v>
      </c>
      <c r="AV15" s="404" t="s">
        <v>1221</v>
      </c>
      <c r="AW15" s="301" t="s">
        <v>38</v>
      </c>
      <c r="AX15" s="406" t="s">
        <v>177</v>
      </c>
      <c r="AY15" s="407" t="s">
        <v>392</v>
      </c>
      <c r="AZ15" s="393" t="s">
        <v>393</v>
      </c>
      <c r="BA15" s="408" t="s">
        <v>592</v>
      </c>
      <c r="BB15" s="263" t="s">
        <v>466</v>
      </c>
      <c r="BC15" s="263" t="s">
        <v>467</v>
      </c>
      <c r="BD15" s="263" t="s">
        <v>468</v>
      </c>
      <c r="BE15" s="262" t="s">
        <v>893</v>
      </c>
      <c r="BF15" s="262" t="s">
        <v>894</v>
      </c>
      <c r="BG15" s="632" t="s">
        <v>1665</v>
      </c>
      <c r="BH15" s="393" t="s">
        <v>1666</v>
      </c>
      <c r="BI15" s="262" t="s">
        <v>1456</v>
      </c>
      <c r="BJ15"/>
    </row>
    <row r="16" spans="2:62">
      <c r="B16" s="409" t="s">
        <v>4</v>
      </c>
      <c r="C16" s="410" t="s">
        <v>414</v>
      </c>
      <c r="D16" s="410" t="s">
        <v>187</v>
      </c>
      <c r="E16" s="411">
        <v>0</v>
      </c>
      <c r="F16" s="411"/>
      <c r="G16" s="412">
        <v>0</v>
      </c>
      <c r="H16" s="353">
        <v>0</v>
      </c>
      <c r="I16" s="413">
        <v>35</v>
      </c>
      <c r="J16" s="414">
        <v>45</v>
      </c>
      <c r="K16" s="355">
        <v>1</v>
      </c>
      <c r="L16" s="415">
        <v>-5</v>
      </c>
      <c r="M16" s="416">
        <v>75</v>
      </c>
      <c r="N16" s="417">
        <v>105</v>
      </c>
      <c r="O16" s="417">
        <v>1.1000000000000001</v>
      </c>
      <c r="P16" s="417">
        <v>1</v>
      </c>
      <c r="Q16" s="417">
        <v>8.0000000000000002E-3</v>
      </c>
      <c r="R16" s="418">
        <v>30</v>
      </c>
      <c r="S16" s="418">
        <v>0.5</v>
      </c>
      <c r="T16" s="416">
        <v>0.46</v>
      </c>
      <c r="U16" s="417">
        <v>0.56000000000000005</v>
      </c>
      <c r="V16" s="419">
        <v>14</v>
      </c>
      <c r="W16" s="416">
        <v>2</v>
      </c>
      <c r="X16" s="417">
        <v>40</v>
      </c>
      <c r="Y16" s="417">
        <v>20</v>
      </c>
      <c r="Z16" s="417">
        <v>11</v>
      </c>
      <c r="AA16" s="419">
        <v>250</v>
      </c>
      <c r="AB16" s="418">
        <v>7.5</v>
      </c>
      <c r="AC16" s="417">
        <v>2</v>
      </c>
      <c r="AD16" s="418">
        <v>8</v>
      </c>
      <c r="AE16" s="417">
        <v>3000</v>
      </c>
      <c r="AF16" s="420">
        <v>1</v>
      </c>
      <c r="AG16" s="416">
        <v>0.23</v>
      </c>
      <c r="AH16" s="421">
        <v>0</v>
      </c>
      <c r="AI16" s="421">
        <v>6</v>
      </c>
      <c r="AJ16" s="422" t="s">
        <v>644</v>
      </c>
      <c r="AK16" s="422" t="s">
        <v>654</v>
      </c>
      <c r="AL16" s="422" t="s">
        <v>654</v>
      </c>
      <c r="AM16" s="422"/>
      <c r="AN16" s="422"/>
      <c r="AO16" s="422">
        <v>4.0999999999999996</v>
      </c>
      <c r="AP16" s="422">
        <v>2</v>
      </c>
      <c r="AQ16" s="422">
        <v>2</v>
      </c>
      <c r="AR16" s="422" t="b">
        <v>1</v>
      </c>
      <c r="AS16" s="422" t="b">
        <v>1</v>
      </c>
      <c r="AT16" s="422" t="b">
        <v>1</v>
      </c>
      <c r="AU16" s="422">
        <v>10</v>
      </c>
      <c r="AV16" s="422">
        <v>0.55999999999999994</v>
      </c>
      <c r="AW16" s="423" t="s">
        <v>1141</v>
      </c>
      <c r="AX16" s="424" t="s">
        <v>1151</v>
      </c>
      <c r="AY16" s="425">
        <v>3.0000000000000001E-3</v>
      </c>
      <c r="AZ16" s="426">
        <v>5.0000000000000001E-3</v>
      </c>
      <c r="BA16" s="350">
        <v>175</v>
      </c>
      <c r="BB16" s="410">
        <v>2</v>
      </c>
      <c r="BC16" s="410">
        <v>9.5</v>
      </c>
      <c r="BD16" s="410">
        <v>1</v>
      </c>
      <c r="BE16" s="427">
        <v>0.9</v>
      </c>
      <c r="BF16" s="427">
        <v>1.75</v>
      </c>
      <c r="BG16" s="427">
        <v>0</v>
      </c>
      <c r="BH16" s="427">
        <v>6</v>
      </c>
      <c r="BI16" s="427"/>
      <c r="BJ16"/>
    </row>
    <row r="17" spans="2:62">
      <c r="B17" s="409" t="s">
        <v>4</v>
      </c>
      <c r="C17" s="410" t="s">
        <v>406</v>
      </c>
      <c r="D17" s="410" t="s">
        <v>188</v>
      </c>
      <c r="E17" s="411">
        <v>1</v>
      </c>
      <c r="F17" s="428" t="s">
        <v>414</v>
      </c>
      <c r="G17" s="412">
        <v>2000</v>
      </c>
      <c r="H17" s="353">
        <v>60</v>
      </c>
      <c r="I17" s="413">
        <v>35</v>
      </c>
      <c r="J17" s="414">
        <v>45</v>
      </c>
      <c r="K17" s="355">
        <v>3</v>
      </c>
      <c r="L17" s="415">
        <v>0</v>
      </c>
      <c r="M17" s="416">
        <v>95</v>
      </c>
      <c r="N17" s="417">
        <v>145</v>
      </c>
      <c r="O17" s="417">
        <v>1.1499999999999999</v>
      </c>
      <c r="P17" s="417">
        <v>1</v>
      </c>
      <c r="Q17" s="417">
        <v>8.5000000000000006E-3</v>
      </c>
      <c r="R17" s="418">
        <v>30</v>
      </c>
      <c r="S17" s="418">
        <v>0.5</v>
      </c>
      <c r="T17" s="429">
        <v>0.8</v>
      </c>
      <c r="U17" s="430">
        <v>1</v>
      </c>
      <c r="V17" s="419">
        <v>16</v>
      </c>
      <c r="W17" s="416">
        <v>2</v>
      </c>
      <c r="X17" s="417">
        <v>45</v>
      </c>
      <c r="Y17" s="417">
        <v>20</v>
      </c>
      <c r="Z17" s="417">
        <v>12</v>
      </c>
      <c r="AA17" s="419">
        <v>275</v>
      </c>
      <c r="AB17" s="418">
        <v>8</v>
      </c>
      <c r="AC17" s="417">
        <v>3</v>
      </c>
      <c r="AD17" s="418">
        <v>9</v>
      </c>
      <c r="AE17" s="417">
        <v>7000</v>
      </c>
      <c r="AF17" s="420">
        <v>2</v>
      </c>
      <c r="AG17" s="416">
        <v>0.19</v>
      </c>
      <c r="AH17" s="431">
        <v>0</v>
      </c>
      <c r="AI17" s="431">
        <v>6</v>
      </c>
      <c r="AJ17" s="432" t="s">
        <v>646</v>
      </c>
      <c r="AK17" s="422" t="s">
        <v>656</v>
      </c>
      <c r="AL17" s="422" t="s">
        <v>656</v>
      </c>
      <c r="AM17" s="422"/>
      <c r="AN17" s="422"/>
      <c r="AO17" s="422">
        <v>2.2999999999999998</v>
      </c>
      <c r="AP17" s="422">
        <v>2</v>
      </c>
      <c r="AQ17" s="422">
        <v>2</v>
      </c>
      <c r="AR17" s="422" t="b">
        <v>1</v>
      </c>
      <c r="AS17" s="422" t="b">
        <v>1</v>
      </c>
      <c r="AT17" s="422" t="b">
        <v>1</v>
      </c>
      <c r="AU17" s="422">
        <v>10</v>
      </c>
      <c r="AV17" s="422">
        <v>0.7</v>
      </c>
      <c r="AW17" s="423" t="s">
        <v>1142</v>
      </c>
      <c r="AX17" s="424" t="s">
        <v>1152</v>
      </c>
      <c r="AY17" s="425">
        <v>2.3E-3</v>
      </c>
      <c r="AZ17" s="426">
        <v>5.0000000000000001E-3</v>
      </c>
      <c r="BA17" s="350">
        <v>210</v>
      </c>
      <c r="BB17" s="410">
        <v>2.1</v>
      </c>
      <c r="BC17" s="410">
        <v>9.5</v>
      </c>
      <c r="BD17" s="410">
        <v>1.7</v>
      </c>
      <c r="BE17" s="410">
        <v>0.9</v>
      </c>
      <c r="BF17" s="410">
        <v>2.1</v>
      </c>
      <c r="BG17" s="410">
        <v>0</v>
      </c>
      <c r="BH17" s="410">
        <v>6</v>
      </c>
      <c r="BI17" s="410"/>
      <c r="BJ17"/>
    </row>
    <row r="18" spans="2:62">
      <c r="B18" s="433" t="s">
        <v>4</v>
      </c>
      <c r="C18" s="434" t="s">
        <v>409</v>
      </c>
      <c r="D18" s="434" t="s">
        <v>188</v>
      </c>
      <c r="E18" s="411">
        <v>2</v>
      </c>
      <c r="F18" s="411" t="s">
        <v>406</v>
      </c>
      <c r="G18" s="435">
        <v>11000</v>
      </c>
      <c r="H18" s="436">
        <v>100</v>
      </c>
      <c r="I18" s="437">
        <v>35</v>
      </c>
      <c r="J18" s="438">
        <v>45</v>
      </c>
      <c r="K18" s="355">
        <v>5</v>
      </c>
      <c r="L18" s="415">
        <v>0</v>
      </c>
      <c r="M18" s="416">
        <v>140</v>
      </c>
      <c r="N18" s="430">
        <v>200</v>
      </c>
      <c r="O18" s="430">
        <v>1.5</v>
      </c>
      <c r="P18" s="430">
        <v>1</v>
      </c>
      <c r="Q18" s="417">
        <v>8.9999999999999993E-3</v>
      </c>
      <c r="R18" s="418">
        <v>30</v>
      </c>
      <c r="S18" s="418">
        <v>0.5</v>
      </c>
      <c r="T18" s="416">
        <v>0.85</v>
      </c>
      <c r="U18" s="417">
        <v>1.1000000000000001</v>
      </c>
      <c r="V18" s="439">
        <v>23.5</v>
      </c>
      <c r="W18" s="429">
        <v>1.9</v>
      </c>
      <c r="X18" s="417">
        <v>60</v>
      </c>
      <c r="Y18" s="417">
        <v>25</v>
      </c>
      <c r="Z18" s="417">
        <v>17</v>
      </c>
      <c r="AA18" s="439">
        <v>300</v>
      </c>
      <c r="AB18" s="418">
        <v>9</v>
      </c>
      <c r="AC18" s="430">
        <v>3</v>
      </c>
      <c r="AD18" s="440">
        <v>9</v>
      </c>
      <c r="AE18" s="417">
        <v>8000</v>
      </c>
      <c r="AF18" s="441">
        <v>2</v>
      </c>
      <c r="AG18" s="429">
        <v>0.15</v>
      </c>
      <c r="AH18" s="442">
        <v>0</v>
      </c>
      <c r="AI18" s="442">
        <v>6</v>
      </c>
      <c r="AJ18" s="432" t="s">
        <v>649</v>
      </c>
      <c r="AK18" s="422" t="s">
        <v>659</v>
      </c>
      <c r="AL18" s="422" t="s">
        <v>1690</v>
      </c>
      <c r="AM18" s="422"/>
      <c r="AN18" s="422"/>
      <c r="AO18" s="422">
        <v>2.1</v>
      </c>
      <c r="AP18" s="422">
        <v>2</v>
      </c>
      <c r="AQ18" s="422">
        <v>2</v>
      </c>
      <c r="AR18" s="422" t="b">
        <v>1</v>
      </c>
      <c r="AS18" s="422" t="b">
        <v>1</v>
      </c>
      <c r="AT18" s="422" t="b">
        <v>1</v>
      </c>
      <c r="AU18" s="422">
        <v>10</v>
      </c>
      <c r="AV18" s="422">
        <v>0.7</v>
      </c>
      <c r="AW18" s="443" t="s">
        <v>1143</v>
      </c>
      <c r="AX18" s="444" t="s">
        <v>1153</v>
      </c>
      <c r="AY18" s="425">
        <v>2E-3</v>
      </c>
      <c r="AZ18" s="426">
        <v>5.0000000000000001E-3</v>
      </c>
      <c r="BA18" s="350">
        <v>240</v>
      </c>
      <c r="BB18" s="410">
        <v>2.2000000000000002</v>
      </c>
      <c r="BC18" s="410">
        <v>9.5</v>
      </c>
      <c r="BD18" s="410">
        <v>1.7</v>
      </c>
      <c r="BE18" s="410">
        <v>0.9</v>
      </c>
      <c r="BF18" s="410">
        <v>2.25</v>
      </c>
      <c r="BG18" s="410">
        <v>0</v>
      </c>
      <c r="BH18" s="410">
        <v>6</v>
      </c>
      <c r="BI18" s="410"/>
      <c r="BJ18"/>
    </row>
    <row r="19" spans="2:62">
      <c r="B19" s="433" t="s">
        <v>4</v>
      </c>
      <c r="C19" s="434" t="s">
        <v>405</v>
      </c>
      <c r="D19" s="410" t="s">
        <v>188</v>
      </c>
      <c r="E19" s="411">
        <v>3</v>
      </c>
      <c r="F19" s="411" t="s">
        <v>409</v>
      </c>
      <c r="G19" s="412">
        <v>47000</v>
      </c>
      <c r="H19" s="353">
        <v>150</v>
      </c>
      <c r="I19" s="413">
        <v>35</v>
      </c>
      <c r="J19" s="414">
        <v>45</v>
      </c>
      <c r="K19" s="355">
        <v>6</v>
      </c>
      <c r="L19" s="415">
        <v>0</v>
      </c>
      <c r="M19" s="416">
        <v>190</v>
      </c>
      <c r="N19" s="417">
        <v>240</v>
      </c>
      <c r="O19" s="417">
        <v>1.44</v>
      </c>
      <c r="P19" s="417">
        <v>1</v>
      </c>
      <c r="Q19" s="417">
        <v>0.01</v>
      </c>
      <c r="R19" s="418">
        <v>30</v>
      </c>
      <c r="S19" s="418">
        <v>0.6</v>
      </c>
      <c r="T19" s="429">
        <v>0.9</v>
      </c>
      <c r="U19" s="430">
        <v>1.1000000000000001</v>
      </c>
      <c r="V19" s="419">
        <v>19</v>
      </c>
      <c r="W19" s="416">
        <v>1.9</v>
      </c>
      <c r="X19" s="417">
        <v>75</v>
      </c>
      <c r="Y19" s="417">
        <v>30</v>
      </c>
      <c r="Z19" s="430">
        <v>20</v>
      </c>
      <c r="AA19" s="419">
        <v>325</v>
      </c>
      <c r="AB19" s="418">
        <v>10</v>
      </c>
      <c r="AC19" s="417">
        <v>3</v>
      </c>
      <c r="AD19" s="418">
        <v>9</v>
      </c>
      <c r="AE19" s="417">
        <v>9000</v>
      </c>
      <c r="AF19" s="420">
        <v>2</v>
      </c>
      <c r="AG19" s="416">
        <v>0.13</v>
      </c>
      <c r="AH19" s="431">
        <v>0</v>
      </c>
      <c r="AI19" s="431">
        <v>6</v>
      </c>
      <c r="AJ19" s="432" t="s">
        <v>645</v>
      </c>
      <c r="AK19" s="422" t="s">
        <v>655</v>
      </c>
      <c r="AL19" s="422" t="s">
        <v>655</v>
      </c>
      <c r="AM19" s="422"/>
      <c r="AN19" s="422"/>
      <c r="AO19" s="422">
        <v>2.1</v>
      </c>
      <c r="AP19" s="422">
        <v>2</v>
      </c>
      <c r="AQ19" s="422">
        <v>2</v>
      </c>
      <c r="AR19" s="422" t="b">
        <v>1</v>
      </c>
      <c r="AS19" s="422" t="b">
        <v>1</v>
      </c>
      <c r="AT19" s="422" t="b">
        <v>1</v>
      </c>
      <c r="AU19" s="422">
        <v>10</v>
      </c>
      <c r="AV19" s="422">
        <v>0.7</v>
      </c>
      <c r="AW19" s="443" t="s">
        <v>1144</v>
      </c>
      <c r="AX19" s="444" t="s">
        <v>1154</v>
      </c>
      <c r="AY19" s="425">
        <v>2E-3</v>
      </c>
      <c r="AZ19" s="426">
        <v>5.0000000000000001E-3</v>
      </c>
      <c r="BA19" s="350">
        <v>360</v>
      </c>
      <c r="BB19" s="410">
        <v>4.5</v>
      </c>
      <c r="BC19" s="410">
        <v>6.3</v>
      </c>
      <c r="BD19" s="410">
        <v>0.5</v>
      </c>
      <c r="BE19" s="410">
        <v>0.9</v>
      </c>
      <c r="BF19" s="410">
        <v>2.2999999999999998</v>
      </c>
      <c r="BG19" s="410">
        <v>0</v>
      </c>
      <c r="BH19" s="410">
        <v>6</v>
      </c>
      <c r="BI19" s="410"/>
      <c r="BJ19"/>
    </row>
    <row r="20" spans="2:62">
      <c r="B20" s="433" t="s">
        <v>4</v>
      </c>
      <c r="C20" s="434" t="s">
        <v>407</v>
      </c>
      <c r="D20" s="410" t="s">
        <v>189</v>
      </c>
      <c r="E20" s="411">
        <v>4</v>
      </c>
      <c r="F20" s="411" t="s">
        <v>405</v>
      </c>
      <c r="G20" s="412">
        <v>120000</v>
      </c>
      <c r="H20" s="353">
        <v>200</v>
      </c>
      <c r="I20" s="413">
        <v>35</v>
      </c>
      <c r="J20" s="414">
        <v>45</v>
      </c>
      <c r="K20" s="355">
        <v>8</v>
      </c>
      <c r="L20" s="415">
        <v>0</v>
      </c>
      <c r="M20" s="416">
        <v>210</v>
      </c>
      <c r="N20" s="417">
        <v>270</v>
      </c>
      <c r="O20" s="417">
        <v>1.7</v>
      </c>
      <c r="P20" s="417">
        <v>1</v>
      </c>
      <c r="Q20" s="417">
        <v>1.2E-2</v>
      </c>
      <c r="R20" s="418">
        <v>30</v>
      </c>
      <c r="S20" s="418">
        <v>0.6</v>
      </c>
      <c r="T20" s="416">
        <v>1</v>
      </c>
      <c r="U20" s="417">
        <v>1.1000000000000001</v>
      </c>
      <c r="V20" s="419">
        <v>20</v>
      </c>
      <c r="W20" s="416">
        <v>1.8</v>
      </c>
      <c r="X20" s="417">
        <v>90</v>
      </c>
      <c r="Y20" s="417">
        <v>32</v>
      </c>
      <c r="Z20" s="417">
        <v>21</v>
      </c>
      <c r="AA20" s="419">
        <v>350</v>
      </c>
      <c r="AB20" s="418">
        <v>11</v>
      </c>
      <c r="AC20" s="417">
        <v>4</v>
      </c>
      <c r="AD20" s="418">
        <v>10</v>
      </c>
      <c r="AE20" s="417">
        <v>10000</v>
      </c>
      <c r="AF20" s="420">
        <v>3</v>
      </c>
      <c r="AG20" s="416">
        <v>0.11</v>
      </c>
      <c r="AH20" s="431">
        <v>0</v>
      </c>
      <c r="AI20" s="431">
        <v>12</v>
      </c>
      <c r="AJ20" s="432" t="s">
        <v>647</v>
      </c>
      <c r="AK20" s="422" t="s">
        <v>657</v>
      </c>
      <c r="AL20" s="422" t="s">
        <v>657</v>
      </c>
      <c r="AM20" s="422"/>
      <c r="AN20" s="422"/>
      <c r="AO20" s="422">
        <v>2.1</v>
      </c>
      <c r="AP20" s="422">
        <v>2</v>
      </c>
      <c r="AQ20" s="422">
        <v>2</v>
      </c>
      <c r="AR20" s="422" t="b">
        <v>1</v>
      </c>
      <c r="AS20" s="422" t="b">
        <v>1</v>
      </c>
      <c r="AT20" s="422" t="b">
        <v>1</v>
      </c>
      <c r="AU20" s="422">
        <v>10</v>
      </c>
      <c r="AV20" s="422">
        <v>0.7</v>
      </c>
      <c r="AW20" s="443" t="s">
        <v>1145</v>
      </c>
      <c r="AX20" s="444" t="s">
        <v>1155</v>
      </c>
      <c r="AY20" s="425">
        <v>1.9E-3</v>
      </c>
      <c r="AZ20" s="426">
        <v>5.0000000000000001E-3</v>
      </c>
      <c r="BA20" s="350">
        <v>300</v>
      </c>
      <c r="BB20" s="410">
        <v>2.4</v>
      </c>
      <c r="BC20" s="410">
        <v>9.5</v>
      </c>
      <c r="BD20" s="410">
        <v>1.7</v>
      </c>
      <c r="BE20" s="410">
        <v>0.5</v>
      </c>
      <c r="BF20" s="410">
        <v>1.6</v>
      </c>
      <c r="BG20" s="410">
        <v>9</v>
      </c>
      <c r="BH20" s="410">
        <v>6</v>
      </c>
      <c r="BI20" s="410"/>
      <c r="BJ20"/>
    </row>
    <row r="21" spans="2:62">
      <c r="B21" s="433" t="s">
        <v>4</v>
      </c>
      <c r="C21" s="434" t="s">
        <v>408</v>
      </c>
      <c r="D21" s="410" t="s">
        <v>189</v>
      </c>
      <c r="E21" s="411">
        <v>5</v>
      </c>
      <c r="F21" s="411" t="s">
        <v>407</v>
      </c>
      <c r="G21" s="412">
        <v>260000</v>
      </c>
      <c r="H21" s="353">
        <v>400</v>
      </c>
      <c r="I21" s="413">
        <v>35</v>
      </c>
      <c r="J21" s="414">
        <v>45</v>
      </c>
      <c r="K21" s="355">
        <v>10</v>
      </c>
      <c r="L21" s="415">
        <v>0</v>
      </c>
      <c r="M21" s="416">
        <v>250</v>
      </c>
      <c r="N21" s="430">
        <v>310</v>
      </c>
      <c r="O21" s="430">
        <v>1.9</v>
      </c>
      <c r="P21" s="430">
        <v>1</v>
      </c>
      <c r="Q21" s="417">
        <v>1.2E-2</v>
      </c>
      <c r="R21" s="418">
        <v>30</v>
      </c>
      <c r="S21" s="418">
        <v>0.6</v>
      </c>
      <c r="T21" s="416">
        <v>1.05</v>
      </c>
      <c r="U21" s="417">
        <v>1.1499999999999999</v>
      </c>
      <c r="V21" s="419">
        <v>21</v>
      </c>
      <c r="W21" s="416">
        <v>1.8</v>
      </c>
      <c r="X21" s="417">
        <v>105</v>
      </c>
      <c r="Y21" s="417">
        <v>32</v>
      </c>
      <c r="Z21" s="417">
        <v>18</v>
      </c>
      <c r="AA21" s="419">
        <v>375</v>
      </c>
      <c r="AB21" s="418">
        <v>12</v>
      </c>
      <c r="AC21" s="417">
        <v>4</v>
      </c>
      <c r="AD21" s="418">
        <v>10</v>
      </c>
      <c r="AE21" s="417">
        <v>10000</v>
      </c>
      <c r="AF21" s="420">
        <v>3</v>
      </c>
      <c r="AG21" s="416">
        <v>0.09</v>
      </c>
      <c r="AH21" s="431">
        <v>0</v>
      </c>
      <c r="AI21" s="431">
        <v>12</v>
      </c>
      <c r="AJ21" s="432" t="s">
        <v>648</v>
      </c>
      <c r="AK21" s="422" t="s">
        <v>658</v>
      </c>
      <c r="AL21" s="422" t="s">
        <v>658</v>
      </c>
      <c r="AM21" s="422"/>
      <c r="AN21" s="422"/>
      <c r="AO21" s="422">
        <v>2</v>
      </c>
      <c r="AP21" s="422">
        <v>2</v>
      </c>
      <c r="AQ21" s="422">
        <v>2</v>
      </c>
      <c r="AR21" s="422" t="b">
        <v>1</v>
      </c>
      <c r="AS21" s="422" t="b">
        <v>1</v>
      </c>
      <c r="AT21" s="422" t="b">
        <v>1</v>
      </c>
      <c r="AU21" s="422">
        <v>10</v>
      </c>
      <c r="AV21" s="422">
        <v>0.7</v>
      </c>
      <c r="AW21" s="443" t="s">
        <v>1146</v>
      </c>
      <c r="AX21" s="444" t="s">
        <v>1160</v>
      </c>
      <c r="AY21" s="425">
        <v>1.8E-3</v>
      </c>
      <c r="AZ21" s="426">
        <v>5.0000000000000001E-3</v>
      </c>
      <c r="BA21" s="350">
        <v>322</v>
      </c>
      <c r="BB21" s="410">
        <v>2.5</v>
      </c>
      <c r="BC21" s="410">
        <v>9.5</v>
      </c>
      <c r="BD21" s="410">
        <v>1.7</v>
      </c>
      <c r="BE21" s="410">
        <v>0.5</v>
      </c>
      <c r="BF21" s="410">
        <v>1.9</v>
      </c>
      <c r="BG21" s="410">
        <v>9</v>
      </c>
      <c r="BH21" s="410">
        <v>6</v>
      </c>
      <c r="BI21" s="410"/>
      <c r="BJ21"/>
    </row>
    <row r="22" spans="2:62">
      <c r="B22" s="433" t="s">
        <v>4</v>
      </c>
      <c r="C22" s="434" t="s">
        <v>410</v>
      </c>
      <c r="D22" s="410" t="s">
        <v>189</v>
      </c>
      <c r="E22" s="411">
        <v>6</v>
      </c>
      <c r="F22" s="428" t="s">
        <v>408</v>
      </c>
      <c r="G22" s="412">
        <v>500000</v>
      </c>
      <c r="H22" s="353">
        <v>550</v>
      </c>
      <c r="I22" s="413">
        <v>35</v>
      </c>
      <c r="J22" s="414">
        <v>45</v>
      </c>
      <c r="K22" s="355">
        <v>12.5</v>
      </c>
      <c r="L22" s="415">
        <v>0</v>
      </c>
      <c r="M22" s="416">
        <v>290</v>
      </c>
      <c r="N22" s="417">
        <v>350</v>
      </c>
      <c r="O22" s="417">
        <v>2.1</v>
      </c>
      <c r="P22" s="417">
        <v>1</v>
      </c>
      <c r="Q22" s="417">
        <v>1.2999999999999999E-2</v>
      </c>
      <c r="R22" s="418">
        <v>25</v>
      </c>
      <c r="S22" s="418">
        <v>0.6</v>
      </c>
      <c r="T22" s="416">
        <v>1.35</v>
      </c>
      <c r="U22" s="417">
        <v>1.45</v>
      </c>
      <c r="V22" s="419">
        <v>23.5</v>
      </c>
      <c r="W22" s="416">
        <v>1.8</v>
      </c>
      <c r="X22" s="417">
        <v>120</v>
      </c>
      <c r="Y22" s="417">
        <v>36</v>
      </c>
      <c r="Z22" s="417">
        <v>20</v>
      </c>
      <c r="AA22" s="419">
        <v>400</v>
      </c>
      <c r="AB22" s="418">
        <v>14</v>
      </c>
      <c r="AC22" s="417">
        <v>4</v>
      </c>
      <c r="AD22" s="418">
        <v>10</v>
      </c>
      <c r="AE22" s="417">
        <v>10000</v>
      </c>
      <c r="AF22" s="420">
        <v>3</v>
      </c>
      <c r="AG22" s="416">
        <v>0.08</v>
      </c>
      <c r="AH22" s="431">
        <v>0</v>
      </c>
      <c r="AI22" s="431">
        <v>12</v>
      </c>
      <c r="AJ22" s="432" t="s">
        <v>650</v>
      </c>
      <c r="AK22" s="422" t="s">
        <v>660</v>
      </c>
      <c r="AL22" s="422" t="s">
        <v>660</v>
      </c>
      <c r="AM22" s="422"/>
      <c r="AN22" s="422"/>
      <c r="AO22" s="422">
        <v>1.6</v>
      </c>
      <c r="AP22" s="422">
        <v>2</v>
      </c>
      <c r="AQ22" s="422">
        <v>2</v>
      </c>
      <c r="AR22" s="422" t="b">
        <v>1</v>
      </c>
      <c r="AS22" s="422" t="b">
        <v>1</v>
      </c>
      <c r="AT22" s="422" t="b">
        <v>1</v>
      </c>
      <c r="AU22" s="422">
        <v>10</v>
      </c>
      <c r="AV22" s="422">
        <v>0.7</v>
      </c>
      <c r="AW22" s="443" t="s">
        <v>1147</v>
      </c>
      <c r="AX22" s="444" t="s">
        <v>1156</v>
      </c>
      <c r="AY22" s="425">
        <v>1.6999999999999999E-3</v>
      </c>
      <c r="AZ22" s="426">
        <v>5.0000000000000001E-3</v>
      </c>
      <c r="BA22" s="350">
        <v>343</v>
      </c>
      <c r="BB22" s="410">
        <v>2.6</v>
      </c>
      <c r="BC22" s="410">
        <v>9.5</v>
      </c>
      <c r="BD22" s="410">
        <v>1.7</v>
      </c>
      <c r="BE22" s="410">
        <v>0.5</v>
      </c>
      <c r="BF22" s="410">
        <v>2</v>
      </c>
      <c r="BG22" s="410">
        <v>9</v>
      </c>
      <c r="BH22" s="410">
        <v>6</v>
      </c>
      <c r="BI22" s="410"/>
      <c r="BJ22"/>
    </row>
    <row r="23" spans="2:62">
      <c r="B23" s="433" t="s">
        <v>4</v>
      </c>
      <c r="C23" s="434" t="s">
        <v>411</v>
      </c>
      <c r="D23" s="434" t="s">
        <v>210</v>
      </c>
      <c r="E23" s="411">
        <v>7</v>
      </c>
      <c r="F23" s="428" t="s">
        <v>410</v>
      </c>
      <c r="G23" s="435">
        <v>1400000</v>
      </c>
      <c r="H23" s="436">
        <v>800</v>
      </c>
      <c r="I23" s="437">
        <v>35</v>
      </c>
      <c r="J23" s="438">
        <v>45</v>
      </c>
      <c r="K23" s="355">
        <v>17</v>
      </c>
      <c r="L23" s="415">
        <v>0</v>
      </c>
      <c r="M23" s="416">
        <v>330</v>
      </c>
      <c r="N23" s="417">
        <v>400</v>
      </c>
      <c r="O23" s="417">
        <v>2.2999999999999998</v>
      </c>
      <c r="P23" s="417">
        <v>1</v>
      </c>
      <c r="Q23" s="417">
        <v>1.4E-2</v>
      </c>
      <c r="R23" s="418">
        <v>25</v>
      </c>
      <c r="S23" s="418">
        <v>0.7</v>
      </c>
      <c r="T23" s="416">
        <v>1.54</v>
      </c>
      <c r="U23" s="417">
        <v>1.7</v>
      </c>
      <c r="V23" s="439">
        <v>25</v>
      </c>
      <c r="W23" s="429">
        <v>1.8</v>
      </c>
      <c r="X23" s="417">
        <v>155</v>
      </c>
      <c r="Y23" s="417">
        <v>42</v>
      </c>
      <c r="Z23" s="417">
        <v>28</v>
      </c>
      <c r="AA23" s="439">
        <v>425</v>
      </c>
      <c r="AB23" s="418">
        <v>15</v>
      </c>
      <c r="AC23" s="430">
        <v>5</v>
      </c>
      <c r="AD23" s="440">
        <v>10</v>
      </c>
      <c r="AE23" s="417">
        <v>20000</v>
      </c>
      <c r="AF23" s="441">
        <v>4</v>
      </c>
      <c r="AG23" s="429">
        <v>7.0000000000000007E-2</v>
      </c>
      <c r="AH23" s="442">
        <v>0</v>
      </c>
      <c r="AI23" s="442">
        <v>12</v>
      </c>
      <c r="AJ23" s="432" t="s">
        <v>651</v>
      </c>
      <c r="AK23" s="422" t="s">
        <v>661</v>
      </c>
      <c r="AL23" s="422" t="s">
        <v>661</v>
      </c>
      <c r="AM23" s="422" t="s">
        <v>407</v>
      </c>
      <c r="AN23" s="422" t="s">
        <v>410</v>
      </c>
      <c r="AO23" s="422">
        <v>1.4</v>
      </c>
      <c r="AP23" s="422">
        <v>2</v>
      </c>
      <c r="AQ23" s="422">
        <v>2</v>
      </c>
      <c r="AR23" s="422" t="b">
        <v>1</v>
      </c>
      <c r="AS23" s="422" t="b">
        <v>1</v>
      </c>
      <c r="AT23" s="422" t="b">
        <v>1</v>
      </c>
      <c r="AU23" s="422">
        <v>10</v>
      </c>
      <c r="AV23" s="422">
        <v>0.7</v>
      </c>
      <c r="AW23" s="443" t="s">
        <v>1148</v>
      </c>
      <c r="AX23" s="444" t="s">
        <v>1157</v>
      </c>
      <c r="AY23" s="425">
        <v>1.6000000000000001E-3</v>
      </c>
      <c r="AZ23" s="426">
        <v>5.0000000000000001E-3</v>
      </c>
      <c r="BA23" s="350">
        <v>425</v>
      </c>
      <c r="BB23" s="410">
        <v>3.2</v>
      </c>
      <c r="BC23" s="410">
        <v>9.5</v>
      </c>
      <c r="BD23" s="410">
        <v>1.7</v>
      </c>
      <c r="BE23" s="410">
        <v>0.3</v>
      </c>
      <c r="BF23" s="410">
        <v>1.2</v>
      </c>
      <c r="BG23" s="410">
        <v>45</v>
      </c>
      <c r="BH23" s="410">
        <v>15</v>
      </c>
      <c r="BI23" s="410"/>
      <c r="BJ23"/>
    </row>
    <row r="24" spans="2:62">
      <c r="B24" s="433" t="s">
        <v>4</v>
      </c>
      <c r="C24" s="434" t="s">
        <v>412</v>
      </c>
      <c r="D24" s="434" t="s">
        <v>210</v>
      </c>
      <c r="E24" s="411">
        <v>8</v>
      </c>
      <c r="F24" s="428" t="s">
        <v>411</v>
      </c>
      <c r="G24" s="435">
        <v>2200000</v>
      </c>
      <c r="H24" s="436">
        <v>800</v>
      </c>
      <c r="I24" s="437">
        <v>35</v>
      </c>
      <c r="J24" s="438">
        <v>45</v>
      </c>
      <c r="K24" s="355">
        <v>10</v>
      </c>
      <c r="L24" s="415">
        <v>0</v>
      </c>
      <c r="M24" s="416">
        <v>375</v>
      </c>
      <c r="N24" s="430">
        <v>445</v>
      </c>
      <c r="O24" s="430">
        <v>2.2999999999999998</v>
      </c>
      <c r="P24" s="430">
        <v>1</v>
      </c>
      <c r="Q24" s="417">
        <v>1.4999999999999999E-2</v>
      </c>
      <c r="R24" s="418">
        <v>25</v>
      </c>
      <c r="S24" s="418">
        <v>0.7</v>
      </c>
      <c r="T24" s="429">
        <v>1.37</v>
      </c>
      <c r="U24" s="430">
        <v>1.47</v>
      </c>
      <c r="V24" s="439">
        <v>28</v>
      </c>
      <c r="W24" s="429">
        <v>1.8</v>
      </c>
      <c r="X24" s="417">
        <v>160</v>
      </c>
      <c r="Y24" s="417">
        <v>43</v>
      </c>
      <c r="Z24" s="430">
        <v>25</v>
      </c>
      <c r="AA24" s="439">
        <v>450</v>
      </c>
      <c r="AB24" s="418">
        <v>15</v>
      </c>
      <c r="AC24" s="430">
        <v>5</v>
      </c>
      <c r="AD24" s="440">
        <v>10</v>
      </c>
      <c r="AE24" s="417">
        <v>20000</v>
      </c>
      <c r="AF24" s="441">
        <v>4</v>
      </c>
      <c r="AG24" s="429">
        <v>0.06</v>
      </c>
      <c r="AH24" s="442">
        <v>0</v>
      </c>
      <c r="AI24" s="442">
        <v>12</v>
      </c>
      <c r="AJ24" s="432" t="s">
        <v>652</v>
      </c>
      <c r="AK24" s="422" t="s">
        <v>662</v>
      </c>
      <c r="AL24" s="422" t="s">
        <v>662</v>
      </c>
      <c r="AM24" s="422" t="s">
        <v>410</v>
      </c>
      <c r="AN24" s="422" t="s">
        <v>411</v>
      </c>
      <c r="AO24" s="422">
        <v>1.2</v>
      </c>
      <c r="AP24" s="422">
        <v>2</v>
      </c>
      <c r="AQ24" s="422">
        <v>2</v>
      </c>
      <c r="AR24" s="422" t="b">
        <v>1</v>
      </c>
      <c r="AS24" s="422" t="b">
        <v>1</v>
      </c>
      <c r="AT24" s="422" t="b">
        <v>1</v>
      </c>
      <c r="AU24" s="422">
        <v>10</v>
      </c>
      <c r="AV24" s="422">
        <v>0.7</v>
      </c>
      <c r="AW24" s="443" t="s">
        <v>1149</v>
      </c>
      <c r="AX24" s="444" t="s">
        <v>1158</v>
      </c>
      <c r="AY24" s="425">
        <v>1.6000000000000001E-3</v>
      </c>
      <c r="AZ24" s="426">
        <v>5.0000000000000001E-3</v>
      </c>
      <c r="BA24" s="350">
        <v>540</v>
      </c>
      <c r="BB24" s="410">
        <v>3.9</v>
      </c>
      <c r="BC24" s="410">
        <v>9.5</v>
      </c>
      <c r="BD24" s="410">
        <v>1.7</v>
      </c>
      <c r="BE24" s="410">
        <v>0.3</v>
      </c>
      <c r="BF24" s="410">
        <v>1.1000000000000001</v>
      </c>
      <c r="BG24" s="410">
        <v>45</v>
      </c>
      <c r="BH24" s="410">
        <v>15</v>
      </c>
      <c r="BI24" s="410"/>
      <c r="BJ24"/>
    </row>
    <row r="25" spans="2:62" ht="15.75" thickBot="1">
      <c r="B25" s="433" t="s">
        <v>4</v>
      </c>
      <c r="C25" s="434" t="s">
        <v>413</v>
      </c>
      <c r="D25" s="434" t="s">
        <v>211</v>
      </c>
      <c r="E25" s="411">
        <v>9</v>
      </c>
      <c r="F25" s="428" t="s">
        <v>412</v>
      </c>
      <c r="G25" s="435">
        <v>3500000</v>
      </c>
      <c r="H25" s="436">
        <v>1100</v>
      </c>
      <c r="I25" s="437">
        <v>35</v>
      </c>
      <c r="J25" s="445">
        <v>45</v>
      </c>
      <c r="K25" s="355">
        <v>25</v>
      </c>
      <c r="L25" s="446">
        <v>0</v>
      </c>
      <c r="M25" s="447">
        <v>425</v>
      </c>
      <c r="N25" s="430">
        <v>500</v>
      </c>
      <c r="O25" s="430">
        <v>2.4</v>
      </c>
      <c r="P25" s="430">
        <v>1</v>
      </c>
      <c r="Q25" s="417">
        <v>1.6E-2</v>
      </c>
      <c r="R25" s="418">
        <v>20</v>
      </c>
      <c r="S25" s="418">
        <v>0.8</v>
      </c>
      <c r="T25" s="429">
        <v>2</v>
      </c>
      <c r="U25" s="430">
        <v>2.1</v>
      </c>
      <c r="V25" s="439">
        <v>31</v>
      </c>
      <c r="W25" s="429">
        <v>1.8</v>
      </c>
      <c r="X25" s="430">
        <v>165</v>
      </c>
      <c r="Y25" s="430">
        <v>41</v>
      </c>
      <c r="Z25" s="430">
        <v>24</v>
      </c>
      <c r="AA25" s="439">
        <v>475</v>
      </c>
      <c r="AB25" s="448">
        <v>16</v>
      </c>
      <c r="AC25" s="430">
        <v>6</v>
      </c>
      <c r="AD25" s="448">
        <v>10</v>
      </c>
      <c r="AE25" s="430">
        <v>30000</v>
      </c>
      <c r="AF25" s="449">
        <v>5</v>
      </c>
      <c r="AG25" s="429">
        <v>0.05</v>
      </c>
      <c r="AH25" s="431">
        <v>0</v>
      </c>
      <c r="AI25" s="431">
        <v>12</v>
      </c>
      <c r="AJ25" s="432" t="s">
        <v>653</v>
      </c>
      <c r="AK25" s="422" t="s">
        <v>663</v>
      </c>
      <c r="AL25" s="422" t="s">
        <v>663</v>
      </c>
      <c r="AM25" s="422" t="s">
        <v>411</v>
      </c>
      <c r="AN25" s="422" t="s">
        <v>412</v>
      </c>
      <c r="AO25" s="422">
        <v>1.1000000000000001</v>
      </c>
      <c r="AP25" s="422">
        <v>2</v>
      </c>
      <c r="AQ25" s="422">
        <v>2</v>
      </c>
      <c r="AR25" s="422" t="b">
        <v>1</v>
      </c>
      <c r="AS25" s="422" t="b">
        <v>1</v>
      </c>
      <c r="AT25" s="422" t="b">
        <v>1</v>
      </c>
      <c r="AU25" s="422">
        <v>10</v>
      </c>
      <c r="AV25" s="422">
        <v>0.75</v>
      </c>
      <c r="AW25" s="450" t="s">
        <v>1150</v>
      </c>
      <c r="AX25" s="451" t="s">
        <v>1159</v>
      </c>
      <c r="AY25" s="425">
        <v>1.5E-3</v>
      </c>
      <c r="AZ25" s="426">
        <v>5.0000000000000001E-3</v>
      </c>
      <c r="BA25" s="350">
        <v>680</v>
      </c>
      <c r="BB25" s="452">
        <v>4.7</v>
      </c>
      <c r="BC25" s="452">
        <v>9.5</v>
      </c>
      <c r="BD25" s="452">
        <v>1.7</v>
      </c>
      <c r="BE25" s="452">
        <v>0.2</v>
      </c>
      <c r="BF25" s="452">
        <v>0.8</v>
      </c>
      <c r="BG25" s="452">
        <v>59</v>
      </c>
      <c r="BH25" s="452">
        <v>15</v>
      </c>
      <c r="BI25" s="452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49" t="s">
        <v>514</v>
      </c>
      <c r="J26" s="650"/>
      <c r="K26" s="650"/>
      <c r="L26" s="651"/>
      <c r="M26" s="267"/>
      <c r="N26" s="655" t="s">
        <v>515</v>
      </c>
      <c r="O26" s="655"/>
      <c r="P26" s="655"/>
      <c r="Q26" s="655"/>
      <c r="R26" s="655"/>
      <c r="S26" s="656"/>
      <c r="T26" s="654" t="s">
        <v>516</v>
      </c>
      <c r="U26" s="654"/>
      <c r="V26" s="266" t="s">
        <v>521</v>
      </c>
      <c r="W26" s="652" t="s">
        <v>520</v>
      </c>
      <c r="X26" s="652"/>
      <c r="Y26" s="652"/>
      <c r="Z26" s="653"/>
      <c r="AA26" s="657" t="s">
        <v>517</v>
      </c>
      <c r="AB26" s="658"/>
      <c r="AC26" s="658"/>
      <c r="AD26" s="658"/>
      <c r="AE26" s="658"/>
      <c r="AF26" s="659"/>
      <c r="AG26" s="265" t="s">
        <v>518</v>
      </c>
      <c r="AH26" s="201"/>
      <c r="AI26" s="201"/>
      <c r="BA26" s="647" t="s">
        <v>522</v>
      </c>
      <c r="BB26" s="647"/>
      <c r="BC26" s="647"/>
      <c r="BD26" s="647"/>
      <c r="BE26" s="647"/>
      <c r="BF26" s="647"/>
      <c r="BH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4"/>
      <c r="D35" s="244" t="s">
        <v>765</v>
      </c>
      <c r="E35" s="244" t="s">
        <v>776</v>
      </c>
      <c r="F35" s="244"/>
      <c r="G35" s="244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7" priority="3"/>
  </conditionalFormatting>
  <conditionalFormatting sqref="C5:C9">
    <cfRule type="duplicateValues" dxfId="416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C19" workbookViewId="0">
      <selection activeCell="F37" sqref="F37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  <col min="18" max="18" width="41.8554687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2" t="s">
        <v>551</v>
      </c>
      <c r="C4" s="273" t="s">
        <v>5</v>
      </c>
      <c r="D4" s="274" t="s">
        <v>630</v>
      </c>
      <c r="E4" s="274" t="s">
        <v>353</v>
      </c>
      <c r="F4" s="274" t="s">
        <v>186</v>
      </c>
      <c r="G4" s="274" t="s">
        <v>1090</v>
      </c>
      <c r="H4" s="274" t="s">
        <v>1289</v>
      </c>
      <c r="I4" s="274" t="s">
        <v>1573</v>
      </c>
      <c r="J4" s="274" t="s">
        <v>1631</v>
      </c>
      <c r="K4" s="275" t="s">
        <v>191</v>
      </c>
      <c r="L4" s="275" t="s">
        <v>192</v>
      </c>
      <c r="M4" s="275" t="s">
        <v>23</v>
      </c>
      <c r="N4" s="276" t="s">
        <v>778</v>
      </c>
      <c r="O4" s="277" t="s">
        <v>38</v>
      </c>
      <c r="P4" s="277" t="s">
        <v>177</v>
      </c>
      <c r="Q4" s="278" t="s">
        <v>917</v>
      </c>
      <c r="R4" s="273" t="s">
        <v>1677</v>
      </c>
    </row>
    <row r="5" spans="1:20">
      <c r="B5" s="279" t="s">
        <v>4</v>
      </c>
      <c r="C5" s="280" t="s">
        <v>636</v>
      </c>
      <c r="D5" s="281" t="s">
        <v>633</v>
      </c>
      <c r="E5" s="281" t="s">
        <v>291</v>
      </c>
      <c r="F5" s="281">
        <v>0</v>
      </c>
      <c r="G5" s="281" t="b">
        <v>0</v>
      </c>
      <c r="H5" s="281" t="b">
        <v>0</v>
      </c>
      <c r="I5" s="281" t="b">
        <v>0</v>
      </c>
      <c r="J5" s="281" t="b">
        <v>0</v>
      </c>
      <c r="K5" s="282" t="s">
        <v>1463</v>
      </c>
      <c r="L5" s="282" t="s">
        <v>1464</v>
      </c>
      <c r="M5" s="282" t="s">
        <v>1509</v>
      </c>
      <c r="N5" s="283" t="s">
        <v>315</v>
      </c>
      <c r="O5" s="278" t="s">
        <v>820</v>
      </c>
      <c r="P5" s="278" t="str">
        <f>CONCATENATE(LEFT(petDefinitions[[#This Row],['[tidName']]],10),"_DESC")</f>
        <v>TID_PET_00_DESC</v>
      </c>
      <c r="Q5" s="278">
        <v>0</v>
      </c>
      <c r="R5" s="589" t="str">
        <f>CONCATENATE(RIGHT(petDefinitions[[#This Row],['[gamePrefab']]],LEN(petDefinitions[[#This Row],['[gamePrefab']]])-6),"_",petDefinitions[[#This Row],['[powerup']]])</f>
        <v>Dactylus_0_coins</v>
      </c>
    </row>
    <row r="6" spans="1:20">
      <c r="B6" s="279" t="s">
        <v>4</v>
      </c>
      <c r="C6" s="280" t="s">
        <v>637</v>
      </c>
      <c r="D6" s="281" t="s">
        <v>633</v>
      </c>
      <c r="E6" s="281" t="s">
        <v>291</v>
      </c>
      <c r="F6" s="281">
        <v>1</v>
      </c>
      <c r="G6" s="281" t="b">
        <v>1</v>
      </c>
      <c r="H6" s="281" t="b">
        <v>0</v>
      </c>
      <c r="I6" s="281" t="b">
        <v>0</v>
      </c>
      <c r="J6" s="281" t="b">
        <v>0</v>
      </c>
      <c r="K6" s="282" t="s">
        <v>1472</v>
      </c>
      <c r="L6" s="282" t="s">
        <v>1473</v>
      </c>
      <c r="M6" s="282" t="s">
        <v>1510</v>
      </c>
      <c r="N6" s="283" t="s">
        <v>291</v>
      </c>
      <c r="O6" s="278" t="s">
        <v>845</v>
      </c>
      <c r="P6" s="278" t="str">
        <f>CONCATENATE(LEFT(petDefinitions[[#This Row],['[tidName']]],10),"_DESC")</f>
        <v>TID_PET_01_DESC</v>
      </c>
      <c r="Q6" s="284">
        <v>1</v>
      </c>
      <c r="R6" s="589" t="str">
        <f>CONCATENATE(RIGHT(petDefinitions[[#This Row],['[gamePrefab']]],LEN(petDefinitions[[#This Row],['[gamePrefab']]])-6),"_",petDefinitions[[#This Row],['[powerup']]])</f>
        <v>MonkeyVampire_1_score</v>
      </c>
      <c r="T6" s="67"/>
    </row>
    <row r="7" spans="1:20">
      <c r="B7" s="285" t="s">
        <v>4</v>
      </c>
      <c r="C7" s="286" t="s">
        <v>638</v>
      </c>
      <c r="D7" s="287" t="s">
        <v>633</v>
      </c>
      <c r="E7" s="281" t="s">
        <v>1274</v>
      </c>
      <c r="F7" s="281">
        <v>2</v>
      </c>
      <c r="G7" s="281" t="b">
        <v>1</v>
      </c>
      <c r="H7" s="281" t="b">
        <v>0</v>
      </c>
      <c r="I7" s="281" t="b">
        <v>0</v>
      </c>
      <c r="J7" s="281" t="b">
        <v>0</v>
      </c>
      <c r="K7" s="282" t="s">
        <v>1388</v>
      </c>
      <c r="L7" s="282" t="s">
        <v>1389</v>
      </c>
      <c r="M7" s="282" t="s">
        <v>1411</v>
      </c>
      <c r="N7" s="283" t="s">
        <v>806</v>
      </c>
      <c r="O7" s="278" t="s">
        <v>846</v>
      </c>
      <c r="P7" s="284" t="str">
        <f>CONCATENATE(LEFT(petDefinitions[[#This Row],['[tidName']]],10),"_DESC")</f>
        <v>TID_PET_02_DESC</v>
      </c>
      <c r="Q7" s="278">
        <v>2</v>
      </c>
      <c r="R7" s="589" t="str">
        <f>CONCATENATE(RIGHT(petDefinitions[[#This Row],['[gamePrefab']]],LEN(petDefinitions[[#This Row],['[gamePrefab']]])-6),"_",petDefinitions[[#This Row],['[powerup']]])</f>
        <v>ChamRed_2_food</v>
      </c>
      <c r="T7" s="67"/>
    </row>
    <row r="8" spans="1:20">
      <c r="B8" s="285" t="s">
        <v>4</v>
      </c>
      <c r="C8" s="286" t="s">
        <v>786</v>
      </c>
      <c r="D8" s="287" t="s">
        <v>633</v>
      </c>
      <c r="E8" s="281" t="s">
        <v>291</v>
      </c>
      <c r="F8" s="281">
        <v>2</v>
      </c>
      <c r="G8" s="281" t="b">
        <v>0</v>
      </c>
      <c r="H8" s="281" t="b">
        <v>0</v>
      </c>
      <c r="I8" s="281" t="b">
        <v>0</v>
      </c>
      <c r="J8" s="281" t="b">
        <v>0</v>
      </c>
      <c r="K8" s="282" t="s">
        <v>1218</v>
      </c>
      <c r="L8" s="282" t="s">
        <v>1198</v>
      </c>
      <c r="M8" s="282" t="s">
        <v>1199</v>
      </c>
      <c r="N8" s="283" t="s">
        <v>315</v>
      </c>
      <c r="O8" s="278" t="s">
        <v>847</v>
      </c>
      <c r="P8" s="278" t="str">
        <f>CONCATENATE(LEFT(petDefinitions[[#This Row],['[tidName']]],10),"_DESC")</f>
        <v>TID_PET_03_DESC</v>
      </c>
      <c r="Q8" s="284">
        <v>3</v>
      </c>
      <c r="R8" s="589" t="str">
        <f>CONCATENATE(RIGHT(petDefinitions[[#This Row],['[gamePrefab']]],LEN(petDefinitions[[#This Row],['[gamePrefab']]])-6),"_",petDefinitions[[#This Row],['[powerup']]])</f>
        <v>Freddy_3_coins</v>
      </c>
      <c r="T8" s="67"/>
    </row>
    <row r="9" spans="1:20">
      <c r="A9" s="67"/>
      <c r="B9" s="285" t="s">
        <v>4</v>
      </c>
      <c r="C9" s="286" t="s">
        <v>787</v>
      </c>
      <c r="D9" s="287" t="s">
        <v>633</v>
      </c>
      <c r="E9" s="281" t="s">
        <v>1274</v>
      </c>
      <c r="F9" s="281">
        <v>3</v>
      </c>
      <c r="G9" s="281" t="b">
        <v>1</v>
      </c>
      <c r="H9" s="281" t="b">
        <v>0</v>
      </c>
      <c r="I9" s="281" t="b">
        <v>0</v>
      </c>
      <c r="J9" s="281" t="b">
        <v>0</v>
      </c>
      <c r="K9" s="282" t="s">
        <v>1075</v>
      </c>
      <c r="L9" s="282" t="s">
        <v>1083</v>
      </c>
      <c r="M9" s="288" t="s">
        <v>1213</v>
      </c>
      <c r="N9" s="283" t="s">
        <v>806</v>
      </c>
      <c r="O9" s="278" t="s">
        <v>848</v>
      </c>
      <c r="P9" s="284" t="str">
        <f>CONCATENATE(LEFT(petDefinitions[[#This Row],['[tidName']]],10),"_DESC")</f>
        <v>TID_PET_04_DESC</v>
      </c>
      <c r="Q9" s="278">
        <v>4</v>
      </c>
      <c r="R9" s="589" t="str">
        <f>CONCATENATE(RIGHT(petDefinitions[[#This Row],['[gamePrefab']]],LEN(petDefinitions[[#This Row],['[gamePrefab']]])-6),"_",petDefinitions[[#This Row],['[powerup']]])</f>
        <v>Froggy_v1_4_food</v>
      </c>
      <c r="T9" s="67"/>
    </row>
    <row r="10" spans="1:20">
      <c r="A10" s="67"/>
      <c r="B10" s="285" t="s">
        <v>4</v>
      </c>
      <c r="C10" s="286" t="s">
        <v>788</v>
      </c>
      <c r="D10" s="287" t="s">
        <v>633</v>
      </c>
      <c r="E10" s="281" t="s">
        <v>291</v>
      </c>
      <c r="F10" s="281">
        <v>3</v>
      </c>
      <c r="G10" s="281" t="b">
        <v>1</v>
      </c>
      <c r="H10" s="281" t="b">
        <v>0</v>
      </c>
      <c r="I10" s="281" t="b">
        <v>0</v>
      </c>
      <c r="J10" s="281" t="b">
        <v>0</v>
      </c>
      <c r="K10" s="282" t="s">
        <v>1390</v>
      </c>
      <c r="L10" s="282" t="s">
        <v>1391</v>
      </c>
      <c r="M10" s="282" t="s">
        <v>1412</v>
      </c>
      <c r="N10" s="283" t="s">
        <v>291</v>
      </c>
      <c r="O10" s="278" t="s">
        <v>849</v>
      </c>
      <c r="P10" s="278" t="str">
        <f>CONCATENATE(LEFT(petDefinitions[[#This Row],['[tidName']]],10),"_DESC")</f>
        <v>TID_PET_05_DESC</v>
      </c>
      <c r="Q10" s="278">
        <v>5</v>
      </c>
      <c r="R10" s="589" t="str">
        <f>CONCATENATE(RIGHT(petDefinitions[[#This Row],['[gamePrefab']]],LEN(petDefinitions[[#This Row],['[gamePrefab']]])-6),"_",petDefinitions[[#This Row],['[powerup']]])</f>
        <v>ChamRichelier_5_score</v>
      </c>
      <c r="T10" s="67"/>
    </row>
    <row r="11" spans="1:20">
      <c r="A11" s="67"/>
      <c r="B11" s="285" t="s">
        <v>4</v>
      </c>
      <c r="C11" s="286" t="s">
        <v>789</v>
      </c>
      <c r="D11" s="287" t="s">
        <v>633</v>
      </c>
      <c r="E11" s="281" t="s">
        <v>1274</v>
      </c>
      <c r="F11" s="281">
        <v>4</v>
      </c>
      <c r="G11" s="281" t="b">
        <v>1</v>
      </c>
      <c r="H11" s="281" t="b">
        <v>0</v>
      </c>
      <c r="I11" s="281" t="b">
        <v>0</v>
      </c>
      <c r="J11" s="281" t="b">
        <v>0</v>
      </c>
      <c r="K11" s="282" t="s">
        <v>1457</v>
      </c>
      <c r="L11" s="282" t="s">
        <v>1458</v>
      </c>
      <c r="M11" s="282" t="s">
        <v>1521</v>
      </c>
      <c r="N11" s="283" t="s">
        <v>806</v>
      </c>
      <c r="O11" s="278" t="s">
        <v>850</v>
      </c>
      <c r="P11" s="278" t="str">
        <f>CONCATENATE(LEFT(petDefinitions[[#This Row],['[tidName']]],10),"_DESC")</f>
        <v>TID_PET_06_DESC</v>
      </c>
      <c r="Q11" s="278">
        <v>6</v>
      </c>
      <c r="R11" s="589" t="str">
        <f>CONCATENATE(RIGHT(petDefinitions[[#This Row],['[gamePrefab']]],LEN(petDefinitions[[#This Row],['[gamePrefab']]])-6),"_",petDefinitions[[#This Row],['[powerup']]])</f>
        <v>DactylusChicken_6_food</v>
      </c>
      <c r="T11" s="67"/>
    </row>
    <row r="12" spans="1:20">
      <c r="A12" s="67"/>
      <c r="B12" s="285" t="s">
        <v>4</v>
      </c>
      <c r="C12" s="286" t="s">
        <v>790</v>
      </c>
      <c r="D12" s="287" t="s">
        <v>633</v>
      </c>
      <c r="E12" s="281" t="s">
        <v>1274</v>
      </c>
      <c r="F12" s="281">
        <v>0</v>
      </c>
      <c r="G12" s="281" t="b">
        <v>1</v>
      </c>
      <c r="H12" s="281" t="b">
        <v>0</v>
      </c>
      <c r="I12" s="281" t="b">
        <v>0</v>
      </c>
      <c r="J12" s="281" t="b">
        <v>0</v>
      </c>
      <c r="K12" s="282" t="s">
        <v>1662</v>
      </c>
      <c r="L12" s="282" t="s">
        <v>1663</v>
      </c>
      <c r="M12" s="282" t="s">
        <v>1664</v>
      </c>
      <c r="N12" s="283" t="s">
        <v>780</v>
      </c>
      <c r="O12" s="278" t="s">
        <v>851</v>
      </c>
      <c r="P12" s="278" t="str">
        <f>CONCATENATE(LEFT(petDefinitions[[#This Row],['[tidName']]],10),"_DESC")</f>
        <v>TID_PET_07_DESC</v>
      </c>
      <c r="Q12" s="278">
        <v>7</v>
      </c>
      <c r="R12" s="589" t="str">
        <f>CONCATENATE(RIGHT(petDefinitions[[#This Row],['[gamePrefab']]],LEN(petDefinitions[[#This Row],['[gamePrefab']]])-6),"_",petDefinitions[[#This Row],['[powerup']]])</f>
        <v>BallPaint_7_hp</v>
      </c>
      <c r="T12" s="67"/>
    </row>
    <row r="13" spans="1:20">
      <c r="A13" s="67"/>
      <c r="B13" s="285" t="s">
        <v>4</v>
      </c>
      <c r="C13" s="286" t="s">
        <v>791</v>
      </c>
      <c r="D13" s="287" t="s">
        <v>633</v>
      </c>
      <c r="E13" s="281" t="s">
        <v>1270</v>
      </c>
      <c r="F13" s="281">
        <v>0</v>
      </c>
      <c r="G13" s="281" t="b">
        <v>1</v>
      </c>
      <c r="H13" s="281" t="b">
        <v>0</v>
      </c>
      <c r="I13" s="281" t="b">
        <v>0</v>
      </c>
      <c r="J13" s="281" t="b">
        <v>0</v>
      </c>
      <c r="K13" s="282" t="s">
        <v>1392</v>
      </c>
      <c r="L13" s="282" t="s">
        <v>1393</v>
      </c>
      <c r="M13" s="282" t="s">
        <v>1413</v>
      </c>
      <c r="N13" s="283" t="s">
        <v>782</v>
      </c>
      <c r="O13" s="278" t="s">
        <v>852</v>
      </c>
      <c r="P13" s="278" t="str">
        <f>CONCATENATE(LEFT(petDefinitions[[#This Row],['[tidName']]],10),"_DESC")</f>
        <v>TID_PET_08_DESC</v>
      </c>
      <c r="Q13" s="278">
        <v>8</v>
      </c>
      <c r="R13" s="589" t="str">
        <f>CONCATENATE(RIGHT(petDefinitions[[#This Row],['[gamePrefab']]],LEN(petDefinitions[[#This Row],['[gamePrefab']]])-6),"_",petDefinitions[[#This Row],['[powerup']]])</f>
        <v>ChamPipistrello_8_avoid_mine</v>
      </c>
      <c r="T13" s="67"/>
    </row>
    <row r="14" spans="1:20">
      <c r="A14" s="67"/>
      <c r="B14" s="285" t="s">
        <v>4</v>
      </c>
      <c r="C14" s="286" t="s">
        <v>792</v>
      </c>
      <c r="D14" s="287" t="s">
        <v>633</v>
      </c>
      <c r="E14" s="281" t="s">
        <v>814</v>
      </c>
      <c r="F14" s="281">
        <v>0</v>
      </c>
      <c r="G14" s="281" t="b">
        <v>1</v>
      </c>
      <c r="H14" s="281" t="b">
        <v>0</v>
      </c>
      <c r="I14" s="281" t="b">
        <v>0</v>
      </c>
      <c r="J14" s="281" t="b">
        <v>0</v>
      </c>
      <c r="K14" s="282" t="s">
        <v>1474</v>
      </c>
      <c r="L14" s="288" t="s">
        <v>1481</v>
      </c>
      <c r="M14" s="282" t="s">
        <v>1526</v>
      </c>
      <c r="N14" s="283" t="s">
        <v>814</v>
      </c>
      <c r="O14" s="278" t="s">
        <v>853</v>
      </c>
      <c r="P14" s="278" t="str">
        <f>CONCATENATE(LEFT(petDefinitions[[#This Row],['[tidName']]],10),"_DESC")</f>
        <v>TID_PET_09_DESC</v>
      </c>
      <c r="Q14" s="278">
        <v>9</v>
      </c>
      <c r="R14" s="589" t="str">
        <f>CONCATENATE(RIGHT(petDefinitions[[#This Row],['[gamePrefab']]],LEN(petDefinitions[[#This Row],['[gamePrefab']]])-6),"_",petDefinitions[[#This Row],['[powerup']]])</f>
        <v>MonkeyRocket_9_speed</v>
      </c>
      <c r="T14" s="67"/>
    </row>
    <row r="15" spans="1:20">
      <c r="A15" s="67"/>
      <c r="B15" s="285" t="s">
        <v>4</v>
      </c>
      <c r="C15" s="286" t="s">
        <v>793</v>
      </c>
      <c r="D15" s="287" t="s">
        <v>633</v>
      </c>
      <c r="E15" s="281" t="s">
        <v>814</v>
      </c>
      <c r="F15" s="281">
        <v>1</v>
      </c>
      <c r="G15" s="281" t="b">
        <v>1</v>
      </c>
      <c r="H15" s="281" t="b">
        <v>0</v>
      </c>
      <c r="I15" s="281" t="b">
        <v>0</v>
      </c>
      <c r="J15" s="281" t="b">
        <v>0</v>
      </c>
      <c r="K15" s="282" t="s">
        <v>1219</v>
      </c>
      <c r="L15" s="282" t="s">
        <v>1201</v>
      </c>
      <c r="M15" s="282" t="s">
        <v>1209</v>
      </c>
      <c r="N15" s="283" t="s">
        <v>781</v>
      </c>
      <c r="O15" s="278" t="s">
        <v>1080</v>
      </c>
      <c r="P15" s="278" t="str">
        <f>CONCATENATE(LEFT(petDefinitions[[#This Row],['[tidName']]],10),"_DESC")</f>
        <v>TID_PET_10_DESC</v>
      </c>
      <c r="Q15" s="278">
        <v>10</v>
      </c>
      <c r="R15" s="589" t="str">
        <f>CONCATENATE(RIGHT(petDefinitions[[#This Row],['[gamePrefab']]],LEN(petDefinitions[[#This Row],['[gamePrefab']]])-6),"_",petDefinitions[[#This Row],['[powerup']]])</f>
        <v>FreddyMetallicArmor_10_boost</v>
      </c>
      <c r="T15" s="67"/>
    </row>
    <row r="16" spans="1:20">
      <c r="A16" s="67"/>
      <c r="B16" s="285" t="s">
        <v>4</v>
      </c>
      <c r="C16" s="286" t="s">
        <v>794</v>
      </c>
      <c r="D16" s="287" t="s">
        <v>633</v>
      </c>
      <c r="E16" s="281" t="s">
        <v>1269</v>
      </c>
      <c r="F16" s="281">
        <v>0</v>
      </c>
      <c r="G16" s="281" t="b">
        <v>1</v>
      </c>
      <c r="H16" s="281" t="b">
        <v>0</v>
      </c>
      <c r="I16" s="281" t="b">
        <v>0</v>
      </c>
      <c r="J16" s="281" t="b">
        <v>0</v>
      </c>
      <c r="K16" s="282" t="s">
        <v>1394</v>
      </c>
      <c r="L16" s="282" t="s">
        <v>1395</v>
      </c>
      <c r="M16" s="282" t="s">
        <v>1414</v>
      </c>
      <c r="N16" s="283" t="s">
        <v>818</v>
      </c>
      <c r="O16" s="278" t="s">
        <v>1081</v>
      </c>
      <c r="P16" s="278" t="str">
        <f>CONCATENATE(LEFT(petDefinitions[[#This Row],['[tidName']]],10),"_DESC")</f>
        <v>TID_PET_11_DESC</v>
      </c>
      <c r="Q16" s="278">
        <v>11</v>
      </c>
      <c r="R16" s="589" t="str">
        <f>CONCATENATE(RIGHT(petDefinitions[[#This Row],['[gamePrefab']]],LEN(petDefinitions[[#This Row],['[gamePrefab']]])-6),"_",petDefinitions[[#This Row],['[powerup']]])</f>
        <v>ChamBurnout_11_fury_size</v>
      </c>
      <c r="T16" s="67"/>
    </row>
    <row r="17" spans="1:20">
      <c r="A17" s="67"/>
      <c r="B17" s="285" t="s">
        <v>4</v>
      </c>
      <c r="C17" s="286" t="s">
        <v>795</v>
      </c>
      <c r="D17" s="287" t="s">
        <v>634</v>
      </c>
      <c r="E17" s="281" t="s">
        <v>1269</v>
      </c>
      <c r="F17" s="281">
        <v>1</v>
      </c>
      <c r="G17" s="281" t="b">
        <v>1</v>
      </c>
      <c r="H17" s="281" t="b">
        <v>0</v>
      </c>
      <c r="I17" s="281" t="b">
        <v>0</v>
      </c>
      <c r="J17" s="281" t="b">
        <v>0</v>
      </c>
      <c r="K17" s="282" t="s">
        <v>1475</v>
      </c>
      <c r="L17" s="282" t="s">
        <v>1476</v>
      </c>
      <c r="M17" s="282" t="s">
        <v>1527</v>
      </c>
      <c r="N17" s="283" t="s">
        <v>779</v>
      </c>
      <c r="O17" s="278" t="s">
        <v>1082</v>
      </c>
      <c r="P17" s="278" t="str">
        <f>CONCATENATE(LEFT(petDefinitions[[#This Row],['[tidName']]],10),"_DESC")</f>
        <v>TID_PET_12_DESC</v>
      </c>
      <c r="Q17" s="278">
        <v>12</v>
      </c>
      <c r="R17" s="589" t="str">
        <f>CONCATENATE(RIGHT(petDefinitions[[#This Row],['[gamePrefab']]],LEN(petDefinitions[[#This Row],['[gamePrefab']]])-6),"_",petDefinitions[[#This Row],['[powerup']]])</f>
        <v>MonkeyImp_12_fury_duration</v>
      </c>
      <c r="T17" s="67"/>
    </row>
    <row r="18" spans="1:20">
      <c r="A18" s="67"/>
      <c r="B18" s="285" t="s">
        <v>4</v>
      </c>
      <c r="C18" s="286" t="s">
        <v>796</v>
      </c>
      <c r="D18" s="287" t="s">
        <v>633</v>
      </c>
      <c r="E18" s="281" t="s">
        <v>1274</v>
      </c>
      <c r="F18" s="281">
        <v>1</v>
      </c>
      <c r="G18" s="281" t="b">
        <v>1</v>
      </c>
      <c r="H18" s="281" t="b">
        <v>0</v>
      </c>
      <c r="I18" s="281" t="b">
        <v>0</v>
      </c>
      <c r="J18" s="281" t="b">
        <v>0</v>
      </c>
      <c r="K18" s="282" t="s">
        <v>1079</v>
      </c>
      <c r="L18" s="282" t="s">
        <v>1084</v>
      </c>
      <c r="M18" s="288" t="s">
        <v>1214</v>
      </c>
      <c r="N18" s="283" t="s">
        <v>780</v>
      </c>
      <c r="O18" s="278" t="s">
        <v>854</v>
      </c>
      <c r="P18" s="278" t="str">
        <f>CONCATENATE(LEFT(petDefinitions[[#This Row],['[tidName']]],10),"_DESC")</f>
        <v>TID_PET_13_DESC</v>
      </c>
      <c r="Q18" s="278">
        <v>13</v>
      </c>
      <c r="R18" s="589" t="str">
        <f>CONCATENATE(RIGHT(petDefinitions[[#This Row],['[gamePrefab']]],LEN(petDefinitions[[#This Row],['[gamePrefab']]])-6),"_",petDefinitions[[#This Row],['[powerup']]])</f>
        <v>Froggy_v5_13_hp</v>
      </c>
      <c r="T18" s="67"/>
    </row>
    <row r="19" spans="1:20">
      <c r="A19" s="67"/>
      <c r="B19" s="285" t="s">
        <v>4</v>
      </c>
      <c r="C19" s="286" t="s">
        <v>797</v>
      </c>
      <c r="D19" s="287" t="s">
        <v>633</v>
      </c>
      <c r="E19" s="281" t="s">
        <v>291</v>
      </c>
      <c r="F19" s="281">
        <v>4</v>
      </c>
      <c r="G19" s="281" t="b">
        <v>0</v>
      </c>
      <c r="H19" s="281" t="b">
        <v>0</v>
      </c>
      <c r="I19" s="281" t="b">
        <v>0</v>
      </c>
      <c r="J19" s="281" t="b">
        <v>0</v>
      </c>
      <c r="K19" s="282" t="s">
        <v>1076</v>
      </c>
      <c r="L19" s="282" t="s">
        <v>1085</v>
      </c>
      <c r="M19" s="282" t="s">
        <v>1215</v>
      </c>
      <c r="N19" s="283" t="s">
        <v>892</v>
      </c>
      <c r="O19" s="278" t="s">
        <v>855</v>
      </c>
      <c r="P19" s="278" t="str">
        <f>CONCATENATE(LEFT(petDefinitions[[#This Row],['[tidName']]],10),"_DESC")</f>
        <v>TID_PET_14_DESC</v>
      </c>
      <c r="Q19" s="278">
        <v>14</v>
      </c>
      <c r="R19" s="589" t="str">
        <f>CONCATENATE(RIGHT(petDefinitions[[#This Row],['[gamePrefab']]],LEN(petDefinitions[[#This Row],['[gamePrefab']]])-6),"_",petDefinitions[[#This Row],['[powerup']]])</f>
        <v>Froggy_v2_14_more_xp</v>
      </c>
      <c r="T19" s="67"/>
    </row>
    <row r="20" spans="1:20">
      <c r="A20" s="67"/>
      <c r="B20" s="285" t="s">
        <v>4</v>
      </c>
      <c r="C20" s="286" t="s">
        <v>798</v>
      </c>
      <c r="D20" s="287" t="s">
        <v>633</v>
      </c>
      <c r="E20" s="281" t="s">
        <v>1270</v>
      </c>
      <c r="F20" s="287">
        <v>1</v>
      </c>
      <c r="G20" s="281" t="b">
        <v>1</v>
      </c>
      <c r="H20" s="281" t="b">
        <v>0</v>
      </c>
      <c r="I20" s="281" t="b">
        <v>0</v>
      </c>
      <c r="J20" s="281" t="b">
        <v>0</v>
      </c>
      <c r="K20" s="282" t="s">
        <v>1465</v>
      </c>
      <c r="L20" s="282" t="s">
        <v>1466</v>
      </c>
      <c r="M20" s="282" t="s">
        <v>1523</v>
      </c>
      <c r="N20" s="283" t="s">
        <v>813</v>
      </c>
      <c r="O20" s="278" t="s">
        <v>856</v>
      </c>
      <c r="P20" s="278" t="str">
        <f>CONCATENATE(LEFT(petDefinitions[[#This Row],['[tidName']]],10),"_DESC")</f>
        <v>TID_PET_15_DESC</v>
      </c>
      <c r="Q20" s="278">
        <v>15</v>
      </c>
      <c r="R20" s="589" t="str">
        <f>CONCATENATE(RIGHT(petDefinitions[[#This Row],['[gamePrefab']]],LEN(petDefinitions[[#This Row],['[gamePrefab']]])-6),"_",petDefinitions[[#This Row],['[powerup']]])</f>
        <v>DactylusTupac_15_reduce_life_drain</v>
      </c>
      <c r="T20" s="67"/>
    </row>
    <row r="21" spans="1:20">
      <c r="A21" s="67"/>
      <c r="B21" s="285" t="s">
        <v>4</v>
      </c>
      <c r="C21" s="286" t="s">
        <v>799</v>
      </c>
      <c r="D21" s="287" t="s">
        <v>633</v>
      </c>
      <c r="E21" s="281" t="s">
        <v>814</v>
      </c>
      <c r="F21" s="287">
        <v>2</v>
      </c>
      <c r="G21" s="281" t="b">
        <v>1</v>
      </c>
      <c r="H21" s="281" t="b">
        <v>0</v>
      </c>
      <c r="I21" s="281" t="b">
        <v>0</v>
      </c>
      <c r="J21" s="281" t="b">
        <v>0</v>
      </c>
      <c r="K21" s="282" t="s">
        <v>1203</v>
      </c>
      <c r="L21" s="282" t="s">
        <v>1202</v>
      </c>
      <c r="M21" s="282" t="s">
        <v>1200</v>
      </c>
      <c r="N21" s="283" t="s">
        <v>814</v>
      </c>
      <c r="O21" s="278" t="s">
        <v>857</v>
      </c>
      <c r="P21" s="278" t="str">
        <f>CONCATENATE(LEFT(petDefinitions[[#This Row],['[tidName']]],10),"_DESC")</f>
        <v>TID_PET_16_DESC</v>
      </c>
      <c r="Q21" s="278">
        <v>16</v>
      </c>
      <c r="R21" s="589" t="str">
        <f>CONCATENATE(RIGHT(petDefinitions[[#This Row],['[gamePrefab']]],LEN(petDefinitions[[#This Row],['[gamePrefab']]])-6),"_",petDefinitions[[#This Row],['[powerup']]])</f>
        <v>FreddySportTapes_16_speed</v>
      </c>
      <c r="T21" s="67"/>
    </row>
    <row r="22" spans="1:20">
      <c r="A22" s="67"/>
      <c r="B22" s="285" t="s">
        <v>4</v>
      </c>
      <c r="C22" s="286" t="s">
        <v>800</v>
      </c>
      <c r="D22" s="287" t="s">
        <v>633</v>
      </c>
      <c r="E22" s="281" t="s">
        <v>814</v>
      </c>
      <c r="F22" s="287">
        <v>3</v>
      </c>
      <c r="G22" s="281" t="b">
        <v>1</v>
      </c>
      <c r="H22" s="281" t="b">
        <v>0</v>
      </c>
      <c r="I22" s="281" t="b">
        <v>0</v>
      </c>
      <c r="J22" s="281" t="b">
        <v>0</v>
      </c>
      <c r="K22" s="282" t="s">
        <v>1477</v>
      </c>
      <c r="L22" s="288" t="s">
        <v>1478</v>
      </c>
      <c r="M22" s="288" t="s">
        <v>1528</v>
      </c>
      <c r="N22" s="283" t="s">
        <v>781</v>
      </c>
      <c r="O22" s="278" t="s">
        <v>858</v>
      </c>
      <c r="P22" s="278" t="str">
        <f>CONCATENATE(LEFT(petDefinitions[[#This Row],['[tidName']]],10),"_DESC")</f>
        <v>TID_PET_17_DESC</v>
      </c>
      <c r="Q22" s="278">
        <v>17</v>
      </c>
      <c r="R22" s="589" t="str">
        <f>CONCATENATE(RIGHT(petDefinitions[[#This Row],['[gamePrefab']]],LEN(petDefinitions[[#This Row],['[gamePrefab']]])-6),"_",petDefinitions[[#This Row],['[powerup']]])</f>
        <v>MonkeyKing_17_boost</v>
      </c>
      <c r="T22" s="67"/>
    </row>
    <row r="23" spans="1:20">
      <c r="A23" s="67"/>
      <c r="B23" s="285" t="s">
        <v>4</v>
      </c>
      <c r="C23" s="286" t="s">
        <v>801</v>
      </c>
      <c r="D23" s="287" t="s">
        <v>633</v>
      </c>
      <c r="E23" s="281" t="s">
        <v>1269</v>
      </c>
      <c r="F23" s="287">
        <v>2</v>
      </c>
      <c r="G23" s="281" t="b">
        <v>1</v>
      </c>
      <c r="H23" s="281" t="b">
        <v>0</v>
      </c>
      <c r="I23" s="281" t="b">
        <v>0</v>
      </c>
      <c r="J23" s="281" t="b">
        <v>0</v>
      </c>
      <c r="K23" s="282" t="s">
        <v>1437</v>
      </c>
      <c r="L23" s="282" t="s">
        <v>1442</v>
      </c>
      <c r="M23" s="282" t="s">
        <v>1447</v>
      </c>
      <c r="N23" s="283" t="s">
        <v>818</v>
      </c>
      <c r="O23" s="278" t="s">
        <v>859</v>
      </c>
      <c r="P23" s="278" t="str">
        <f>CONCATENATE(LEFT(petDefinitions[[#This Row],['[tidName']]],10),"_DESC")</f>
        <v>TID_PET_18_DESC</v>
      </c>
      <c r="Q23" s="278">
        <v>18</v>
      </c>
      <c r="R23" s="589" t="str">
        <f>CONCATENATE(RIGHT(petDefinitions[[#This Row],['[gamePrefab']]],LEN(petDefinitions[[#This Row],['[gamePrefab']]])-6),"_",petDefinitions[[#This Row],['[powerup']]])</f>
        <v>BallGrenade_18_fury_size</v>
      </c>
      <c r="T23" s="67"/>
    </row>
    <row r="24" spans="1:20">
      <c r="A24" s="67"/>
      <c r="B24" s="285" t="s">
        <v>4</v>
      </c>
      <c r="C24" s="286" t="s">
        <v>802</v>
      </c>
      <c r="D24" s="287" t="s">
        <v>633</v>
      </c>
      <c r="E24" s="281" t="s">
        <v>1269</v>
      </c>
      <c r="F24" s="287">
        <v>3</v>
      </c>
      <c r="G24" s="281" t="b">
        <v>1</v>
      </c>
      <c r="H24" s="281" t="b">
        <v>0</v>
      </c>
      <c r="I24" s="281" t="b">
        <v>0</v>
      </c>
      <c r="J24" s="281" t="b">
        <v>0</v>
      </c>
      <c r="K24" s="282" t="s">
        <v>1077</v>
      </c>
      <c r="L24" s="282" t="s">
        <v>1086</v>
      </c>
      <c r="M24" s="282" t="s">
        <v>1216</v>
      </c>
      <c r="N24" s="283" t="s">
        <v>779</v>
      </c>
      <c r="O24" s="278" t="s">
        <v>860</v>
      </c>
      <c r="P24" s="278" t="str">
        <f>CONCATENATE(LEFT(petDefinitions[[#This Row],['[tidName']]],10),"_DESC")</f>
        <v>TID_PET_19_DESC</v>
      </c>
      <c r="Q24" s="278">
        <v>19</v>
      </c>
      <c r="R24" s="589" t="str">
        <f>CONCATENATE(RIGHT(petDefinitions[[#This Row],['[gamePrefab']]],LEN(petDefinitions[[#This Row],['[gamePrefab']]])-6),"_",petDefinitions[[#This Row],['[powerup']]])</f>
        <v>Froggy_v3_19_fury_duration</v>
      </c>
      <c r="T24" s="67"/>
    </row>
    <row r="25" spans="1:20">
      <c r="A25" s="67"/>
      <c r="B25" s="285" t="s">
        <v>4</v>
      </c>
      <c r="C25" s="286" t="s">
        <v>803</v>
      </c>
      <c r="D25" s="287" t="s">
        <v>633</v>
      </c>
      <c r="E25" s="281" t="s">
        <v>1270</v>
      </c>
      <c r="F25" s="287">
        <v>2</v>
      </c>
      <c r="G25" s="281" t="b">
        <v>1</v>
      </c>
      <c r="H25" s="281" t="b">
        <v>0</v>
      </c>
      <c r="I25" s="281" t="b">
        <v>0</v>
      </c>
      <c r="J25" s="281" t="b">
        <v>0</v>
      </c>
      <c r="K25" s="282" t="s">
        <v>1461</v>
      </c>
      <c r="L25" s="288" t="s">
        <v>1462</v>
      </c>
      <c r="M25" s="288" t="s">
        <v>1522</v>
      </c>
      <c r="N25" s="289" t="s">
        <v>810</v>
      </c>
      <c r="O25" s="278" t="s">
        <v>861</v>
      </c>
      <c r="P25" s="278" t="str">
        <f>CONCATENATE(LEFT(petDefinitions[[#This Row],['[tidName']]],10),"_DESC")</f>
        <v>TID_PET_20_DESC</v>
      </c>
      <c r="Q25" s="278">
        <v>20</v>
      </c>
      <c r="R25" s="589" t="str">
        <f>CONCATENATE(RIGHT(petDefinitions[[#This Row],['[gamePrefab']]],LEN(petDefinitions[[#This Row],['[gamePrefab']]])-6),"_",petDefinitions[[#This Row],['[powerup']]])</f>
        <v>DactylusCrazy_20_lower_damage_poison</v>
      </c>
      <c r="T25" s="67"/>
    </row>
    <row r="26" spans="1:20">
      <c r="A26" s="67"/>
      <c r="B26" s="279" t="s">
        <v>4</v>
      </c>
      <c r="C26" s="280" t="s">
        <v>826</v>
      </c>
      <c r="D26" s="281" t="s">
        <v>633</v>
      </c>
      <c r="E26" s="281" t="s">
        <v>1270</v>
      </c>
      <c r="F26" s="287">
        <v>3</v>
      </c>
      <c r="G26" s="281" t="b">
        <v>1</v>
      </c>
      <c r="H26" s="281" t="b">
        <v>0</v>
      </c>
      <c r="I26" s="281" t="b">
        <v>0</v>
      </c>
      <c r="J26" s="281" t="b">
        <v>0</v>
      </c>
      <c r="K26" s="282" t="s">
        <v>1459</v>
      </c>
      <c r="L26" s="282" t="s">
        <v>1460</v>
      </c>
      <c r="M26" s="282" t="s">
        <v>1520</v>
      </c>
      <c r="N26" s="283" t="s">
        <v>811</v>
      </c>
      <c r="O26" s="278" t="s">
        <v>862</v>
      </c>
      <c r="P26" s="278" t="str">
        <f>CONCATENATE(LEFT(petDefinitions[[#This Row],['[tidName']]],10),"_DESC")</f>
        <v>TID_PET_21_DESC</v>
      </c>
      <c r="Q26" s="278">
        <v>21</v>
      </c>
      <c r="R26" s="589" t="str">
        <f>CONCATENATE(RIGHT(petDefinitions[[#This Row],['[gamePrefab']]],LEN(petDefinitions[[#This Row],['[gamePrefab']]])-6),"_",petDefinitions[[#This Row],['[powerup']]])</f>
        <v>DactylusArrow_21_lower_damage_arrows</v>
      </c>
      <c r="T26" s="67"/>
    </row>
    <row r="27" spans="1:20">
      <c r="A27" s="67"/>
      <c r="B27" s="279" t="s">
        <v>4</v>
      </c>
      <c r="C27" s="280" t="s">
        <v>827</v>
      </c>
      <c r="D27" s="281" t="s">
        <v>633</v>
      </c>
      <c r="E27" s="281" t="s">
        <v>1270</v>
      </c>
      <c r="F27" s="287">
        <v>4</v>
      </c>
      <c r="G27" s="281" t="b">
        <v>1</v>
      </c>
      <c r="H27" s="281" t="b">
        <v>0</v>
      </c>
      <c r="I27" s="281" t="b">
        <v>0</v>
      </c>
      <c r="J27" s="281" t="b">
        <v>0</v>
      </c>
      <c r="K27" s="282" t="s">
        <v>1479</v>
      </c>
      <c r="L27" s="282" t="s">
        <v>1480</v>
      </c>
      <c r="M27" s="282" t="s">
        <v>1529</v>
      </c>
      <c r="N27" s="283" t="s">
        <v>810</v>
      </c>
      <c r="O27" s="278" t="s">
        <v>863</v>
      </c>
      <c r="P27" s="278" t="str">
        <f>CONCATENATE(LEFT(petDefinitions[[#This Row],['[tidName']]],10),"_DESC")</f>
        <v>TID_PET_22_DESC</v>
      </c>
      <c r="Q27" s="284">
        <v>22</v>
      </c>
      <c r="R27" s="589" t="str">
        <f>CONCATENATE(RIGHT(petDefinitions[[#This Row],['[gamePrefab']]],LEN(petDefinitions[[#This Row],['[gamePrefab']]])-6),"_",petDefinitions[[#This Row],['[powerup']]])</f>
        <v>MonkeyPoisonIvy_22_lower_damage_poison</v>
      </c>
      <c r="T27" s="67"/>
    </row>
    <row r="28" spans="1:20">
      <c r="A28" s="67"/>
      <c r="B28" s="285" t="s">
        <v>4</v>
      </c>
      <c r="C28" s="286" t="s">
        <v>828</v>
      </c>
      <c r="D28" s="287" t="s">
        <v>633</v>
      </c>
      <c r="E28" s="281" t="s">
        <v>1270</v>
      </c>
      <c r="F28" s="287">
        <v>5</v>
      </c>
      <c r="G28" s="281" t="b">
        <v>1</v>
      </c>
      <c r="H28" s="281" t="b">
        <v>0</v>
      </c>
      <c r="I28" s="281" t="b">
        <v>0</v>
      </c>
      <c r="J28" s="281" t="b">
        <v>0</v>
      </c>
      <c r="K28" s="282" t="s">
        <v>1078</v>
      </c>
      <c r="L28" s="282" t="s">
        <v>1087</v>
      </c>
      <c r="M28" s="282" t="s">
        <v>1217</v>
      </c>
      <c r="N28" s="283" t="s">
        <v>809</v>
      </c>
      <c r="O28" s="278" t="s">
        <v>864</v>
      </c>
      <c r="P28" s="284" t="str">
        <f>CONCATENATE(LEFT(petDefinitions[[#This Row],['[tidName']]],10),"_DESC")</f>
        <v>TID_PET_23_DESC</v>
      </c>
      <c r="Q28" s="278">
        <v>23</v>
      </c>
      <c r="R28" s="589" t="str">
        <f>CONCATENATE(RIGHT(petDefinitions[[#This Row],['[gamePrefab']]],LEN(petDefinitions[[#This Row],['[gamePrefab']]])-6),"_",petDefinitions[[#This Row],['[powerup']]])</f>
        <v>Froggy_v4_23_lower_damage_mine</v>
      </c>
      <c r="T28" s="67"/>
    </row>
    <row r="29" spans="1:20">
      <c r="A29" s="67"/>
      <c r="B29" s="285" t="s">
        <v>4</v>
      </c>
      <c r="C29" s="286" t="s">
        <v>831</v>
      </c>
      <c r="D29" s="287" t="s">
        <v>633</v>
      </c>
      <c r="E29" s="281" t="s">
        <v>1274</v>
      </c>
      <c r="F29" s="281">
        <v>5</v>
      </c>
      <c r="G29" s="281" t="b">
        <v>1</v>
      </c>
      <c r="H29" s="281" t="b">
        <v>0</v>
      </c>
      <c r="I29" s="281" t="b">
        <v>0</v>
      </c>
      <c r="J29" s="281" t="b">
        <v>0</v>
      </c>
      <c r="K29" s="282" t="s">
        <v>1396</v>
      </c>
      <c r="L29" s="282" t="s">
        <v>1397</v>
      </c>
      <c r="M29" s="282" t="s">
        <v>1415</v>
      </c>
      <c r="N29" s="283" t="s">
        <v>780</v>
      </c>
      <c r="O29" s="278" t="s">
        <v>866</v>
      </c>
      <c r="P29" s="278" t="str">
        <f>CONCATENATE(LEFT(petDefinitions[[#This Row],['[tidName']]],10),"_DESC")</f>
        <v>TID_PET_26_DESC</v>
      </c>
      <c r="Q29" s="284">
        <v>26</v>
      </c>
      <c r="R29" s="589" t="str">
        <f>CONCATENATE(RIGHT(petDefinitions[[#This Row],['[gamePrefab']]],LEN(petDefinitions[[#This Row],['[gamePrefab']]])-6),"_",petDefinitions[[#This Row],['[powerup']]])</f>
        <v>ChamMorylin_26_hp</v>
      </c>
      <c r="T29" s="67"/>
    </row>
    <row r="30" spans="1:20">
      <c r="A30" s="67"/>
      <c r="B30" s="285" t="s">
        <v>4</v>
      </c>
      <c r="C30" s="286" t="s">
        <v>832</v>
      </c>
      <c r="D30" s="287" t="s">
        <v>633</v>
      </c>
      <c r="E30" s="281" t="s">
        <v>1270</v>
      </c>
      <c r="F30" s="281">
        <v>6</v>
      </c>
      <c r="G30" s="281" t="b">
        <v>1</v>
      </c>
      <c r="H30" s="281" t="b">
        <v>0</v>
      </c>
      <c r="I30" s="281" t="b">
        <v>0</v>
      </c>
      <c r="J30" s="281" t="b">
        <v>0</v>
      </c>
      <c r="K30" s="282" t="s">
        <v>1206</v>
      </c>
      <c r="L30" s="288" t="s">
        <v>1207</v>
      </c>
      <c r="M30" s="288" t="s">
        <v>1208</v>
      </c>
      <c r="N30" s="283" t="s">
        <v>783</v>
      </c>
      <c r="O30" s="278" t="s">
        <v>867</v>
      </c>
      <c r="P30" s="278" t="str">
        <f>CONCATENATE(LEFT(petDefinitions[[#This Row],['[tidName']]],10),"_DESC")</f>
        <v>TID_PET_27_DESC</v>
      </c>
      <c r="Q30" s="278">
        <v>27</v>
      </c>
      <c r="R30" s="589" t="str">
        <f>CONCATENATE(RIGHT(petDefinitions[[#This Row],['[gamePrefab']]],LEN(petDefinitions[[#This Row],['[gamePrefab']]])-6),"_",petDefinitions[[#This Row],['[powerup']]])</f>
        <v>FreddyHiperToad_27_avoid_poison</v>
      </c>
      <c r="T30" s="67"/>
    </row>
    <row r="31" spans="1:20">
      <c r="A31" s="67"/>
      <c r="B31" s="285" t="s">
        <v>4</v>
      </c>
      <c r="C31" s="286" t="s">
        <v>1324</v>
      </c>
      <c r="D31" s="287" t="s">
        <v>633</v>
      </c>
      <c r="E31" s="281" t="s">
        <v>1270</v>
      </c>
      <c r="F31" s="287">
        <v>8</v>
      </c>
      <c r="G31" s="281" t="b">
        <v>1</v>
      </c>
      <c r="H31" s="281" t="b">
        <v>0</v>
      </c>
      <c r="I31" s="281" t="b">
        <v>0</v>
      </c>
      <c r="J31" s="281" t="b">
        <v>0</v>
      </c>
      <c r="K31" s="282" t="s">
        <v>1659</v>
      </c>
      <c r="L31" s="282" t="s">
        <v>1660</v>
      </c>
      <c r="M31" s="282" t="s">
        <v>1661</v>
      </c>
      <c r="N31" s="283" t="s">
        <v>1315</v>
      </c>
      <c r="O31" s="278" t="s">
        <v>1344</v>
      </c>
      <c r="P31" s="324" t="s">
        <v>1345</v>
      </c>
      <c r="Q31" s="278">
        <v>40</v>
      </c>
      <c r="R31" s="589" t="str">
        <f>CONCATENATE(RIGHT(petDefinitions[[#This Row],['[gamePrefab']]],LEN(petDefinitions[[#This Row],['[gamePrefab']]])-6),"_",petDefinitions[[#This Row],['[powerup']]])</f>
        <v xml:space="preserve">BallWaitress_40_alcohol_resistance </v>
      </c>
      <c r="S31" s="67"/>
      <c r="T31" s="67"/>
    </row>
    <row r="32" spans="1:20">
      <c r="A32" s="67"/>
      <c r="B32" s="285" t="s">
        <v>4</v>
      </c>
      <c r="C32" s="286" t="s">
        <v>1325</v>
      </c>
      <c r="D32" s="287" t="s">
        <v>633</v>
      </c>
      <c r="E32" s="281" t="s">
        <v>1270</v>
      </c>
      <c r="F32" s="287">
        <v>9</v>
      </c>
      <c r="G32" s="281" t="b">
        <v>1</v>
      </c>
      <c r="H32" s="281" t="b">
        <v>0</v>
      </c>
      <c r="I32" s="281" t="b">
        <v>0</v>
      </c>
      <c r="J32" s="281" t="b">
        <v>0</v>
      </c>
      <c r="K32" s="282" t="s">
        <v>1440</v>
      </c>
      <c r="L32" s="282" t="s">
        <v>1441</v>
      </c>
      <c r="M32" s="282" t="s">
        <v>1453</v>
      </c>
      <c r="N32" s="283" t="s">
        <v>1319</v>
      </c>
      <c r="O32" s="278" t="s">
        <v>1346</v>
      </c>
      <c r="P32" s="278" t="s">
        <v>1347</v>
      </c>
      <c r="Q32" s="278">
        <v>41</v>
      </c>
      <c r="R32" s="589" t="str">
        <f>CONCATENATE(RIGHT(petDefinitions[[#This Row],['[gamePrefab']]],LEN(petDefinitions[[#This Row],['[gamePrefab']]])-6),"_",petDefinitions[[#This Row],['[powerup']]])</f>
        <v>BallFootball_41_cage_breaker</v>
      </c>
      <c r="T32" s="67"/>
    </row>
    <row r="33" spans="1:20">
      <c r="A33" s="67"/>
      <c r="B33" s="285" t="s">
        <v>4</v>
      </c>
      <c r="C33" s="286" t="s">
        <v>1326</v>
      </c>
      <c r="D33" s="287" t="s">
        <v>633</v>
      </c>
      <c r="E33" s="281" t="s">
        <v>1270</v>
      </c>
      <c r="F33" s="287">
        <v>10</v>
      </c>
      <c r="G33" s="281" t="b">
        <v>1</v>
      </c>
      <c r="H33" s="281" t="b">
        <v>0</v>
      </c>
      <c r="I33" s="281" t="b">
        <v>0</v>
      </c>
      <c r="J33" s="281" t="b">
        <v>0</v>
      </c>
      <c r="K33" s="282" t="s">
        <v>1438</v>
      </c>
      <c r="L33" s="282" t="s">
        <v>1439</v>
      </c>
      <c r="M33" s="282" t="s">
        <v>1448</v>
      </c>
      <c r="N33" s="283" t="s">
        <v>1435</v>
      </c>
      <c r="O33" s="278" t="s">
        <v>1348</v>
      </c>
      <c r="P33" s="278" t="s">
        <v>1349</v>
      </c>
      <c r="Q33" s="278">
        <v>42</v>
      </c>
      <c r="R33" s="589" t="str">
        <f>CONCATENATE(RIGHT(petDefinitions[[#This Row],['[gamePrefab']]],LEN(petDefinitions[[#This Row],['[gamePrefab']]])-6),"_",petDefinitions[[#This Row],['[powerup']]])</f>
        <v>BallMedic_42_lower_damage_dragon</v>
      </c>
      <c r="T33" s="67"/>
    </row>
    <row r="34" spans="1:20">
      <c r="A34" s="67"/>
      <c r="B34" s="285" t="s">
        <v>4</v>
      </c>
      <c r="C34" s="286" t="s">
        <v>1332</v>
      </c>
      <c r="D34" s="287" t="s">
        <v>633</v>
      </c>
      <c r="E34" s="281" t="s">
        <v>822</v>
      </c>
      <c r="F34" s="287">
        <v>2</v>
      </c>
      <c r="G34" s="281" t="b">
        <v>1</v>
      </c>
      <c r="H34" s="281" t="b">
        <v>0</v>
      </c>
      <c r="I34" s="281" t="b">
        <v>0</v>
      </c>
      <c r="J34" s="281" t="b">
        <v>0</v>
      </c>
      <c r="K34" s="282" t="s">
        <v>1585</v>
      </c>
      <c r="L34" s="282" t="s">
        <v>1590</v>
      </c>
      <c r="M34" s="282" t="s">
        <v>1595</v>
      </c>
      <c r="N34" s="283" t="s">
        <v>1316</v>
      </c>
      <c r="O34" s="278" t="s">
        <v>1356</v>
      </c>
      <c r="P34" s="278" t="s">
        <v>1357</v>
      </c>
      <c r="Q34" s="278">
        <v>48</v>
      </c>
      <c r="R34" s="589" t="str">
        <f>CONCATENATE(RIGHT(petDefinitions[[#This Row],['[gamePrefab']]],LEN(petDefinitions[[#This Row],['[gamePrefab']]])-6),"_",petDefinitions[[#This Row],['[powerup']]])</f>
        <v>BruceGerman_48_prey_hp_boost_dragon</v>
      </c>
      <c r="T34" s="67"/>
    </row>
    <row r="35" spans="1:20">
      <c r="A35" s="67"/>
      <c r="B35" s="285" t="s">
        <v>4</v>
      </c>
      <c r="C35" s="286" t="s">
        <v>1333</v>
      </c>
      <c r="D35" s="287" t="s">
        <v>633</v>
      </c>
      <c r="E35" s="281" t="s">
        <v>822</v>
      </c>
      <c r="F35" s="287">
        <v>3</v>
      </c>
      <c r="G35" s="281" t="b">
        <v>1</v>
      </c>
      <c r="H35" s="281" t="b">
        <v>0</v>
      </c>
      <c r="I35" s="281" t="b">
        <v>0</v>
      </c>
      <c r="J35" s="287" t="b">
        <v>0</v>
      </c>
      <c r="K35" s="288" t="s">
        <v>1586</v>
      </c>
      <c r="L35" s="288" t="s">
        <v>1591</v>
      </c>
      <c r="M35" s="288" t="s">
        <v>1596</v>
      </c>
      <c r="N35" s="283" t="s">
        <v>1318</v>
      </c>
      <c r="O35" s="278" t="s">
        <v>1358</v>
      </c>
      <c r="P35" s="278" t="s">
        <v>1359</v>
      </c>
      <c r="Q35" s="278">
        <v>49</v>
      </c>
      <c r="R35" s="589" t="str">
        <f>CONCATENATE(RIGHT(petDefinitions[[#This Row],['[gamePrefab']]],LEN(petDefinitions[[#This Row],['[gamePrefab']]])-6),"_",petDefinitions[[#This Row],['[powerup']]])</f>
        <v>BruceBaby_49_prey_hp_boost_goblin</v>
      </c>
      <c r="T35" s="67"/>
    </row>
    <row r="36" spans="1:20">
      <c r="A36" s="67"/>
      <c r="B36" s="285" t="s">
        <v>4</v>
      </c>
      <c r="C36" s="286" t="s">
        <v>1335</v>
      </c>
      <c r="D36" s="287" t="s">
        <v>633</v>
      </c>
      <c r="E36" s="281" t="s">
        <v>1270</v>
      </c>
      <c r="F36" s="287">
        <v>14</v>
      </c>
      <c r="G36" s="281" t="b">
        <v>1</v>
      </c>
      <c r="H36" s="281" t="b">
        <v>0</v>
      </c>
      <c r="I36" s="281" t="b">
        <v>0</v>
      </c>
      <c r="J36" s="281" t="b">
        <v>0</v>
      </c>
      <c r="K36" s="282" t="s">
        <v>1589</v>
      </c>
      <c r="L36" s="282" t="s">
        <v>1593</v>
      </c>
      <c r="M36" s="282" t="s">
        <v>1598</v>
      </c>
      <c r="N36" s="283" t="s">
        <v>1600</v>
      </c>
      <c r="O36" s="278" t="s">
        <v>1637</v>
      </c>
      <c r="P36" s="278" t="s">
        <v>1638</v>
      </c>
      <c r="Q36" s="278">
        <v>51</v>
      </c>
      <c r="R36" s="589" t="str">
        <f>CONCATENATE(RIGHT(petDefinitions[[#This Row],['[gamePrefab']]],LEN(petDefinitions[[#This Row],['[gamePrefab']]])-6),"_",petDefinitions[[#This Row],['[powerup']]])</f>
        <v>BruceBanana_51_trash_eater</v>
      </c>
      <c r="T36" s="67"/>
    </row>
    <row r="37" spans="1:20">
      <c r="A37" s="67"/>
      <c r="B37" s="285" t="s">
        <v>4</v>
      </c>
      <c r="C37" s="286" t="s">
        <v>1336</v>
      </c>
      <c r="D37" s="287" t="s">
        <v>633</v>
      </c>
      <c r="E37" s="281" t="s">
        <v>822</v>
      </c>
      <c r="F37" s="287">
        <v>4</v>
      </c>
      <c r="G37" s="281" t="b">
        <v>1</v>
      </c>
      <c r="H37" s="281" t="b">
        <v>0</v>
      </c>
      <c r="I37" s="281" t="b">
        <v>0</v>
      </c>
      <c r="J37" s="281" t="b">
        <v>0</v>
      </c>
      <c r="K37" s="282" t="s">
        <v>1588</v>
      </c>
      <c r="L37" s="282" t="s">
        <v>1594</v>
      </c>
      <c r="M37" s="282" t="s">
        <v>1599</v>
      </c>
      <c r="N37" s="283" t="s">
        <v>1317</v>
      </c>
      <c r="O37" s="278" t="s">
        <v>1360</v>
      </c>
      <c r="P37" s="278" t="s">
        <v>1361</v>
      </c>
      <c r="Q37" s="278">
        <v>52</v>
      </c>
      <c r="R37" s="589" t="str">
        <f>CONCATENATE(RIGHT(petDefinitions[[#This Row],['[gamePrefab']]],LEN(petDefinitions[[#This Row],['[gamePrefab']]])-6),"_",petDefinitions[[#This Row],['[powerup']]])</f>
        <v>BruceSpider_52_prey_hp_boost_spider</v>
      </c>
      <c r="T37" s="67"/>
    </row>
    <row r="38" spans="1:20">
      <c r="A38" s="67"/>
      <c r="B38" s="285" t="s">
        <v>4</v>
      </c>
      <c r="C38" s="286" t="s">
        <v>838</v>
      </c>
      <c r="D38" s="287" t="s">
        <v>635</v>
      </c>
      <c r="E38" s="281" t="s">
        <v>804</v>
      </c>
      <c r="F38" s="287">
        <v>7</v>
      </c>
      <c r="G38" s="281" t="b">
        <v>0</v>
      </c>
      <c r="H38" s="281" t="b">
        <v>1</v>
      </c>
      <c r="I38" s="281" t="b">
        <v>0</v>
      </c>
      <c r="J38" s="281" t="b">
        <v>0</v>
      </c>
      <c r="K38" s="282" t="s">
        <v>1290</v>
      </c>
      <c r="L38" s="282" t="s">
        <v>1291</v>
      </c>
      <c r="M38" s="282" t="s">
        <v>1308</v>
      </c>
      <c r="N38" s="283" t="s">
        <v>825</v>
      </c>
      <c r="O38" s="278" t="s">
        <v>873</v>
      </c>
      <c r="P38" s="278" t="str">
        <f>CONCATENATE(LEFT(petDefinitions[[#This Row],['[tidName']]],10),"_DESC")</f>
        <v>TID_PET_33_DESC</v>
      </c>
      <c r="Q38" s="278">
        <v>33</v>
      </c>
      <c r="R38" s="589" t="str">
        <f>CONCATENATE(RIGHT(petDefinitions[[#This Row],['[gamePrefab']]],LEN(petDefinitions[[#This Row],['[gamePrefab']]])-6),"_",petDefinitions[[#This Row],['[powerup']]])</f>
        <v>Phoenix_33_phoenix</v>
      </c>
      <c r="T38" s="67"/>
    </row>
    <row r="39" spans="1:20">
      <c r="A39" s="67"/>
      <c r="B39" s="285" t="s">
        <v>4</v>
      </c>
      <c r="C39" s="286" t="s">
        <v>839</v>
      </c>
      <c r="D39" s="287" t="s">
        <v>634</v>
      </c>
      <c r="E39" s="281" t="s">
        <v>804</v>
      </c>
      <c r="F39" s="287">
        <v>8</v>
      </c>
      <c r="G39" s="281" t="b">
        <v>0</v>
      </c>
      <c r="H39" s="281" t="b">
        <v>1</v>
      </c>
      <c r="I39" s="281" t="b">
        <v>0</v>
      </c>
      <c r="J39" s="287" t="b">
        <v>0</v>
      </c>
      <c r="K39" s="288" t="s">
        <v>1551</v>
      </c>
      <c r="L39" s="288" t="s">
        <v>1552</v>
      </c>
      <c r="M39" s="288" t="s">
        <v>1553</v>
      </c>
      <c r="N39" s="283" t="s">
        <v>888</v>
      </c>
      <c r="O39" s="278" t="s">
        <v>874</v>
      </c>
      <c r="P39" s="278" t="str">
        <f>CONCATENATE(LEFT(petDefinitions[[#This Row],['[tidName']]],10),"_DESC")</f>
        <v>TID_PET_34_DESC</v>
      </c>
      <c r="Q39" s="278">
        <v>34</v>
      </c>
      <c r="R39" s="589" t="str">
        <f>CONCATENATE(RIGHT(petDefinitions[[#This Row],['[gamePrefab']]],LEN(petDefinitions[[#This Row],['[gamePrefab']]])-6),"_",petDefinitions[[#This Row],['[powerup']]])</f>
        <v>Freeze_34_freeze_aura</v>
      </c>
      <c r="T39" s="67"/>
    </row>
    <row r="40" spans="1:20">
      <c r="A40" s="67"/>
      <c r="B40" s="285" t="s">
        <v>4</v>
      </c>
      <c r="C40" s="286" t="s">
        <v>840</v>
      </c>
      <c r="D40" s="287" t="s">
        <v>635</v>
      </c>
      <c r="E40" s="281" t="s">
        <v>804</v>
      </c>
      <c r="F40" s="287">
        <v>9</v>
      </c>
      <c r="G40" s="281" t="b">
        <v>0</v>
      </c>
      <c r="H40" s="281" t="b">
        <v>1</v>
      </c>
      <c r="I40" s="281" t="b">
        <v>0</v>
      </c>
      <c r="J40" s="281" t="b">
        <v>0</v>
      </c>
      <c r="K40" s="282" t="s">
        <v>1288</v>
      </c>
      <c r="L40" s="282" t="s">
        <v>1285</v>
      </c>
      <c r="M40" s="282" t="s">
        <v>1306</v>
      </c>
      <c r="N40" s="283" t="s">
        <v>784</v>
      </c>
      <c r="O40" s="278" t="s">
        <v>875</v>
      </c>
      <c r="P40" s="278" t="str">
        <f>CONCATENATE(LEFT(petDefinitions[[#This Row],['[tidName']]],10),"_DESC")</f>
        <v>TID_PET_35_DESC</v>
      </c>
      <c r="Q40" s="278">
        <v>35</v>
      </c>
      <c r="R40" s="589" t="str">
        <f>CONCATENATE(RIGHT(petDefinitions[[#This Row],['[gamePrefab']]],LEN(petDefinitions[[#This Row],['[gamePrefab']]])-6),"_",petDefinitions[[#This Row],['[powerup']]])</f>
        <v>Angelico_35_free_revive</v>
      </c>
      <c r="T40" s="67"/>
    </row>
    <row r="41" spans="1:20">
      <c r="A41" s="67"/>
      <c r="B41" s="285" t="s">
        <v>4</v>
      </c>
      <c r="C41" s="286" t="s">
        <v>841</v>
      </c>
      <c r="D41" s="287" t="s">
        <v>635</v>
      </c>
      <c r="E41" s="281" t="s">
        <v>1269</v>
      </c>
      <c r="F41" s="287">
        <v>4</v>
      </c>
      <c r="G41" s="281" t="b">
        <v>0</v>
      </c>
      <c r="H41" s="281" t="b">
        <v>1</v>
      </c>
      <c r="I41" s="281" t="b">
        <v>0</v>
      </c>
      <c r="J41" s="281" t="b">
        <v>0</v>
      </c>
      <c r="K41" s="282" t="s">
        <v>1482</v>
      </c>
      <c r="L41" s="282" t="s">
        <v>1483</v>
      </c>
      <c r="M41" s="282" t="s">
        <v>1524</v>
      </c>
      <c r="N41" s="283" t="s">
        <v>886</v>
      </c>
      <c r="O41" s="278" t="s">
        <v>876</v>
      </c>
      <c r="P41" s="278" t="str">
        <f>CONCATENATE(LEFT(petDefinitions[[#This Row],['[tidName']]],10),"_DESC")</f>
        <v>TID_PET_36_DESC</v>
      </c>
      <c r="Q41" s="278">
        <v>36</v>
      </c>
      <c r="R41" s="589" t="str">
        <f>CONCATENATE(RIGHT(petDefinitions[[#This Row],['[gamePrefab']]],LEN(petDefinitions[[#This Row],['[gamePrefab']]])-6),"_",petDefinitions[[#This Row],['[powerup']]])</f>
        <v>Fireball_36_fireball</v>
      </c>
      <c r="T41" s="67"/>
    </row>
    <row r="42" spans="1:20">
      <c r="A42" s="67"/>
      <c r="B42" s="285" t="s">
        <v>4</v>
      </c>
      <c r="C42" s="286" t="s">
        <v>829</v>
      </c>
      <c r="D42" s="287" t="s">
        <v>634</v>
      </c>
      <c r="E42" s="281" t="s">
        <v>291</v>
      </c>
      <c r="F42" s="287">
        <v>5</v>
      </c>
      <c r="G42" s="281" t="b">
        <v>0</v>
      </c>
      <c r="H42" s="281" t="b">
        <v>0</v>
      </c>
      <c r="I42" s="281" t="b">
        <v>0</v>
      </c>
      <c r="J42" s="281" t="b">
        <v>0</v>
      </c>
      <c r="K42" s="282" t="s">
        <v>1443</v>
      </c>
      <c r="L42" s="282" t="s">
        <v>1444</v>
      </c>
      <c r="M42" s="282" t="s">
        <v>1455</v>
      </c>
      <c r="N42" s="283" t="s">
        <v>892</v>
      </c>
      <c r="O42" s="278" t="s">
        <v>865</v>
      </c>
      <c r="P42" s="278" t="str">
        <f>CONCATENATE(LEFT(petDefinitions[[#This Row],['[tidName']]],10),"_DESC")</f>
        <v>TID_PET_24_DESC</v>
      </c>
      <c r="Q42" s="278">
        <v>24</v>
      </c>
      <c r="R42" s="589" t="str">
        <f>CONCATENATE(RIGHT(petDefinitions[[#This Row],['[gamePrefab']]],LEN(petDefinitions[[#This Row],['[gamePrefab']]])-6),"_",petDefinitions[[#This Row],['[powerup']]])</f>
        <v>GodzillaBasic_24_more_xp</v>
      </c>
      <c r="T42" s="67"/>
    </row>
    <row r="43" spans="1:20">
      <c r="A43" s="67"/>
      <c r="B43" s="285" t="s">
        <v>4</v>
      </c>
      <c r="C43" s="286" t="s">
        <v>833</v>
      </c>
      <c r="D43" s="287" t="s">
        <v>634</v>
      </c>
      <c r="E43" s="281" t="s">
        <v>822</v>
      </c>
      <c r="F43" s="287">
        <v>5</v>
      </c>
      <c r="G43" s="281" t="b">
        <v>0</v>
      </c>
      <c r="H43" s="281" t="b">
        <v>0</v>
      </c>
      <c r="I43" s="281" t="b">
        <v>0</v>
      </c>
      <c r="J43" s="287" t="b">
        <v>0</v>
      </c>
      <c r="K43" s="288" t="s">
        <v>1467</v>
      </c>
      <c r="L43" s="288" t="s">
        <v>1468</v>
      </c>
      <c r="M43" s="282" t="s">
        <v>1525</v>
      </c>
      <c r="N43" s="283" t="s">
        <v>821</v>
      </c>
      <c r="O43" s="278" t="s">
        <v>868</v>
      </c>
      <c r="P43" s="278" t="str">
        <f>CONCATENATE(LEFT(petDefinitions[[#This Row],['[tidName']]],10),"_DESC")</f>
        <v>TID_PET_28_DESC</v>
      </c>
      <c r="Q43" s="278">
        <v>28</v>
      </c>
      <c r="R43" s="589" t="str">
        <f>CONCATENATE(RIGHT(petDefinitions[[#This Row],['[gamePrefab']]],LEN(petDefinitions[[#This Row],['[gamePrefab']]])-6),"_",petDefinitions[[#This Row],['[powerup']]])</f>
        <v>GhostEater_28_eat_ghost</v>
      </c>
      <c r="T43" s="67"/>
    </row>
    <row r="44" spans="1:20">
      <c r="A44" s="67"/>
      <c r="B44" s="285" t="s">
        <v>4</v>
      </c>
      <c r="C44" s="286" t="s">
        <v>834</v>
      </c>
      <c r="D44" s="287" t="s">
        <v>634</v>
      </c>
      <c r="E44" s="281" t="s">
        <v>822</v>
      </c>
      <c r="F44" s="287">
        <v>6</v>
      </c>
      <c r="G44" s="281" t="b">
        <v>0</v>
      </c>
      <c r="H44" s="281" t="b">
        <v>0</v>
      </c>
      <c r="I44" s="281" t="b">
        <v>0</v>
      </c>
      <c r="J44" s="281" t="b">
        <v>0</v>
      </c>
      <c r="K44" s="282" t="s">
        <v>1469</v>
      </c>
      <c r="L44" s="282" t="s">
        <v>1470</v>
      </c>
      <c r="M44" s="282" t="s">
        <v>1519</v>
      </c>
      <c r="N44" s="283" t="s">
        <v>823</v>
      </c>
      <c r="O44" s="278" t="s">
        <v>869</v>
      </c>
      <c r="P44" s="278" t="str">
        <f>CONCATENATE(LEFT(petDefinitions[[#This Row],['[tidName']]],10),"_DESC")</f>
        <v>TID_PET_29_DESC</v>
      </c>
      <c r="Q44" s="278">
        <v>29</v>
      </c>
      <c r="R44" s="589" t="str">
        <f>CONCATENATE(RIGHT(petDefinitions[[#This Row],['[gamePrefab']]],LEN(petDefinitions[[#This Row],['[gamePrefab']]])-6),"_",petDefinitions[[#This Row],['[powerup']]])</f>
        <v>MineEater_29_eat_mine</v>
      </c>
      <c r="T44" s="67"/>
    </row>
    <row r="45" spans="1:20" s="67" customFormat="1">
      <c r="B45" s="285" t="s">
        <v>4</v>
      </c>
      <c r="C45" s="286" t="s">
        <v>835</v>
      </c>
      <c r="D45" s="287" t="s">
        <v>634</v>
      </c>
      <c r="E45" s="281" t="s">
        <v>1270</v>
      </c>
      <c r="F45" s="287">
        <v>7</v>
      </c>
      <c r="G45" s="281" t="b">
        <v>1</v>
      </c>
      <c r="H45" s="287" t="b">
        <v>0</v>
      </c>
      <c r="I45" s="281" t="b">
        <v>0</v>
      </c>
      <c r="J45" s="287" t="b">
        <v>1</v>
      </c>
      <c r="K45" s="282" t="s">
        <v>1657</v>
      </c>
      <c r="L45" s="282" t="s">
        <v>1658</v>
      </c>
      <c r="M45" s="282" t="s">
        <v>1210</v>
      </c>
      <c r="N45" s="283" t="s">
        <v>824</v>
      </c>
      <c r="O45" s="278" t="s">
        <v>870</v>
      </c>
      <c r="P45" s="278" t="str">
        <f>CONCATENATE(LEFT(petDefinitions[[#This Row],['[tidName']]],10),"_DESC")</f>
        <v>TID_PET_30_DESC</v>
      </c>
      <c r="Q45" s="278">
        <v>30</v>
      </c>
      <c r="R45" s="589" t="str">
        <f>CONCATENATE(RIGHT(petDefinitions[[#This Row],['[gamePrefab']]],LEN(petDefinitions[[#This Row],['[gamePrefab']]])-6),"_",petDefinitions[[#This Row],['[powerup']]])</f>
        <v>Morly_30_explode_mine</v>
      </c>
    </row>
    <row r="46" spans="1:20" s="67" customFormat="1">
      <c r="B46" s="285" t="s">
        <v>4</v>
      </c>
      <c r="C46" s="286" t="s">
        <v>836</v>
      </c>
      <c r="D46" s="287" t="s">
        <v>634</v>
      </c>
      <c r="E46" s="281" t="s">
        <v>822</v>
      </c>
      <c r="F46" s="287">
        <v>7</v>
      </c>
      <c r="G46" s="281" t="b">
        <v>0</v>
      </c>
      <c r="H46" s="287" t="b">
        <v>0</v>
      </c>
      <c r="I46" s="281" t="b">
        <v>0</v>
      </c>
      <c r="J46" s="287" t="b">
        <v>1</v>
      </c>
      <c r="K46" s="282" t="s">
        <v>1286</v>
      </c>
      <c r="L46" s="282" t="s">
        <v>1287</v>
      </c>
      <c r="M46" s="282" t="s">
        <v>1307</v>
      </c>
      <c r="N46" s="283" t="s">
        <v>890</v>
      </c>
      <c r="O46" s="278" t="s">
        <v>871</v>
      </c>
      <c r="P46" s="278" t="str">
        <f>CONCATENATE(LEFT(petDefinitions[[#This Row],['[tidName']]],10),"_DESC")</f>
        <v>TID_PET_31_DESC</v>
      </c>
      <c r="Q46" s="278">
        <v>31</v>
      </c>
      <c r="R46" s="589" t="str">
        <f>CONCATENATE(RIGHT(petDefinitions[[#This Row],['[gamePrefab']]],LEN(petDefinitions[[#This Row],['[gamePrefab']]])-6),"_",petDefinitions[[#This Row],['[powerup']]])</f>
        <v>Cthulu_31_vacuum</v>
      </c>
    </row>
    <row r="47" spans="1:20" s="67" customFormat="1">
      <c r="B47" s="285" t="s">
        <v>4</v>
      </c>
      <c r="C47" s="286" t="s">
        <v>837</v>
      </c>
      <c r="D47" s="287" t="s">
        <v>634</v>
      </c>
      <c r="E47" s="281" t="s">
        <v>804</v>
      </c>
      <c r="F47" s="287">
        <v>2</v>
      </c>
      <c r="G47" s="281" t="b">
        <v>0</v>
      </c>
      <c r="H47" s="287" t="b">
        <v>0</v>
      </c>
      <c r="I47" s="281" t="b">
        <v>0</v>
      </c>
      <c r="J47" s="287" t="b">
        <v>0</v>
      </c>
      <c r="K47" s="282" t="s">
        <v>1445</v>
      </c>
      <c r="L47" s="282" t="s">
        <v>1446</v>
      </c>
      <c r="M47" s="282" t="s">
        <v>1454</v>
      </c>
      <c r="N47" s="283" t="s">
        <v>380</v>
      </c>
      <c r="O47" s="278" t="s">
        <v>872</v>
      </c>
      <c r="P47" s="278" t="str">
        <f>CONCATENATE(LEFT(petDefinitions[[#This Row],['[tidName']]],10),"_DESC")</f>
        <v>TID_PET_32_DESC</v>
      </c>
      <c r="Q47" s="278">
        <v>32</v>
      </c>
      <c r="R47" s="589" t="str">
        <f>CONCATENATE(RIGHT(petDefinitions[[#This Row],['[gamePrefab']]],LEN(petDefinitions[[#This Row],['[gamePrefab']]])-6),"_",petDefinitions[[#This Row],['[powerup']]])</f>
        <v>GodzillaHelmet_32_dragonram</v>
      </c>
    </row>
    <row r="48" spans="1:20" s="67" customFormat="1">
      <c r="B48" s="285" t="s">
        <v>4</v>
      </c>
      <c r="C48" s="286" t="s">
        <v>842</v>
      </c>
      <c r="D48" s="287" t="s">
        <v>804</v>
      </c>
      <c r="E48" s="281" t="s">
        <v>804</v>
      </c>
      <c r="F48" s="287">
        <v>12</v>
      </c>
      <c r="G48" s="281" t="b">
        <v>0</v>
      </c>
      <c r="H48" s="287" t="b">
        <v>1</v>
      </c>
      <c r="I48" s="287" t="b">
        <v>0</v>
      </c>
      <c r="J48" s="287" t="b">
        <v>0</v>
      </c>
      <c r="K48" s="282" t="s">
        <v>1554</v>
      </c>
      <c r="L48" s="282" t="s">
        <v>1555</v>
      </c>
      <c r="M48" s="282" t="s">
        <v>1556</v>
      </c>
      <c r="N48" s="283" t="s">
        <v>1220</v>
      </c>
      <c r="O48" s="278" t="s">
        <v>877</v>
      </c>
      <c r="P48" s="278" t="str">
        <f>CONCATENATE(LEFT(petDefinitions[[#This Row],['[tidName']]],10),"_DESC")</f>
        <v>TID_PET_37_DESC</v>
      </c>
      <c r="Q48" s="278">
        <v>37</v>
      </c>
      <c r="R48" s="589" t="str">
        <f>CONCATENATE(RIGHT(petDefinitions[[#This Row],['[gamePrefab']]],LEN(petDefinitions[[#This Row],['[gamePrefab']]])-6),"_",petDefinitions[[#This Row],['[powerup']]])</f>
        <v>Bomb_37_bomb</v>
      </c>
    </row>
    <row r="49" spans="2:18" s="67" customFormat="1">
      <c r="B49" s="285" t="s">
        <v>4</v>
      </c>
      <c r="C49" s="286" t="s">
        <v>843</v>
      </c>
      <c r="D49" s="287" t="s">
        <v>804</v>
      </c>
      <c r="E49" s="281" t="s">
        <v>804</v>
      </c>
      <c r="F49" s="287">
        <v>13</v>
      </c>
      <c r="G49" s="281" t="b">
        <v>0</v>
      </c>
      <c r="H49" s="287" t="b">
        <v>1</v>
      </c>
      <c r="I49" s="287" t="b">
        <v>0</v>
      </c>
      <c r="J49" s="287" t="b">
        <v>0</v>
      </c>
      <c r="K49" s="282" t="s">
        <v>1283</v>
      </c>
      <c r="L49" s="282" t="s">
        <v>1284</v>
      </c>
      <c r="M49" s="282" t="s">
        <v>1305</v>
      </c>
      <c r="N49" s="283" t="s">
        <v>891</v>
      </c>
      <c r="O49" s="278" t="s">
        <v>878</v>
      </c>
      <c r="P49" s="278" t="str">
        <f>CONCATENATE(LEFT(petDefinitions[[#This Row],['[tidName']]],10),"_DESC")</f>
        <v>TID_PET_38_DESC</v>
      </c>
      <c r="Q49" s="278">
        <v>38</v>
      </c>
      <c r="R49" s="589" t="str">
        <f>CONCATENATE(RIGHT(petDefinitions[[#This Row],['[gamePrefab']]],LEN(petDefinitions[[#This Row],['[gamePrefab']]])-6),"_",petDefinitions[[#This Row],['[powerup']]])</f>
        <v>Neutrin_38_magnet</v>
      </c>
    </row>
    <row r="50" spans="2:18" s="67" customFormat="1">
      <c r="B50" s="285" t="s">
        <v>4</v>
      </c>
      <c r="C50" s="286" t="s">
        <v>844</v>
      </c>
      <c r="D50" s="287" t="s">
        <v>804</v>
      </c>
      <c r="E50" s="281" t="s">
        <v>804</v>
      </c>
      <c r="F50" s="287">
        <v>14</v>
      </c>
      <c r="G50" s="281" t="b">
        <v>0</v>
      </c>
      <c r="H50" s="287" t="b">
        <v>1</v>
      </c>
      <c r="I50" s="287" t="b">
        <v>0</v>
      </c>
      <c r="J50" s="287" t="b">
        <v>0</v>
      </c>
      <c r="K50" s="282" t="s">
        <v>1486</v>
      </c>
      <c r="L50" s="282" t="s">
        <v>1487</v>
      </c>
      <c r="M50" s="282" t="s">
        <v>1488</v>
      </c>
      <c r="N50" s="283" t="s">
        <v>954</v>
      </c>
      <c r="O50" s="278" t="s">
        <v>879</v>
      </c>
      <c r="P50" s="278" t="str">
        <f>CONCATENATE(LEFT(petDefinitions[[#This Row],['[tidName']]],10),"_DESC")</f>
        <v>TID_PET_39_DESC</v>
      </c>
      <c r="Q50" s="278">
        <v>39</v>
      </c>
      <c r="R50" s="589" t="str">
        <f>CONCATENATE(RIGHT(petDefinitions[[#This Row],['[gamePrefab']]],LEN(petDefinitions[[#This Row],['[gamePrefab']]])-6),"_",petDefinitions[[#This Row],['[powerup']]])</f>
        <v>Dog_39_dog</v>
      </c>
    </row>
    <row r="51" spans="2:18" s="67" customFormat="1">
      <c r="B51" s="285" t="s">
        <v>4</v>
      </c>
      <c r="C51" s="286" t="s">
        <v>830</v>
      </c>
      <c r="D51" s="287" t="s">
        <v>633</v>
      </c>
      <c r="E51" s="281" t="s">
        <v>804</v>
      </c>
      <c r="F51" s="287">
        <v>0</v>
      </c>
      <c r="G51" s="281" t="b">
        <v>1</v>
      </c>
      <c r="H51" s="287" t="b">
        <v>0</v>
      </c>
      <c r="I51" s="287" t="b">
        <v>1</v>
      </c>
      <c r="J51" s="287" t="b">
        <v>0</v>
      </c>
      <c r="K51" s="282" t="s">
        <v>1204</v>
      </c>
      <c r="L51" s="282" t="s">
        <v>1205</v>
      </c>
      <c r="M51" s="282" t="s">
        <v>1199</v>
      </c>
      <c r="N51" s="283" t="s">
        <v>1581</v>
      </c>
      <c r="O51" s="278" t="s">
        <v>16</v>
      </c>
      <c r="P51" s="278" t="s">
        <v>16</v>
      </c>
      <c r="Q51" s="278">
        <v>25</v>
      </c>
      <c r="R51" s="589" t="str">
        <f>CONCATENATE(RIGHT(petDefinitions[[#This Row],['[gamePrefab']]],LEN(petDefinitions[[#This Row],['[gamePrefab']]])-6),"_",petDefinitions[[#This Row],['[powerup']]])</f>
        <v>FreddyDivingGoggles_25_wip</v>
      </c>
    </row>
    <row r="52" spans="2:18" s="67" customFormat="1">
      <c r="B52" s="285" t="s">
        <v>4</v>
      </c>
      <c r="C52" s="286" t="s">
        <v>1327</v>
      </c>
      <c r="D52" s="287" t="s">
        <v>633</v>
      </c>
      <c r="E52" s="281" t="s">
        <v>1270</v>
      </c>
      <c r="F52" s="287">
        <v>11</v>
      </c>
      <c r="G52" s="281" t="b">
        <v>1</v>
      </c>
      <c r="H52" s="287" t="b">
        <v>0</v>
      </c>
      <c r="I52" s="287" t="b">
        <v>1</v>
      </c>
      <c r="J52" s="287" t="b">
        <v>0</v>
      </c>
      <c r="K52" s="282" t="s">
        <v>639</v>
      </c>
      <c r="L52" s="282" t="s">
        <v>640</v>
      </c>
      <c r="M52" s="282" t="s">
        <v>933</v>
      </c>
      <c r="N52" s="283" t="s">
        <v>1435</v>
      </c>
      <c r="O52" s="278" t="s">
        <v>1350</v>
      </c>
      <c r="P52" s="278" t="s">
        <v>1351</v>
      </c>
      <c r="Q52" s="278">
        <v>43</v>
      </c>
      <c r="R52" s="589" t="str">
        <f>CONCATENATE(RIGHT(petDefinitions[[#This Row],['[gamePrefab']]],LEN(petDefinitions[[#This Row],['[gamePrefab']]])-6),"_",petDefinitions[[#This Row],['[powerup']]])</f>
        <v>Froggy_lower_damage_dragon</v>
      </c>
    </row>
    <row r="53" spans="2:18" s="67" customFormat="1">
      <c r="B53" s="285" t="s">
        <v>4</v>
      </c>
      <c r="C53" s="286" t="s">
        <v>1328</v>
      </c>
      <c r="D53" s="287" t="s">
        <v>633</v>
      </c>
      <c r="E53" s="281" t="s">
        <v>822</v>
      </c>
      <c r="F53" s="287">
        <v>0</v>
      </c>
      <c r="G53" s="281" t="b">
        <v>1</v>
      </c>
      <c r="H53" s="287" t="b">
        <v>0</v>
      </c>
      <c r="I53" s="281" t="b">
        <v>1</v>
      </c>
      <c r="J53" s="287" t="b">
        <v>0</v>
      </c>
      <c r="K53" s="282" t="s">
        <v>639</v>
      </c>
      <c r="L53" s="282" t="s">
        <v>640</v>
      </c>
      <c r="M53" s="282" t="s">
        <v>933</v>
      </c>
      <c r="N53" s="283" t="s">
        <v>1581</v>
      </c>
      <c r="O53" s="278" t="s">
        <v>16</v>
      </c>
      <c r="P53" s="278" t="s">
        <v>16</v>
      </c>
      <c r="Q53" s="278">
        <v>44</v>
      </c>
      <c r="R53" s="589" t="str">
        <f>CONCATENATE(RIGHT(petDefinitions[[#This Row],['[gamePrefab']]],LEN(petDefinitions[[#This Row],['[gamePrefab']]])-6),"_",petDefinitions[[#This Row],['[powerup']]])</f>
        <v>Froggy_wip</v>
      </c>
    </row>
    <row r="54" spans="2:18" s="67" customFormat="1">
      <c r="B54" s="285" t="s">
        <v>4</v>
      </c>
      <c r="C54" s="286" t="s">
        <v>1329</v>
      </c>
      <c r="D54" s="287" t="s">
        <v>633</v>
      </c>
      <c r="E54" s="281" t="s">
        <v>1270</v>
      </c>
      <c r="F54" s="287">
        <v>12</v>
      </c>
      <c r="G54" s="281" t="b">
        <v>1</v>
      </c>
      <c r="H54" s="287" t="b">
        <v>0</v>
      </c>
      <c r="I54" s="281" t="b">
        <v>1</v>
      </c>
      <c r="J54" s="287" t="b">
        <v>0</v>
      </c>
      <c r="K54" s="282" t="s">
        <v>639</v>
      </c>
      <c r="L54" s="282" t="s">
        <v>640</v>
      </c>
      <c r="M54" s="282" t="s">
        <v>933</v>
      </c>
      <c r="N54" s="283" t="s">
        <v>1314</v>
      </c>
      <c r="O54" s="278" t="s">
        <v>1352</v>
      </c>
      <c r="P54" s="278" t="s">
        <v>1353</v>
      </c>
      <c r="Q54" s="278">
        <v>45</v>
      </c>
      <c r="R54" s="589" t="str">
        <f>CONCATENATE(RIGHT(petDefinitions[[#This Row],['[gamePrefab']]],LEN(petDefinitions[[#This Row],['[gamePrefab']]])-6),"_",petDefinitions[[#This Row],['[powerup']]])</f>
        <v>Froggy_immune_trash</v>
      </c>
    </row>
    <row r="55" spans="2:18" s="67" customFormat="1">
      <c r="B55" s="285" t="s">
        <v>4</v>
      </c>
      <c r="C55" s="286" t="s">
        <v>1330</v>
      </c>
      <c r="D55" s="287" t="s">
        <v>633</v>
      </c>
      <c r="E55" s="281" t="s">
        <v>804</v>
      </c>
      <c r="F55" s="287">
        <v>1</v>
      </c>
      <c r="G55" s="281" t="b">
        <v>1</v>
      </c>
      <c r="H55" s="287" t="b">
        <v>0</v>
      </c>
      <c r="I55" s="281" t="b">
        <v>1</v>
      </c>
      <c r="J55" s="287" t="b">
        <v>0</v>
      </c>
      <c r="K55" s="282" t="s">
        <v>639</v>
      </c>
      <c r="L55" s="282" t="s">
        <v>640</v>
      </c>
      <c r="M55" s="282" t="s">
        <v>933</v>
      </c>
      <c r="N55" s="283" t="s">
        <v>1581</v>
      </c>
      <c r="O55" s="278" t="s">
        <v>16</v>
      </c>
      <c r="P55" s="278" t="s">
        <v>16</v>
      </c>
      <c r="Q55" s="278">
        <v>46</v>
      </c>
      <c r="R55" s="589" t="str">
        <f>CONCATENATE(RIGHT(petDefinitions[[#This Row],['[gamePrefab']]],LEN(petDefinitions[[#This Row],['[gamePrefab']]])-6),"_",petDefinitions[[#This Row],['[powerup']]])</f>
        <v>Froggy_wip</v>
      </c>
    </row>
    <row r="56" spans="2:18" s="67" customFormat="1">
      <c r="B56" s="285" t="s">
        <v>4</v>
      </c>
      <c r="C56" s="286" t="s">
        <v>1331</v>
      </c>
      <c r="D56" s="287" t="s">
        <v>633</v>
      </c>
      <c r="E56" s="281" t="s">
        <v>822</v>
      </c>
      <c r="F56" s="287">
        <v>1</v>
      </c>
      <c r="G56" s="281" t="b">
        <v>1</v>
      </c>
      <c r="H56" s="287" t="b">
        <v>0</v>
      </c>
      <c r="I56" s="281" t="b">
        <v>1</v>
      </c>
      <c r="J56" s="287" t="b">
        <v>0</v>
      </c>
      <c r="K56" s="282" t="s">
        <v>639</v>
      </c>
      <c r="L56" s="282" t="s">
        <v>640</v>
      </c>
      <c r="M56" s="282" t="s">
        <v>933</v>
      </c>
      <c r="N56" s="283" t="s">
        <v>1434</v>
      </c>
      <c r="O56" s="278" t="s">
        <v>1354</v>
      </c>
      <c r="P56" s="278" t="s">
        <v>1355</v>
      </c>
      <c r="Q56" s="278">
        <v>47</v>
      </c>
      <c r="R56" s="589" t="str">
        <f>CONCATENATE(RIGHT(petDefinitions[[#This Row],['[gamePrefab']]],LEN(petDefinitions[[#This Row],['[gamePrefab']]])-6),"_",petDefinitions[[#This Row],['[powerup']]])</f>
        <v>Froggy_prey_hp_boost_humans</v>
      </c>
    </row>
    <row r="57" spans="2:18" s="67" customFormat="1">
      <c r="B57" s="285" t="s">
        <v>4</v>
      </c>
      <c r="C57" s="286" t="s">
        <v>1334</v>
      </c>
      <c r="D57" s="287" t="s">
        <v>633</v>
      </c>
      <c r="E57" s="281" t="s">
        <v>1270</v>
      </c>
      <c r="F57" s="287">
        <v>13</v>
      </c>
      <c r="G57" s="281" t="b">
        <v>1</v>
      </c>
      <c r="H57" s="287" t="b">
        <v>0</v>
      </c>
      <c r="I57" s="281" t="b">
        <v>1</v>
      </c>
      <c r="J57" s="287" t="b">
        <v>0</v>
      </c>
      <c r="K57" s="282" t="s">
        <v>1587</v>
      </c>
      <c r="L57" s="282" t="s">
        <v>1592</v>
      </c>
      <c r="M57" s="282" t="s">
        <v>1597</v>
      </c>
      <c r="N57" s="283" t="s">
        <v>1581</v>
      </c>
      <c r="O57" s="278" t="s">
        <v>1639</v>
      </c>
      <c r="P57" s="278" t="s">
        <v>1638</v>
      </c>
      <c r="Q57" s="278">
        <v>50</v>
      </c>
      <c r="R57" s="589" t="str">
        <f>CONCATENATE(RIGHT(petDefinitions[[#This Row],['[gamePrefab']]],LEN(petDefinitions[[#This Row],['[gamePrefab']]])-6),"_",petDefinitions[[#This Row],['[powerup']]])</f>
        <v>Bruce_50_wip</v>
      </c>
    </row>
    <row r="58" spans="2:18" s="67" customFormat="1">
      <c r="B58" s="285" t="s">
        <v>4</v>
      </c>
      <c r="C58" s="286" t="s">
        <v>1342</v>
      </c>
      <c r="D58" s="287" t="s">
        <v>635</v>
      </c>
      <c r="E58" s="281" t="s">
        <v>814</v>
      </c>
      <c r="F58" s="287">
        <v>5</v>
      </c>
      <c r="G58" s="281" t="b">
        <v>0</v>
      </c>
      <c r="H58" s="287" t="b">
        <v>1</v>
      </c>
      <c r="I58" s="281" t="b">
        <v>1</v>
      </c>
      <c r="J58" s="287" t="b">
        <v>0</v>
      </c>
      <c r="K58" s="282" t="s">
        <v>1429</v>
      </c>
      <c r="L58" s="282" t="s">
        <v>640</v>
      </c>
      <c r="M58" s="282" t="s">
        <v>933</v>
      </c>
      <c r="N58" s="283" t="s">
        <v>1428</v>
      </c>
      <c r="O58" s="278" t="s">
        <v>1372</v>
      </c>
      <c r="P58" s="278" t="s">
        <v>1373</v>
      </c>
      <c r="Q58" s="278">
        <v>58</v>
      </c>
      <c r="R58" s="589" t="str">
        <f>CONCATENATE(RIGHT(petDefinitions[[#This Row],['[gamePrefab']]],LEN(petDefinitions[[#This Row],['[gamePrefab']]])-6),"_",petDefinitions[[#This Row],['[powerup']]])</f>
        <v>Boost_unlimited_boost</v>
      </c>
    </row>
    <row r="59" spans="2:18" s="67" customFormat="1">
      <c r="B59" s="285" t="s">
        <v>4</v>
      </c>
      <c r="C59" s="286" t="s">
        <v>1343</v>
      </c>
      <c r="D59" s="287" t="s">
        <v>635</v>
      </c>
      <c r="E59" s="281" t="s">
        <v>804</v>
      </c>
      <c r="F59" s="287">
        <v>11</v>
      </c>
      <c r="G59" s="281" t="b">
        <v>0</v>
      </c>
      <c r="H59" s="287" t="b">
        <v>1</v>
      </c>
      <c r="I59" s="281" t="b">
        <v>1</v>
      </c>
      <c r="J59" s="287" t="b">
        <v>0</v>
      </c>
      <c r="K59" s="282" t="s">
        <v>1377</v>
      </c>
      <c r="L59" s="282" t="s">
        <v>640</v>
      </c>
      <c r="M59" s="282" t="s">
        <v>933</v>
      </c>
      <c r="N59" s="283" t="s">
        <v>1376</v>
      </c>
      <c r="O59" s="278" t="s">
        <v>1374</v>
      </c>
      <c r="P59" s="278" t="s">
        <v>1375</v>
      </c>
      <c r="Q59" s="278">
        <v>59</v>
      </c>
      <c r="R59" s="589" t="str">
        <f>CONCATENATE(RIGHT(petDefinitions[[#This Row],['[gamePrefab']]],LEN(petDefinitions[[#This Row],['[gamePrefab']]])-6),"_",petDefinitions[[#This Row],['[powerup']]])</f>
        <v>Stun_stun</v>
      </c>
    </row>
    <row r="60" spans="2:18" s="67" customFormat="1">
      <c r="B60" s="285" t="s">
        <v>4</v>
      </c>
      <c r="C60" s="286" t="s">
        <v>1337</v>
      </c>
      <c r="D60" s="287" t="s">
        <v>634</v>
      </c>
      <c r="E60" s="281" t="s">
        <v>814</v>
      </c>
      <c r="F60" s="287">
        <v>4</v>
      </c>
      <c r="G60" s="281" t="b">
        <v>0</v>
      </c>
      <c r="H60" s="287" t="b">
        <v>0</v>
      </c>
      <c r="I60" s="281" t="b">
        <v>1</v>
      </c>
      <c r="J60" s="287" t="b">
        <v>0</v>
      </c>
      <c r="K60" s="282" t="s">
        <v>639</v>
      </c>
      <c r="L60" s="282" t="s">
        <v>640</v>
      </c>
      <c r="M60" s="282" t="s">
        <v>933</v>
      </c>
      <c r="N60" s="283" t="s">
        <v>1426</v>
      </c>
      <c r="O60" s="278" t="s">
        <v>1362</v>
      </c>
      <c r="P60" s="278" t="s">
        <v>1363</v>
      </c>
      <c r="Q60" s="278">
        <v>53</v>
      </c>
      <c r="R60" s="589" t="str">
        <f>CONCATENATE(RIGHT(petDefinitions[[#This Row],['[gamePrefab']]],LEN(petDefinitions[[#This Row],['[gamePrefab']]])-6),"_",petDefinitions[[#This Row],['[powerup']]])</f>
        <v>Froggy_faster_boost</v>
      </c>
    </row>
    <row r="61" spans="2:18" s="67" customFormat="1">
      <c r="B61" s="285" t="s">
        <v>4</v>
      </c>
      <c r="C61" s="286" t="s">
        <v>1338</v>
      </c>
      <c r="D61" s="287" t="s">
        <v>634</v>
      </c>
      <c r="E61" s="281" t="s">
        <v>804</v>
      </c>
      <c r="F61" s="287">
        <v>3</v>
      </c>
      <c r="G61" s="281" t="b">
        <v>0</v>
      </c>
      <c r="H61" s="287" t="b">
        <v>0</v>
      </c>
      <c r="I61" s="281" t="b">
        <v>1</v>
      </c>
      <c r="J61" s="287" t="b">
        <v>0</v>
      </c>
      <c r="K61" s="282" t="s">
        <v>639</v>
      </c>
      <c r="L61" s="282" t="s">
        <v>640</v>
      </c>
      <c r="M61" s="282" t="s">
        <v>933</v>
      </c>
      <c r="N61" s="283" t="s">
        <v>379</v>
      </c>
      <c r="O61" s="278" t="s">
        <v>1364</v>
      </c>
      <c r="P61" s="278" t="s">
        <v>1365</v>
      </c>
      <c r="Q61" s="278">
        <v>54</v>
      </c>
      <c r="R61" s="589" t="str">
        <f>CONCATENATE(RIGHT(petDefinitions[[#This Row],['[gamePrefab']]],LEN(petDefinitions[[#This Row],['[gamePrefab']]])-6),"_",petDefinitions[[#This Row],['[powerup']]])</f>
        <v>Froggy_dive</v>
      </c>
    </row>
    <row r="62" spans="2:18" s="67" customFormat="1">
      <c r="B62" s="285" t="s">
        <v>4</v>
      </c>
      <c r="C62" s="286" t="s">
        <v>1339</v>
      </c>
      <c r="D62" s="287" t="s">
        <v>634</v>
      </c>
      <c r="E62" s="281" t="s">
        <v>804</v>
      </c>
      <c r="F62" s="287">
        <v>4</v>
      </c>
      <c r="G62" s="281" t="b">
        <v>0</v>
      </c>
      <c r="H62" s="287" t="b">
        <v>0</v>
      </c>
      <c r="I62" s="281" t="b">
        <v>1</v>
      </c>
      <c r="J62" s="287" t="b">
        <v>0</v>
      </c>
      <c r="K62" s="282" t="s">
        <v>1380</v>
      </c>
      <c r="L62" s="282" t="s">
        <v>640</v>
      </c>
      <c r="M62" s="282" t="s">
        <v>933</v>
      </c>
      <c r="N62" s="283" t="s">
        <v>1431</v>
      </c>
      <c r="O62" s="278" t="s">
        <v>1366</v>
      </c>
      <c r="P62" s="278" t="s">
        <v>1367</v>
      </c>
      <c r="Q62" s="278">
        <v>55</v>
      </c>
      <c r="R62" s="589" t="str">
        <f>CONCATENATE(RIGHT(petDefinitions[[#This Row],['[gamePrefab']]],LEN(petDefinitions[[#This Row],['[gamePrefab']]])-6),"_",petDefinitions[[#This Row],['[powerup']]])</f>
        <v>FindLetter_findBonusletters</v>
      </c>
    </row>
    <row r="63" spans="2:18" s="67" customFormat="1">
      <c r="B63" s="285" t="s">
        <v>4</v>
      </c>
      <c r="C63" s="286" t="s">
        <v>1340</v>
      </c>
      <c r="D63" s="287" t="s">
        <v>634</v>
      </c>
      <c r="E63" s="281" t="s">
        <v>804</v>
      </c>
      <c r="F63" s="287">
        <v>5</v>
      </c>
      <c r="G63" s="281" t="b">
        <v>0</v>
      </c>
      <c r="H63" s="281" t="b">
        <v>0</v>
      </c>
      <c r="I63" s="281" t="b">
        <v>1</v>
      </c>
      <c r="J63" s="281" t="b">
        <v>0</v>
      </c>
      <c r="K63" s="282" t="s">
        <v>1381</v>
      </c>
      <c r="L63" s="282" t="s">
        <v>640</v>
      </c>
      <c r="M63" s="282" t="s">
        <v>933</v>
      </c>
      <c r="N63" s="283" t="s">
        <v>1432</v>
      </c>
      <c r="O63" s="278" t="s">
        <v>1368</v>
      </c>
      <c r="P63" s="278" t="s">
        <v>1369</v>
      </c>
      <c r="Q63" s="278">
        <v>56</v>
      </c>
      <c r="R63" s="589" t="str">
        <f>CONCATENATE(RIGHT(petDefinitions[[#This Row],['[gamePrefab']]],LEN(petDefinitions[[#This Row],['[gamePrefab']]])-6),"_",petDefinitions[[#This Row],['[powerup']]])</f>
        <v>FindChest_findBonusChests</v>
      </c>
    </row>
    <row r="64" spans="2:18" s="67" customFormat="1">
      <c r="B64" s="285" t="s">
        <v>4</v>
      </c>
      <c r="C64" s="286" t="s">
        <v>1341</v>
      </c>
      <c r="D64" s="287" t="s">
        <v>634</v>
      </c>
      <c r="E64" s="281" t="s">
        <v>804</v>
      </c>
      <c r="F64" s="287">
        <v>6</v>
      </c>
      <c r="G64" s="281" t="b">
        <v>0</v>
      </c>
      <c r="H64" s="281" t="b">
        <v>0</v>
      </c>
      <c r="I64" s="281" t="b">
        <v>1</v>
      </c>
      <c r="J64" s="281" t="b">
        <v>0</v>
      </c>
      <c r="K64" s="282" t="s">
        <v>1382</v>
      </c>
      <c r="L64" s="282" t="s">
        <v>640</v>
      </c>
      <c r="M64" s="282" t="s">
        <v>933</v>
      </c>
      <c r="N64" s="283" t="s">
        <v>1433</v>
      </c>
      <c r="O64" s="278" t="s">
        <v>1370</v>
      </c>
      <c r="P64" s="278" t="s">
        <v>1371</v>
      </c>
      <c r="Q64" s="278">
        <v>57</v>
      </c>
      <c r="R64" s="589" t="str">
        <f>CONCATENATE(RIGHT(petDefinitions[[#This Row],['[gamePrefab']]],LEN(petDefinitions[[#This Row],['[gamePrefab']]])-6),"_",petDefinitions[[#This Row],['[powerup']]])</f>
        <v>FindEgg_findBonusEggs</v>
      </c>
    </row>
    <row r="65" spans="2:15" ht="15.75" thickBot="1"/>
    <row r="66" spans="2:15" ht="23.25">
      <c r="B66" s="12" t="s">
        <v>1292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17" t="s">
        <v>1293</v>
      </c>
      <c r="C68" s="317" t="s">
        <v>5</v>
      </c>
      <c r="D68" s="318" t="s">
        <v>1297</v>
      </c>
      <c r="E68" s="318" t="s">
        <v>1298</v>
      </c>
      <c r="F68" s="318" t="s">
        <v>1299</v>
      </c>
      <c r="G68" s="318" t="s">
        <v>1300</v>
      </c>
      <c r="H68" s="318" t="s">
        <v>1301</v>
      </c>
      <c r="I68" s="319" t="s">
        <v>1302</v>
      </c>
      <c r="J68" s="319" t="s">
        <v>1303</v>
      </c>
      <c r="K68" s="319" t="s">
        <v>1309</v>
      </c>
      <c r="L68" s="319" t="s">
        <v>1310</v>
      </c>
      <c r="M68" s="319" t="s">
        <v>1311</v>
      </c>
      <c r="N68" s="319" t="s">
        <v>1312</v>
      </c>
    </row>
    <row r="69" spans="2:15">
      <c r="B69" s="320" t="s">
        <v>4</v>
      </c>
      <c r="C69" s="316" t="s">
        <v>633</v>
      </c>
      <c r="D69" s="314">
        <v>1.3</v>
      </c>
      <c r="E69" s="314">
        <v>4</v>
      </c>
      <c r="F69" s="314">
        <v>1.3</v>
      </c>
      <c r="G69" s="314">
        <v>1000</v>
      </c>
      <c r="H69" s="314">
        <v>0.2</v>
      </c>
      <c r="I69" s="315">
        <v>0.2</v>
      </c>
      <c r="J69" s="315"/>
      <c r="K69" s="315"/>
      <c r="L69" s="315" t="b">
        <v>0</v>
      </c>
      <c r="M69" s="315">
        <v>4</v>
      </c>
      <c r="N69" s="315">
        <v>2</v>
      </c>
    </row>
    <row r="70" spans="2:15">
      <c r="B70" s="320" t="s">
        <v>4</v>
      </c>
      <c r="C70" s="316" t="s">
        <v>1294</v>
      </c>
      <c r="D70" s="314">
        <v>1.3</v>
      </c>
      <c r="E70" s="314">
        <v>4</v>
      </c>
      <c r="F70" s="314">
        <v>1.3</v>
      </c>
      <c r="G70" s="314">
        <v>1000</v>
      </c>
      <c r="H70" s="314">
        <v>0.5</v>
      </c>
      <c r="I70" s="315">
        <v>0.5</v>
      </c>
      <c r="J70" s="315" t="s">
        <v>1471</v>
      </c>
      <c r="K70" s="315"/>
      <c r="L70" s="315" t="b">
        <v>0</v>
      </c>
      <c r="M70" s="315">
        <v>4</v>
      </c>
      <c r="N70" s="315">
        <v>2</v>
      </c>
    </row>
    <row r="71" spans="2:15">
      <c r="B71" s="321" t="s">
        <v>4</v>
      </c>
      <c r="C71" s="313" t="s">
        <v>1295</v>
      </c>
      <c r="D71" s="314">
        <v>1.3</v>
      </c>
      <c r="E71" s="314">
        <v>4</v>
      </c>
      <c r="F71" s="314">
        <v>1.3</v>
      </c>
      <c r="G71" s="314">
        <v>1000</v>
      </c>
      <c r="H71" s="314">
        <v>0.5</v>
      </c>
      <c r="I71" s="315">
        <v>0.5</v>
      </c>
      <c r="J71" s="315" t="s">
        <v>1304</v>
      </c>
      <c r="K71" s="315"/>
      <c r="L71" s="315" t="b">
        <v>0</v>
      </c>
      <c r="M71" s="315">
        <v>4</v>
      </c>
      <c r="N71" s="315">
        <v>2</v>
      </c>
    </row>
    <row r="72" spans="2:15">
      <c r="B72" s="321" t="s">
        <v>4</v>
      </c>
      <c r="C72" s="313" t="s">
        <v>1296</v>
      </c>
      <c r="D72" s="314">
        <v>1.3</v>
      </c>
      <c r="E72" s="314">
        <v>4</v>
      </c>
      <c r="F72" s="314">
        <v>1.3</v>
      </c>
      <c r="G72" s="314">
        <v>1000</v>
      </c>
      <c r="H72" s="314">
        <v>10</v>
      </c>
      <c r="I72" s="315">
        <v>10</v>
      </c>
      <c r="J72" s="315"/>
      <c r="K72" s="315" t="s">
        <v>1304</v>
      </c>
      <c r="L72" s="315" t="b">
        <v>0</v>
      </c>
      <c r="M72" s="315">
        <v>4</v>
      </c>
      <c r="N72" s="315">
        <v>4</v>
      </c>
    </row>
    <row r="73" spans="2:15">
      <c r="B73" s="321" t="s">
        <v>4</v>
      </c>
      <c r="C73" s="313" t="s">
        <v>825</v>
      </c>
      <c r="D73" s="314">
        <v>1.3</v>
      </c>
      <c r="E73" s="314">
        <v>4</v>
      </c>
      <c r="F73" s="314">
        <v>3</v>
      </c>
      <c r="G73" s="314">
        <v>1000</v>
      </c>
      <c r="H73" s="314"/>
      <c r="I73" s="315"/>
      <c r="J73" s="315"/>
      <c r="K73" s="315"/>
      <c r="L73" s="315" t="b">
        <v>0</v>
      </c>
      <c r="M73" s="315">
        <v>4</v>
      </c>
      <c r="N73" s="315">
        <v>2</v>
      </c>
    </row>
    <row r="74" spans="2:15" s="67" customFormat="1">
      <c r="B74" s="321" t="s">
        <v>4</v>
      </c>
      <c r="C74" s="313" t="s">
        <v>1600</v>
      </c>
      <c r="D74" s="314">
        <v>1.3</v>
      </c>
      <c r="E74" s="314">
        <v>4</v>
      </c>
      <c r="F74" s="314">
        <v>1.3</v>
      </c>
      <c r="G74" s="314">
        <v>1000</v>
      </c>
      <c r="H74" s="314">
        <v>0.5</v>
      </c>
      <c r="I74" s="315">
        <v>0.5</v>
      </c>
      <c r="J74" s="315" t="s">
        <v>1601</v>
      </c>
      <c r="K74" s="315"/>
      <c r="L74" s="315" t="b">
        <v>0</v>
      </c>
      <c r="M74" s="315">
        <v>4</v>
      </c>
      <c r="N74" s="315">
        <v>2</v>
      </c>
    </row>
    <row r="75" spans="2:15" ht="15.75" thickBot="1"/>
    <row r="76" spans="2:15" ht="23.25">
      <c r="B76" s="12" t="s">
        <v>1532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2"/>
      <c r="C77" s="552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2" t="s">
        <v>1533</v>
      </c>
      <c r="C78" s="273" t="s">
        <v>5</v>
      </c>
      <c r="D78" s="274" t="s">
        <v>186</v>
      </c>
      <c r="E78" s="275" t="s">
        <v>23</v>
      </c>
      <c r="F78" s="455" t="s">
        <v>38</v>
      </c>
    </row>
    <row r="79" spans="2:15">
      <c r="B79" s="279" t="s">
        <v>4</v>
      </c>
      <c r="C79" s="316" t="s">
        <v>822</v>
      </c>
      <c r="D79" s="281">
        <v>0</v>
      </c>
      <c r="E79" s="282" t="s">
        <v>885</v>
      </c>
      <c r="F79" s="554" t="s">
        <v>1535</v>
      </c>
    </row>
    <row r="80" spans="2:15">
      <c r="B80" s="285" t="s">
        <v>4</v>
      </c>
      <c r="C80" s="553" t="s">
        <v>1274</v>
      </c>
      <c r="D80" s="287">
        <v>1</v>
      </c>
      <c r="E80" s="288" t="s">
        <v>1271</v>
      </c>
      <c r="F80" s="554" t="s">
        <v>1537</v>
      </c>
    </row>
    <row r="81" spans="2:6">
      <c r="B81" s="285" t="s">
        <v>4</v>
      </c>
      <c r="C81" s="316" t="s">
        <v>814</v>
      </c>
      <c r="D81" s="281">
        <v>2</v>
      </c>
      <c r="E81" s="282" t="s">
        <v>1273</v>
      </c>
      <c r="F81" s="554" t="s">
        <v>1536</v>
      </c>
    </row>
    <row r="82" spans="2:6">
      <c r="B82" s="285" t="s">
        <v>4</v>
      </c>
      <c r="C82" s="316" t="s">
        <v>291</v>
      </c>
      <c r="D82" s="281">
        <v>3</v>
      </c>
      <c r="E82" s="282" t="s">
        <v>1272</v>
      </c>
      <c r="F82" s="554" t="s">
        <v>1534</v>
      </c>
    </row>
    <row r="83" spans="2:6">
      <c r="B83" s="285" t="s">
        <v>4</v>
      </c>
      <c r="C83" s="316" t="s">
        <v>1269</v>
      </c>
      <c r="D83" s="281">
        <v>4</v>
      </c>
      <c r="E83" s="282" t="s">
        <v>887</v>
      </c>
      <c r="F83" s="554" t="s">
        <v>1538</v>
      </c>
    </row>
    <row r="84" spans="2:6">
      <c r="B84" s="285" t="s">
        <v>4</v>
      </c>
      <c r="C84" s="316" t="s">
        <v>1270</v>
      </c>
      <c r="D84" s="281">
        <v>5</v>
      </c>
      <c r="E84" s="282" t="s">
        <v>884</v>
      </c>
      <c r="F84" s="554" t="s">
        <v>1539</v>
      </c>
    </row>
    <row r="85" spans="2:6">
      <c r="B85" s="285" t="s">
        <v>4</v>
      </c>
      <c r="C85" s="316" t="s">
        <v>804</v>
      </c>
      <c r="D85" s="281">
        <v>6</v>
      </c>
      <c r="E85" s="282" t="s">
        <v>1268</v>
      </c>
      <c r="F85" s="554" t="s">
        <v>1540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2"/>
  <sheetViews>
    <sheetView topLeftCell="A22" zoomScaleNormal="100" workbookViewId="0">
      <pane xSplit="2" topLeftCell="C1" activePane="topRight" state="frozen"/>
      <selection activeCell="A22" sqref="A22"/>
      <selection pane="topRight" activeCell="A125" sqref="A125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60"/>
      <c r="F3" s="66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1088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60"/>
      <c r="F21" s="66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5" t="s">
        <v>342</v>
      </c>
      <c r="B22" s="326" t="s">
        <v>5</v>
      </c>
      <c r="C22" s="327" t="s">
        <v>353</v>
      </c>
      <c r="D22" s="328" t="s">
        <v>354</v>
      </c>
      <c r="E22" s="329" t="s">
        <v>355</v>
      </c>
      <c r="F22" s="329" t="s">
        <v>356</v>
      </c>
      <c r="G22" s="329" t="s">
        <v>357</v>
      </c>
      <c r="H22" s="329" t="s">
        <v>358</v>
      </c>
      <c r="I22" s="329" t="s">
        <v>359</v>
      </c>
      <c r="J22" s="329" t="s">
        <v>360</v>
      </c>
      <c r="K22" s="329" t="s">
        <v>361</v>
      </c>
      <c r="L22" s="330" t="s">
        <v>362</v>
      </c>
      <c r="M22" s="330" t="s">
        <v>473</v>
      </c>
      <c r="N22" s="330" t="s">
        <v>471</v>
      </c>
      <c r="O22" s="330" t="s">
        <v>363</v>
      </c>
      <c r="P22" s="330" t="s">
        <v>526</v>
      </c>
      <c r="Q22" s="330" t="s">
        <v>525</v>
      </c>
      <c r="R22" s="330" t="s">
        <v>470</v>
      </c>
      <c r="S22" s="330" t="s">
        <v>472</v>
      </c>
      <c r="T22" s="330" t="s">
        <v>434</v>
      </c>
      <c r="U22" s="330" t="s">
        <v>364</v>
      </c>
      <c r="V22" s="330" t="s">
        <v>880</v>
      </c>
      <c r="W22" s="331" t="s">
        <v>368</v>
      </c>
      <c r="X22" s="331" t="s">
        <v>367</v>
      </c>
      <c r="Y22" s="331" t="s">
        <v>369</v>
      </c>
      <c r="Z22" s="332" t="s">
        <v>583</v>
      </c>
      <c r="AA22" s="333" t="s">
        <v>38</v>
      </c>
      <c r="AB22" s="334" t="s">
        <v>394</v>
      </c>
      <c r="AC22" s="335" t="s">
        <v>395</v>
      </c>
      <c r="AD22" s="335" t="s">
        <v>396</v>
      </c>
      <c r="AE22" s="336" t="s">
        <v>582</v>
      </c>
    </row>
    <row r="23" spans="1:31">
      <c r="A23" s="337" t="s">
        <v>4</v>
      </c>
      <c r="B23" s="338" t="s">
        <v>995</v>
      </c>
      <c r="C23" s="339" t="s">
        <v>348</v>
      </c>
      <c r="D23" s="340">
        <v>60</v>
      </c>
      <c r="E23" s="341">
        <v>2</v>
      </c>
      <c r="F23" s="341">
        <v>0</v>
      </c>
      <c r="G23" s="341">
        <v>20</v>
      </c>
      <c r="H23" s="341">
        <v>0</v>
      </c>
      <c r="I23" s="341">
        <v>75</v>
      </c>
      <c r="J23" s="342">
        <v>0.22499999999999998</v>
      </c>
      <c r="K23" s="341">
        <v>0</v>
      </c>
      <c r="L23" s="343" t="b">
        <v>1</v>
      </c>
      <c r="M23" s="344">
        <v>5</v>
      </c>
      <c r="N23" s="344">
        <v>0</v>
      </c>
      <c r="O23" s="343">
        <v>1</v>
      </c>
      <c r="P23" s="344">
        <v>0</v>
      </c>
      <c r="Q23" s="343" t="b">
        <v>1</v>
      </c>
      <c r="R23" s="343" t="b">
        <v>1</v>
      </c>
      <c r="S23" s="343" t="b">
        <v>0</v>
      </c>
      <c r="T23" s="343">
        <v>75</v>
      </c>
      <c r="U23" s="343">
        <v>7</v>
      </c>
      <c r="V23" s="343">
        <v>0</v>
      </c>
      <c r="W23" s="345">
        <v>0.25</v>
      </c>
      <c r="X23" s="345">
        <v>0.25</v>
      </c>
      <c r="Y23" s="345">
        <v>1</v>
      </c>
      <c r="Z23" s="346">
        <v>0</v>
      </c>
      <c r="AA23" s="347" t="s">
        <v>509</v>
      </c>
      <c r="AB23" s="348" t="s">
        <v>688</v>
      </c>
      <c r="AC23" s="348" t="s">
        <v>706</v>
      </c>
      <c r="AD23" s="348" t="s">
        <v>720</v>
      </c>
      <c r="AE23" s="348" t="s">
        <v>722</v>
      </c>
    </row>
    <row r="24" spans="1:31">
      <c r="A24" s="337" t="s">
        <v>4</v>
      </c>
      <c r="B24" s="338" t="s">
        <v>996</v>
      </c>
      <c r="C24" s="339" t="s">
        <v>348</v>
      </c>
      <c r="D24" s="340">
        <v>60</v>
      </c>
      <c r="E24" s="341">
        <v>2</v>
      </c>
      <c r="F24" s="341">
        <v>0</v>
      </c>
      <c r="G24" s="341">
        <v>20</v>
      </c>
      <c r="H24" s="341">
        <v>0</v>
      </c>
      <c r="I24" s="341">
        <v>75</v>
      </c>
      <c r="J24" s="342">
        <v>0.22499999999999998</v>
      </c>
      <c r="K24" s="341">
        <v>0</v>
      </c>
      <c r="L24" s="343" t="b">
        <v>1</v>
      </c>
      <c r="M24" s="344">
        <v>5</v>
      </c>
      <c r="N24" s="344">
        <v>0</v>
      </c>
      <c r="O24" s="343">
        <v>1</v>
      </c>
      <c r="P24" s="344">
        <v>0</v>
      </c>
      <c r="Q24" s="343" t="b">
        <v>1</v>
      </c>
      <c r="R24" s="343" t="b">
        <v>1</v>
      </c>
      <c r="S24" s="343" t="b">
        <v>0</v>
      </c>
      <c r="T24" s="343">
        <v>75</v>
      </c>
      <c r="U24" s="343">
        <v>7</v>
      </c>
      <c r="V24" s="343">
        <v>0</v>
      </c>
      <c r="W24" s="345">
        <v>0.25</v>
      </c>
      <c r="X24" s="345">
        <v>0.25</v>
      </c>
      <c r="Y24" s="345">
        <v>1</v>
      </c>
      <c r="Z24" s="346">
        <v>0</v>
      </c>
      <c r="AA24" s="347" t="s">
        <v>564</v>
      </c>
      <c r="AB24" s="348" t="s">
        <v>689</v>
      </c>
      <c r="AC24" s="348" t="s">
        <v>746</v>
      </c>
      <c r="AD24" s="348" t="s">
        <v>721</v>
      </c>
      <c r="AE24" s="348" t="s">
        <v>723</v>
      </c>
    </row>
    <row r="25" spans="1:31">
      <c r="A25" s="337" t="s">
        <v>4</v>
      </c>
      <c r="B25" s="338" t="s">
        <v>1424</v>
      </c>
      <c r="C25" s="339" t="s">
        <v>348</v>
      </c>
      <c r="D25" s="340">
        <v>60</v>
      </c>
      <c r="E25" s="341">
        <v>4</v>
      </c>
      <c r="F25" s="341">
        <v>0</v>
      </c>
      <c r="G25" s="341">
        <v>50</v>
      </c>
      <c r="H25" s="341">
        <v>0</v>
      </c>
      <c r="I25" s="341">
        <v>55</v>
      </c>
      <c r="J25" s="342">
        <v>0.15</v>
      </c>
      <c r="K25" s="341">
        <v>0</v>
      </c>
      <c r="L25" s="343" t="b">
        <v>1</v>
      </c>
      <c r="M25" s="344">
        <v>5</v>
      </c>
      <c r="N25" s="344">
        <v>1</v>
      </c>
      <c r="O25" s="343">
        <v>2</v>
      </c>
      <c r="P25" s="344">
        <v>1</v>
      </c>
      <c r="Q25" s="343" t="b">
        <v>1</v>
      </c>
      <c r="R25" s="343" t="b">
        <v>1</v>
      </c>
      <c r="S25" s="343" t="b">
        <v>0</v>
      </c>
      <c r="T25" s="343">
        <v>85</v>
      </c>
      <c r="U25" s="343">
        <v>9</v>
      </c>
      <c r="V25" s="343">
        <v>0</v>
      </c>
      <c r="W25" s="345">
        <v>0.25</v>
      </c>
      <c r="X25" s="345">
        <v>0.25</v>
      </c>
      <c r="Y25" s="345">
        <v>0.5</v>
      </c>
      <c r="Z25" s="346">
        <v>0</v>
      </c>
      <c r="AA25" s="362" t="s">
        <v>1494</v>
      </c>
      <c r="AB25" s="348" t="s">
        <v>1499</v>
      </c>
      <c r="AC25" s="348" t="s">
        <v>1502</v>
      </c>
      <c r="AD25" s="348" t="s">
        <v>734</v>
      </c>
      <c r="AE25" s="348" t="s">
        <v>735</v>
      </c>
    </row>
    <row r="26" spans="1:31" s="27" customFormat="1">
      <c r="A26" s="349" t="s">
        <v>4</v>
      </c>
      <c r="B26" s="350" t="s">
        <v>1410</v>
      </c>
      <c r="C26" s="351" t="s">
        <v>347</v>
      </c>
      <c r="D26" s="352">
        <v>20</v>
      </c>
      <c r="E26" s="353">
        <v>2</v>
      </c>
      <c r="F26" s="353">
        <v>0</v>
      </c>
      <c r="G26" s="353">
        <v>-10</v>
      </c>
      <c r="H26" s="353">
        <v>0</v>
      </c>
      <c r="I26" s="353">
        <v>25</v>
      </c>
      <c r="J26" s="354">
        <v>0</v>
      </c>
      <c r="K26" s="353">
        <v>0</v>
      </c>
      <c r="L26" s="355" t="b">
        <v>1</v>
      </c>
      <c r="M26" s="356">
        <v>5</v>
      </c>
      <c r="N26" s="356">
        <v>5</v>
      </c>
      <c r="O26" s="355">
        <v>0</v>
      </c>
      <c r="P26" s="356">
        <f>entityDefinitions[[#This Row],['[edibleFromTier']]]</f>
        <v>0</v>
      </c>
      <c r="Q26" s="343" t="b">
        <v>1</v>
      </c>
      <c r="R26" s="355" t="b">
        <v>0</v>
      </c>
      <c r="S26" s="355" t="b">
        <v>0</v>
      </c>
      <c r="T26" s="355">
        <v>1</v>
      </c>
      <c r="U26" s="355">
        <v>2</v>
      </c>
      <c r="V26" s="355">
        <v>0</v>
      </c>
      <c r="W26" s="357">
        <v>1</v>
      </c>
      <c r="X26" s="357">
        <v>1</v>
      </c>
      <c r="Y26" s="357">
        <v>0</v>
      </c>
      <c r="Z26" s="358">
        <v>0</v>
      </c>
      <c r="AA26" s="359" t="s">
        <v>1230</v>
      </c>
      <c r="AB26" s="364" t="s">
        <v>1495</v>
      </c>
      <c r="AC26" s="364" t="s">
        <v>1500</v>
      </c>
      <c r="AD26" s="360"/>
      <c r="AE26" s="361"/>
    </row>
    <row r="27" spans="1:31">
      <c r="A27" s="337" t="s">
        <v>4</v>
      </c>
      <c r="B27" s="338" t="s">
        <v>1422</v>
      </c>
      <c r="C27" s="339" t="s">
        <v>777</v>
      </c>
      <c r="D27" s="340">
        <v>40</v>
      </c>
      <c r="E27" s="341">
        <v>2</v>
      </c>
      <c r="F27" s="341">
        <v>0</v>
      </c>
      <c r="G27" s="341">
        <v>20</v>
      </c>
      <c r="H27" s="341">
        <v>0</v>
      </c>
      <c r="I27" s="341">
        <v>50</v>
      </c>
      <c r="J27" s="342">
        <v>0.15</v>
      </c>
      <c r="K27" s="341">
        <v>0</v>
      </c>
      <c r="L27" s="343" t="b">
        <v>1</v>
      </c>
      <c r="M27" s="344">
        <v>5</v>
      </c>
      <c r="N27" s="344">
        <v>0</v>
      </c>
      <c r="O27" s="343">
        <v>1</v>
      </c>
      <c r="P27" s="344">
        <v>0</v>
      </c>
      <c r="Q27" s="343" t="b">
        <v>1</v>
      </c>
      <c r="R27" s="343" t="b">
        <v>1</v>
      </c>
      <c r="S27" s="343" t="b">
        <v>0</v>
      </c>
      <c r="T27" s="343">
        <v>75</v>
      </c>
      <c r="U27" s="343">
        <v>7</v>
      </c>
      <c r="V27" s="343">
        <v>0</v>
      </c>
      <c r="W27" s="345">
        <v>0.25</v>
      </c>
      <c r="X27" s="345">
        <v>0.25</v>
      </c>
      <c r="Y27" s="345">
        <v>1</v>
      </c>
      <c r="Z27" s="346">
        <v>0</v>
      </c>
      <c r="AA27" s="363" t="s">
        <v>511</v>
      </c>
      <c r="AB27" s="364" t="s">
        <v>694</v>
      </c>
      <c r="AC27" s="364" t="s">
        <v>757</v>
      </c>
      <c r="AD27" s="364" t="s">
        <v>737</v>
      </c>
      <c r="AE27" s="364" t="s">
        <v>738</v>
      </c>
    </row>
    <row r="28" spans="1:31" s="27" customFormat="1">
      <c r="A28" s="337" t="s">
        <v>4</v>
      </c>
      <c r="B28" s="338" t="s">
        <v>997</v>
      </c>
      <c r="C28" s="339" t="s">
        <v>348</v>
      </c>
      <c r="D28" s="340">
        <v>40</v>
      </c>
      <c r="E28" s="341">
        <v>2</v>
      </c>
      <c r="F28" s="341">
        <v>0</v>
      </c>
      <c r="G28" s="341">
        <v>20</v>
      </c>
      <c r="H28" s="341">
        <v>0</v>
      </c>
      <c r="I28" s="341">
        <v>50</v>
      </c>
      <c r="J28" s="342">
        <v>0.15</v>
      </c>
      <c r="K28" s="341">
        <v>0</v>
      </c>
      <c r="L28" s="343" t="b">
        <v>1</v>
      </c>
      <c r="M28" s="344">
        <v>5</v>
      </c>
      <c r="N28" s="344">
        <v>0</v>
      </c>
      <c r="O28" s="343">
        <v>1</v>
      </c>
      <c r="P28" s="344">
        <v>0</v>
      </c>
      <c r="Q28" s="343" t="b">
        <v>1</v>
      </c>
      <c r="R28" s="343" t="b">
        <v>1</v>
      </c>
      <c r="S28" s="343" t="b">
        <v>0</v>
      </c>
      <c r="T28" s="343">
        <v>75</v>
      </c>
      <c r="U28" s="343">
        <v>7</v>
      </c>
      <c r="V28" s="343">
        <v>0</v>
      </c>
      <c r="W28" s="345">
        <v>0.25</v>
      </c>
      <c r="X28" s="345">
        <v>0.25</v>
      </c>
      <c r="Y28" s="345">
        <v>0</v>
      </c>
      <c r="Z28" s="346">
        <v>0</v>
      </c>
      <c r="AA28" s="362" t="s">
        <v>1222</v>
      </c>
      <c r="AB28" s="348" t="s">
        <v>1239</v>
      </c>
      <c r="AC28" s="348" t="s">
        <v>1249</v>
      </c>
      <c r="AD28" s="348" t="s">
        <v>1257</v>
      </c>
      <c r="AE28" s="368" t="s">
        <v>1265</v>
      </c>
    </row>
    <row r="29" spans="1:31" s="27" customFormat="1">
      <c r="A29" s="349" t="s">
        <v>4</v>
      </c>
      <c r="B29" s="350" t="s">
        <v>963</v>
      </c>
      <c r="C29" s="351" t="s">
        <v>347</v>
      </c>
      <c r="D29" s="352">
        <v>60</v>
      </c>
      <c r="E29" s="353">
        <v>4</v>
      </c>
      <c r="F29" s="353">
        <v>0</v>
      </c>
      <c r="G29" s="353">
        <v>5</v>
      </c>
      <c r="H29" s="353">
        <v>0</v>
      </c>
      <c r="I29" s="353">
        <v>55</v>
      </c>
      <c r="J29" s="354">
        <v>0.15</v>
      </c>
      <c r="K29" s="353">
        <v>0</v>
      </c>
      <c r="L29" s="355" t="b">
        <v>1</v>
      </c>
      <c r="M29" s="356">
        <v>5</v>
      </c>
      <c r="N29" s="356">
        <v>5</v>
      </c>
      <c r="O29" s="355">
        <v>1</v>
      </c>
      <c r="P29" s="356">
        <v>1</v>
      </c>
      <c r="Q29" s="343" t="b">
        <v>1</v>
      </c>
      <c r="R29" s="355" t="b">
        <v>0</v>
      </c>
      <c r="S29" s="355" t="b">
        <v>0</v>
      </c>
      <c r="T29" s="355">
        <v>1</v>
      </c>
      <c r="U29" s="355">
        <v>4</v>
      </c>
      <c r="V29" s="355">
        <v>0</v>
      </c>
      <c r="W29" s="357">
        <v>0.1</v>
      </c>
      <c r="X29" s="357">
        <v>0.1</v>
      </c>
      <c r="Y29" s="357">
        <v>0.7</v>
      </c>
      <c r="Z29" s="358">
        <v>0</v>
      </c>
      <c r="AA29" s="363" t="s">
        <v>554</v>
      </c>
      <c r="AB29" s="364" t="s">
        <v>669</v>
      </c>
      <c r="AC29" s="364" t="s">
        <v>696</v>
      </c>
      <c r="AD29" s="364" t="s">
        <v>714</v>
      </c>
      <c r="AE29" s="377" t="s">
        <v>724</v>
      </c>
    </row>
    <row r="30" spans="1:31" s="27" customFormat="1">
      <c r="A30" s="349" t="s">
        <v>4</v>
      </c>
      <c r="B30" s="350" t="s">
        <v>964</v>
      </c>
      <c r="C30" s="351" t="s">
        <v>347</v>
      </c>
      <c r="D30" s="352">
        <v>20</v>
      </c>
      <c r="E30" s="353">
        <v>2</v>
      </c>
      <c r="F30" s="353">
        <v>0</v>
      </c>
      <c r="G30" s="353">
        <v>2</v>
      </c>
      <c r="H30" s="353">
        <v>0</v>
      </c>
      <c r="I30" s="353">
        <v>25</v>
      </c>
      <c r="J30" s="354">
        <v>7.4999999999999997E-2</v>
      </c>
      <c r="K30" s="353">
        <v>0</v>
      </c>
      <c r="L30" s="355" t="b">
        <v>1</v>
      </c>
      <c r="M30" s="356">
        <v>5</v>
      </c>
      <c r="N30" s="356">
        <v>5</v>
      </c>
      <c r="O30" s="355">
        <v>0</v>
      </c>
      <c r="P30" s="356">
        <f>entityDefinitions[[#This Row],['[edibleFromTier']]]</f>
        <v>0</v>
      </c>
      <c r="Q30" s="343" t="b">
        <v>1</v>
      </c>
      <c r="R30" s="355" t="b">
        <v>0</v>
      </c>
      <c r="S30" s="355" t="b">
        <v>0</v>
      </c>
      <c r="T30" s="355">
        <v>1</v>
      </c>
      <c r="U30" s="355">
        <v>1</v>
      </c>
      <c r="V30" s="355">
        <v>0</v>
      </c>
      <c r="W30" s="357">
        <v>0.2</v>
      </c>
      <c r="X30" s="357">
        <v>0.05</v>
      </c>
      <c r="Y30" s="357">
        <v>0</v>
      </c>
      <c r="Z30" s="358">
        <v>0</v>
      </c>
      <c r="AA30" s="363" t="s">
        <v>553</v>
      </c>
      <c r="AB30" s="364" t="s">
        <v>670</v>
      </c>
      <c r="AC30" s="364" t="s">
        <v>697</v>
      </c>
      <c r="AD30" s="360"/>
      <c r="AE30" s="361"/>
    </row>
    <row r="31" spans="1:31" s="27" customFormat="1">
      <c r="A31" s="349" t="s">
        <v>4</v>
      </c>
      <c r="B31" s="593" t="s">
        <v>1565</v>
      </c>
      <c r="C31" s="598" t="s">
        <v>777</v>
      </c>
      <c r="D31" s="600">
        <v>360</v>
      </c>
      <c r="E31" s="607">
        <v>49</v>
      </c>
      <c r="F31" s="607">
        <v>0</v>
      </c>
      <c r="G31" s="607">
        <v>80</v>
      </c>
      <c r="H31" s="607">
        <v>0</v>
      </c>
      <c r="I31" s="607">
        <v>130</v>
      </c>
      <c r="J31" s="354">
        <v>0.15</v>
      </c>
      <c r="K31" s="607">
        <v>0</v>
      </c>
      <c r="L31" s="374" t="b">
        <v>1</v>
      </c>
      <c r="M31" s="379">
        <v>4</v>
      </c>
      <c r="N31" s="379">
        <v>5</v>
      </c>
      <c r="O31" s="596">
        <v>5</v>
      </c>
      <c r="P31" s="379">
        <v>4</v>
      </c>
      <c r="Q31" s="343" t="b">
        <v>1</v>
      </c>
      <c r="R31" s="617" t="b">
        <v>0</v>
      </c>
      <c r="S31" s="343" t="b">
        <v>1</v>
      </c>
      <c r="T31" s="343">
        <v>1000</v>
      </c>
      <c r="U31" s="380">
        <v>17</v>
      </c>
      <c r="V31" s="343">
        <v>0</v>
      </c>
      <c r="W31" s="357">
        <v>0.25</v>
      </c>
      <c r="X31" s="357">
        <v>0.25</v>
      </c>
      <c r="Y31" s="357">
        <v>0</v>
      </c>
      <c r="Z31" s="358">
        <v>0</v>
      </c>
      <c r="AA31" s="624" t="s">
        <v>504</v>
      </c>
      <c r="AB31" s="360" t="s">
        <v>678</v>
      </c>
      <c r="AC31" s="366" t="s">
        <v>704</v>
      </c>
      <c r="AD31" s="366"/>
      <c r="AE31" s="367"/>
    </row>
    <row r="32" spans="1:31" s="27" customFormat="1">
      <c r="A32" s="337" t="s">
        <v>4</v>
      </c>
      <c r="B32" s="338" t="s">
        <v>998</v>
      </c>
      <c r="C32" s="339" t="s">
        <v>348</v>
      </c>
      <c r="D32" s="340">
        <v>40</v>
      </c>
      <c r="E32" s="341">
        <v>2</v>
      </c>
      <c r="F32" s="341">
        <v>0</v>
      </c>
      <c r="G32" s="341">
        <v>15</v>
      </c>
      <c r="H32" s="341">
        <v>0</v>
      </c>
      <c r="I32" s="341">
        <v>50</v>
      </c>
      <c r="J32" s="342">
        <v>0.15</v>
      </c>
      <c r="K32" s="341">
        <v>0</v>
      </c>
      <c r="L32" s="343" t="b">
        <v>1</v>
      </c>
      <c r="M32" s="344">
        <v>5</v>
      </c>
      <c r="N32" s="344">
        <v>5</v>
      </c>
      <c r="O32" s="343">
        <v>0</v>
      </c>
      <c r="P32" s="344">
        <v>0</v>
      </c>
      <c r="Q32" s="343" t="b">
        <v>1</v>
      </c>
      <c r="R32" s="343" t="b">
        <v>0</v>
      </c>
      <c r="S32" s="343" t="b">
        <v>0</v>
      </c>
      <c r="T32" s="343">
        <v>1</v>
      </c>
      <c r="U32" s="343">
        <v>7</v>
      </c>
      <c r="V32" s="343">
        <v>0</v>
      </c>
      <c r="W32" s="345">
        <v>0.25</v>
      </c>
      <c r="X32" s="345">
        <v>0.25</v>
      </c>
      <c r="Y32" s="345">
        <v>0</v>
      </c>
      <c r="Z32" s="346">
        <v>0</v>
      </c>
      <c r="AA32" s="362" t="s">
        <v>510</v>
      </c>
      <c r="AB32" s="348" t="s">
        <v>693</v>
      </c>
      <c r="AC32" s="348" t="s">
        <v>756</v>
      </c>
      <c r="AD32" s="366"/>
      <c r="AE32" s="367"/>
    </row>
    <row r="33" spans="1:31" s="27" customFormat="1">
      <c r="A33" s="337" t="s">
        <v>4</v>
      </c>
      <c r="B33" s="338" t="s">
        <v>990</v>
      </c>
      <c r="C33" s="339" t="s">
        <v>763</v>
      </c>
      <c r="D33" s="340">
        <v>60</v>
      </c>
      <c r="E33" s="341">
        <v>2</v>
      </c>
      <c r="F33" s="341">
        <v>0</v>
      </c>
      <c r="G33" s="341">
        <v>30</v>
      </c>
      <c r="H33" s="341">
        <v>0</v>
      </c>
      <c r="I33" s="341">
        <v>75</v>
      </c>
      <c r="J33" s="342">
        <v>0.22499999999999998</v>
      </c>
      <c r="K33" s="341">
        <v>0</v>
      </c>
      <c r="L33" s="343" t="b">
        <v>1</v>
      </c>
      <c r="M33" s="344">
        <v>5</v>
      </c>
      <c r="N33" s="344">
        <v>5</v>
      </c>
      <c r="O33" s="343">
        <v>0</v>
      </c>
      <c r="P33" s="344">
        <f>entityDefinitions[[#This Row],['[edibleFromTier']]]</f>
        <v>0</v>
      </c>
      <c r="Q33" s="343" t="b">
        <v>1</v>
      </c>
      <c r="R33" s="343" t="b">
        <v>0</v>
      </c>
      <c r="S33" s="343" t="b">
        <v>0</v>
      </c>
      <c r="T33" s="343">
        <v>1</v>
      </c>
      <c r="U33" s="343">
        <v>6</v>
      </c>
      <c r="V33" s="343">
        <v>0</v>
      </c>
      <c r="W33" s="345">
        <v>0.25</v>
      </c>
      <c r="X33" s="345">
        <v>0.25</v>
      </c>
      <c r="Y33" s="345">
        <v>0.8</v>
      </c>
      <c r="Z33" s="346">
        <v>0</v>
      </c>
      <c r="AA33" s="362" t="s">
        <v>1163</v>
      </c>
      <c r="AB33" s="348" t="s">
        <v>1236</v>
      </c>
      <c r="AC33" s="348" t="s">
        <v>1246</v>
      </c>
      <c r="AD33" s="348" t="s">
        <v>1255</v>
      </c>
      <c r="AE33" s="368" t="s">
        <v>1263</v>
      </c>
    </row>
    <row r="34" spans="1:31" s="27" customFormat="1">
      <c r="A34" s="349" t="s">
        <v>4</v>
      </c>
      <c r="B34" s="350" t="s">
        <v>965</v>
      </c>
      <c r="C34" s="351" t="s">
        <v>347</v>
      </c>
      <c r="D34" s="352">
        <v>20</v>
      </c>
      <c r="E34" s="353">
        <v>2</v>
      </c>
      <c r="F34" s="353">
        <v>0</v>
      </c>
      <c r="G34" s="353">
        <v>2</v>
      </c>
      <c r="H34" s="353">
        <v>0</v>
      </c>
      <c r="I34" s="353">
        <v>25</v>
      </c>
      <c r="J34" s="354">
        <v>7.4999999999999997E-2</v>
      </c>
      <c r="K34" s="353">
        <v>0</v>
      </c>
      <c r="L34" s="355" t="b">
        <v>1</v>
      </c>
      <c r="M34" s="356">
        <v>5</v>
      </c>
      <c r="N34" s="356">
        <v>5</v>
      </c>
      <c r="O34" s="355">
        <v>0</v>
      </c>
      <c r="P34" s="356">
        <f>entityDefinitions[[#This Row],['[edibleFromTier']]]</f>
        <v>0</v>
      </c>
      <c r="Q34" s="343" t="b">
        <v>1</v>
      </c>
      <c r="R34" s="355" t="b">
        <v>0</v>
      </c>
      <c r="S34" s="355" t="b">
        <v>0</v>
      </c>
      <c r="T34" s="355">
        <v>1</v>
      </c>
      <c r="U34" s="355">
        <v>1</v>
      </c>
      <c r="V34" s="355">
        <v>0</v>
      </c>
      <c r="W34" s="357">
        <v>0.15</v>
      </c>
      <c r="X34" s="357">
        <v>0.15</v>
      </c>
      <c r="Y34" s="357">
        <v>0</v>
      </c>
      <c r="Z34" s="358">
        <v>0</v>
      </c>
      <c r="AA34" s="363" t="s">
        <v>584</v>
      </c>
      <c r="AB34" s="364" t="s">
        <v>671</v>
      </c>
      <c r="AC34" s="364" t="s">
        <v>744</v>
      </c>
      <c r="AD34" s="360"/>
      <c r="AE34" s="365"/>
    </row>
    <row r="35" spans="1:31" s="27" customFormat="1">
      <c r="A35" s="349" t="s">
        <v>4</v>
      </c>
      <c r="B35" s="350" t="s">
        <v>966</v>
      </c>
      <c r="C35" s="351" t="s">
        <v>347</v>
      </c>
      <c r="D35" s="352">
        <v>20</v>
      </c>
      <c r="E35" s="353">
        <v>2</v>
      </c>
      <c r="F35" s="353">
        <v>0</v>
      </c>
      <c r="G35" s="353">
        <v>2</v>
      </c>
      <c r="H35" s="353">
        <v>0</v>
      </c>
      <c r="I35" s="353">
        <v>25</v>
      </c>
      <c r="J35" s="354">
        <v>7.4999999999999997E-2</v>
      </c>
      <c r="K35" s="353">
        <v>0</v>
      </c>
      <c r="L35" s="355" t="b">
        <v>1</v>
      </c>
      <c r="M35" s="356">
        <v>5</v>
      </c>
      <c r="N35" s="356">
        <v>5</v>
      </c>
      <c r="O35" s="355">
        <v>0</v>
      </c>
      <c r="P35" s="356">
        <f>entityDefinitions[[#This Row],['[edibleFromTier']]]</f>
        <v>0</v>
      </c>
      <c r="Q35" s="343" t="b">
        <v>1</v>
      </c>
      <c r="R35" s="355" t="b">
        <v>0</v>
      </c>
      <c r="S35" s="355" t="b">
        <v>0</v>
      </c>
      <c r="T35" s="355">
        <v>1</v>
      </c>
      <c r="U35" s="355">
        <v>1</v>
      </c>
      <c r="V35" s="355">
        <v>0</v>
      </c>
      <c r="W35" s="357">
        <v>0.15</v>
      </c>
      <c r="X35" s="357">
        <v>0.15</v>
      </c>
      <c r="Y35" s="357">
        <v>0</v>
      </c>
      <c r="Z35" s="358">
        <v>0</v>
      </c>
      <c r="AA35" s="363" t="s">
        <v>585</v>
      </c>
      <c r="AB35" s="364" t="s">
        <v>671</v>
      </c>
      <c r="AC35" s="364" t="s">
        <v>745</v>
      </c>
      <c r="AD35" s="360"/>
      <c r="AE35" s="365"/>
    </row>
    <row r="36" spans="1:31" s="27" customFormat="1">
      <c r="A36" s="349" t="s">
        <v>4</v>
      </c>
      <c r="B36" s="350" t="s">
        <v>967</v>
      </c>
      <c r="C36" s="351" t="s">
        <v>347</v>
      </c>
      <c r="D36" s="352">
        <v>20</v>
      </c>
      <c r="E36" s="353">
        <v>2</v>
      </c>
      <c r="F36" s="353">
        <v>0</v>
      </c>
      <c r="G36" s="353">
        <v>2</v>
      </c>
      <c r="H36" s="353">
        <v>0</v>
      </c>
      <c r="I36" s="353">
        <v>25</v>
      </c>
      <c r="J36" s="354">
        <v>7.4999999999999997E-2</v>
      </c>
      <c r="K36" s="353">
        <v>0</v>
      </c>
      <c r="L36" s="355" t="b">
        <v>1</v>
      </c>
      <c r="M36" s="356">
        <v>5</v>
      </c>
      <c r="N36" s="356">
        <v>5</v>
      </c>
      <c r="O36" s="355">
        <v>0</v>
      </c>
      <c r="P36" s="356">
        <f>entityDefinitions[[#This Row],['[edibleFromTier']]]</f>
        <v>0</v>
      </c>
      <c r="Q36" s="343" t="b">
        <v>1</v>
      </c>
      <c r="R36" s="355" t="b">
        <v>0</v>
      </c>
      <c r="S36" s="355" t="b">
        <v>0</v>
      </c>
      <c r="T36" s="355">
        <v>1</v>
      </c>
      <c r="U36" s="355">
        <v>1</v>
      </c>
      <c r="V36" s="355">
        <v>0</v>
      </c>
      <c r="W36" s="357">
        <v>0.15</v>
      </c>
      <c r="X36" s="357">
        <v>0.15</v>
      </c>
      <c r="Y36" s="357">
        <v>0</v>
      </c>
      <c r="Z36" s="358">
        <v>0</v>
      </c>
      <c r="AA36" s="363" t="s">
        <v>586</v>
      </c>
      <c r="AB36" s="364" t="s">
        <v>671</v>
      </c>
      <c r="AC36" s="364" t="s">
        <v>707</v>
      </c>
      <c r="AD36" s="360"/>
      <c r="AE36" s="365"/>
    </row>
    <row r="37" spans="1:31">
      <c r="A37" s="349" t="s">
        <v>4</v>
      </c>
      <c r="B37" s="350" t="s">
        <v>968</v>
      </c>
      <c r="C37" s="351" t="s">
        <v>347</v>
      </c>
      <c r="D37" s="352">
        <v>20</v>
      </c>
      <c r="E37" s="353">
        <v>2</v>
      </c>
      <c r="F37" s="353">
        <v>0</v>
      </c>
      <c r="G37" s="353">
        <v>2</v>
      </c>
      <c r="H37" s="353">
        <v>0</v>
      </c>
      <c r="I37" s="353">
        <v>25</v>
      </c>
      <c r="J37" s="354">
        <v>7.4999999999999997E-2</v>
      </c>
      <c r="K37" s="353">
        <v>0</v>
      </c>
      <c r="L37" s="355" t="b">
        <v>1</v>
      </c>
      <c r="M37" s="356">
        <v>5</v>
      </c>
      <c r="N37" s="356">
        <v>5</v>
      </c>
      <c r="O37" s="355">
        <v>0</v>
      </c>
      <c r="P37" s="356">
        <f>entityDefinitions[[#This Row],['[edibleFromTier']]]</f>
        <v>0</v>
      </c>
      <c r="Q37" s="343" t="b">
        <v>1</v>
      </c>
      <c r="R37" s="355" t="b">
        <v>0</v>
      </c>
      <c r="S37" s="355" t="b">
        <v>0</v>
      </c>
      <c r="T37" s="355">
        <v>1</v>
      </c>
      <c r="U37" s="355">
        <v>1</v>
      </c>
      <c r="V37" s="355">
        <v>0</v>
      </c>
      <c r="W37" s="357">
        <v>0.15</v>
      </c>
      <c r="X37" s="357">
        <v>0.15</v>
      </c>
      <c r="Y37" s="357">
        <v>0</v>
      </c>
      <c r="Z37" s="358">
        <v>0</v>
      </c>
      <c r="AA37" s="363" t="s">
        <v>587</v>
      </c>
      <c r="AB37" s="364" t="s">
        <v>671</v>
      </c>
      <c r="AC37" s="364" t="s">
        <v>708</v>
      </c>
      <c r="AD37" s="360"/>
      <c r="AE37" s="365"/>
    </row>
    <row r="38" spans="1:31">
      <c r="A38" s="337" t="s">
        <v>4</v>
      </c>
      <c r="B38" s="338" t="s">
        <v>999</v>
      </c>
      <c r="C38" s="339" t="s">
        <v>348</v>
      </c>
      <c r="D38" s="340">
        <v>60</v>
      </c>
      <c r="E38" s="341">
        <v>2</v>
      </c>
      <c r="F38" s="341">
        <v>0</v>
      </c>
      <c r="G38" s="341">
        <v>15</v>
      </c>
      <c r="H38" s="341">
        <v>0</v>
      </c>
      <c r="I38" s="341">
        <v>75</v>
      </c>
      <c r="J38" s="342">
        <v>0.22499999999999998</v>
      </c>
      <c r="K38" s="341">
        <v>0</v>
      </c>
      <c r="L38" s="343" t="b">
        <v>1</v>
      </c>
      <c r="M38" s="344">
        <v>5</v>
      </c>
      <c r="N38" s="344">
        <v>5</v>
      </c>
      <c r="O38" s="343">
        <v>0</v>
      </c>
      <c r="P38" s="344">
        <v>0</v>
      </c>
      <c r="Q38" s="343" t="b">
        <v>1</v>
      </c>
      <c r="R38" s="343" t="b">
        <v>0</v>
      </c>
      <c r="S38" s="343" t="b">
        <v>0</v>
      </c>
      <c r="T38" s="343">
        <v>1</v>
      </c>
      <c r="U38" s="343">
        <v>7</v>
      </c>
      <c r="V38" s="343">
        <v>0</v>
      </c>
      <c r="W38" s="345">
        <v>0.25</v>
      </c>
      <c r="X38" s="345">
        <v>0.25</v>
      </c>
      <c r="Y38" s="345">
        <v>0</v>
      </c>
      <c r="Z38" s="346">
        <v>0</v>
      </c>
      <c r="AA38" s="362" t="s">
        <v>1169</v>
      </c>
      <c r="AB38" s="348" t="s">
        <v>687</v>
      </c>
      <c r="AC38" s="348" t="s">
        <v>1500</v>
      </c>
      <c r="AD38" s="366"/>
      <c r="AE38" s="369"/>
    </row>
    <row r="39" spans="1:31">
      <c r="A39" s="349" t="s">
        <v>4</v>
      </c>
      <c r="B39" s="350" t="s">
        <v>1000</v>
      </c>
      <c r="C39" s="351" t="s">
        <v>347</v>
      </c>
      <c r="D39" s="352">
        <v>60</v>
      </c>
      <c r="E39" s="353">
        <v>4</v>
      </c>
      <c r="F39" s="353">
        <v>0</v>
      </c>
      <c r="G39" s="353">
        <v>15</v>
      </c>
      <c r="H39" s="353">
        <v>0</v>
      </c>
      <c r="I39" s="353">
        <v>55</v>
      </c>
      <c r="J39" s="354">
        <v>0.15</v>
      </c>
      <c r="K39" s="353">
        <v>0</v>
      </c>
      <c r="L39" s="355" t="b">
        <v>1</v>
      </c>
      <c r="M39" s="356">
        <v>5</v>
      </c>
      <c r="N39" s="356">
        <v>1</v>
      </c>
      <c r="O39" s="355">
        <v>2</v>
      </c>
      <c r="P39" s="356">
        <v>1</v>
      </c>
      <c r="Q39" s="343" t="b">
        <v>1</v>
      </c>
      <c r="R39" s="355" t="b">
        <v>1</v>
      </c>
      <c r="S39" s="355" t="b">
        <v>0</v>
      </c>
      <c r="T39" s="355">
        <v>95</v>
      </c>
      <c r="U39" s="355">
        <v>6</v>
      </c>
      <c r="V39" s="355">
        <v>0</v>
      </c>
      <c r="W39" s="357">
        <v>0.25</v>
      </c>
      <c r="X39" s="357">
        <v>0.25</v>
      </c>
      <c r="Y39" s="357">
        <v>0</v>
      </c>
      <c r="Z39" s="358">
        <v>0</v>
      </c>
      <c r="AA39" s="363" t="s">
        <v>505</v>
      </c>
      <c r="AB39" s="364" t="s">
        <v>672</v>
      </c>
      <c r="AC39" s="364" t="s">
        <v>709</v>
      </c>
      <c r="AD39" s="360"/>
      <c r="AE39" s="361"/>
    </row>
    <row r="40" spans="1:31" s="27" customFormat="1">
      <c r="A40" s="349" t="s">
        <v>4</v>
      </c>
      <c r="B40" s="350" t="s">
        <v>1014</v>
      </c>
      <c r="C40" s="351" t="s">
        <v>347</v>
      </c>
      <c r="D40" s="352">
        <v>90</v>
      </c>
      <c r="E40" s="353">
        <v>4</v>
      </c>
      <c r="F40" s="353">
        <v>0</v>
      </c>
      <c r="G40" s="353">
        <v>30</v>
      </c>
      <c r="H40" s="353">
        <v>0</v>
      </c>
      <c r="I40" s="353">
        <v>83</v>
      </c>
      <c r="J40" s="354">
        <v>0.22499999999999998</v>
      </c>
      <c r="K40" s="353">
        <v>0</v>
      </c>
      <c r="L40" s="355" t="b">
        <v>1</v>
      </c>
      <c r="M40" s="356">
        <v>1</v>
      </c>
      <c r="N40" s="356">
        <v>5</v>
      </c>
      <c r="O40" s="355">
        <v>2</v>
      </c>
      <c r="P40" s="356">
        <v>1</v>
      </c>
      <c r="Q40" s="343" t="b">
        <v>1</v>
      </c>
      <c r="R40" s="355" t="b">
        <v>0</v>
      </c>
      <c r="S40" s="355" t="b">
        <v>1</v>
      </c>
      <c r="T40" s="355">
        <v>100</v>
      </c>
      <c r="U40" s="355">
        <v>1</v>
      </c>
      <c r="V40" s="355">
        <v>0</v>
      </c>
      <c r="W40" s="357">
        <v>0.05</v>
      </c>
      <c r="X40" s="357">
        <v>0.05</v>
      </c>
      <c r="Y40" s="357">
        <v>1</v>
      </c>
      <c r="Z40" s="358">
        <v>0</v>
      </c>
      <c r="AA40" s="359" t="s">
        <v>1170</v>
      </c>
      <c r="AB40" s="364" t="s">
        <v>687</v>
      </c>
      <c r="AC40" s="364" t="s">
        <v>1501</v>
      </c>
      <c r="AD40" s="364" t="s">
        <v>733</v>
      </c>
      <c r="AE40" s="364" t="s">
        <v>732</v>
      </c>
    </row>
    <row r="41" spans="1:31" s="27" customFormat="1">
      <c r="A41" s="349" t="s">
        <v>4</v>
      </c>
      <c r="B41" s="370" t="s">
        <v>969</v>
      </c>
      <c r="C41" s="371" t="s">
        <v>347</v>
      </c>
      <c r="D41" s="372">
        <v>40</v>
      </c>
      <c r="E41" s="283">
        <v>2</v>
      </c>
      <c r="F41" s="283">
        <v>0</v>
      </c>
      <c r="G41" s="283">
        <v>3</v>
      </c>
      <c r="H41" s="283">
        <v>0</v>
      </c>
      <c r="I41" s="283">
        <v>50</v>
      </c>
      <c r="J41" s="373">
        <v>0.15</v>
      </c>
      <c r="K41" s="283">
        <v>0</v>
      </c>
      <c r="L41" s="374" t="b">
        <v>1</v>
      </c>
      <c r="M41" s="356">
        <v>5</v>
      </c>
      <c r="N41" s="356">
        <v>5</v>
      </c>
      <c r="O41" s="374">
        <v>0</v>
      </c>
      <c r="P41" s="356">
        <f>entityDefinitions[[#This Row],['[edibleFromTier']]]</f>
        <v>0</v>
      </c>
      <c r="Q41" s="343" t="b">
        <v>1</v>
      </c>
      <c r="R41" s="374" t="b">
        <v>0</v>
      </c>
      <c r="S41" s="374" t="b">
        <v>0</v>
      </c>
      <c r="T41" s="374">
        <v>1</v>
      </c>
      <c r="U41" s="374">
        <v>2</v>
      </c>
      <c r="V41" s="374">
        <v>0</v>
      </c>
      <c r="W41" s="375">
        <v>0.25</v>
      </c>
      <c r="X41" s="375">
        <v>0.25</v>
      </c>
      <c r="Y41" s="375">
        <v>0</v>
      </c>
      <c r="Z41" s="376">
        <v>0</v>
      </c>
      <c r="AA41" s="359" t="s">
        <v>1171</v>
      </c>
      <c r="AB41" s="364" t="s">
        <v>673</v>
      </c>
      <c r="AC41" s="364" t="s">
        <v>698</v>
      </c>
      <c r="AD41" s="360"/>
      <c r="AE41" s="365"/>
    </row>
    <row r="42" spans="1:31">
      <c r="A42" s="349" t="s">
        <v>4</v>
      </c>
      <c r="B42" s="350" t="s">
        <v>1605</v>
      </c>
      <c r="C42" s="351" t="s">
        <v>347</v>
      </c>
      <c r="D42" s="352">
        <v>20</v>
      </c>
      <c r="E42" s="353">
        <v>2</v>
      </c>
      <c r="F42" s="353">
        <v>0</v>
      </c>
      <c r="G42" s="353">
        <v>15</v>
      </c>
      <c r="H42" s="353">
        <v>0</v>
      </c>
      <c r="I42" s="353">
        <v>25</v>
      </c>
      <c r="J42" s="354">
        <v>7.4999999999999997E-2</v>
      </c>
      <c r="K42" s="353">
        <v>0</v>
      </c>
      <c r="L42" s="355" t="b">
        <v>1</v>
      </c>
      <c r="M42" s="356">
        <v>5</v>
      </c>
      <c r="N42" s="356">
        <v>5</v>
      </c>
      <c r="O42" s="378">
        <v>0</v>
      </c>
      <c r="P42" s="344">
        <f>entityDefinitions[[#This Row],['[edibleFromTier']]]</f>
        <v>0</v>
      </c>
      <c r="Q42" s="343" t="b">
        <v>1</v>
      </c>
      <c r="R42" s="355" t="b">
        <v>0</v>
      </c>
      <c r="S42" s="355" t="b">
        <v>0</v>
      </c>
      <c r="T42" s="355">
        <v>1</v>
      </c>
      <c r="U42" s="355">
        <v>9</v>
      </c>
      <c r="V42" s="355">
        <v>0</v>
      </c>
      <c r="W42" s="381">
        <v>0.05</v>
      </c>
      <c r="X42" s="357">
        <v>0.05</v>
      </c>
      <c r="Y42" s="357">
        <v>0</v>
      </c>
      <c r="Z42" s="358">
        <v>0</v>
      </c>
      <c r="AA42" s="359" t="s">
        <v>1491</v>
      </c>
      <c r="AB42" s="364" t="s">
        <v>1611</v>
      </c>
      <c r="AC42" s="348" t="s">
        <v>1618</v>
      </c>
      <c r="AD42" s="366"/>
      <c r="AE42" s="367"/>
    </row>
    <row r="43" spans="1:31">
      <c r="A43" s="337" t="s">
        <v>4</v>
      </c>
      <c r="B43" s="338" t="s">
        <v>1507</v>
      </c>
      <c r="C43" s="339" t="s">
        <v>763</v>
      </c>
      <c r="D43" s="557">
        <v>180</v>
      </c>
      <c r="E43" s="555">
        <v>9</v>
      </c>
      <c r="F43" s="555">
        <v>0</v>
      </c>
      <c r="G43" s="555">
        <v>45</v>
      </c>
      <c r="H43" s="555">
        <v>0</v>
      </c>
      <c r="I43" s="555">
        <v>105</v>
      </c>
      <c r="J43" s="556">
        <v>0.22499999999999998</v>
      </c>
      <c r="K43" s="555">
        <v>0</v>
      </c>
      <c r="L43" s="343" t="b">
        <v>1</v>
      </c>
      <c r="M43" s="344">
        <v>5</v>
      </c>
      <c r="N43" s="344">
        <v>2</v>
      </c>
      <c r="O43" s="343">
        <v>4</v>
      </c>
      <c r="P43" s="344">
        <v>2</v>
      </c>
      <c r="Q43" s="343" t="b">
        <v>1</v>
      </c>
      <c r="R43" s="343" t="b">
        <v>1</v>
      </c>
      <c r="S43" s="343" t="b">
        <v>0</v>
      </c>
      <c r="T43" s="343">
        <v>200</v>
      </c>
      <c r="U43" s="343">
        <v>10</v>
      </c>
      <c r="V43" s="343">
        <v>0</v>
      </c>
      <c r="W43" s="345">
        <v>0.25</v>
      </c>
      <c r="X43" s="345">
        <v>0.25</v>
      </c>
      <c r="Y43" s="345">
        <v>0.8</v>
      </c>
      <c r="Z43" s="346">
        <v>0</v>
      </c>
      <c r="AA43" s="362" t="s">
        <v>1576</v>
      </c>
      <c r="AB43" s="348" t="s">
        <v>1608</v>
      </c>
      <c r="AC43" s="348" t="s">
        <v>1500</v>
      </c>
      <c r="AD43" s="348" t="s">
        <v>736</v>
      </c>
      <c r="AE43" s="368" t="s">
        <v>1621</v>
      </c>
    </row>
    <row r="44" spans="1:31">
      <c r="A44" s="337" t="s">
        <v>4</v>
      </c>
      <c r="B44" s="338" t="s">
        <v>1001</v>
      </c>
      <c r="C44" s="339" t="s">
        <v>348</v>
      </c>
      <c r="D44" s="340">
        <v>60</v>
      </c>
      <c r="E44" s="341">
        <v>2</v>
      </c>
      <c r="F44" s="341">
        <v>0</v>
      </c>
      <c r="G44" s="341">
        <v>15</v>
      </c>
      <c r="H44" s="341">
        <v>0</v>
      </c>
      <c r="I44" s="341">
        <v>75</v>
      </c>
      <c r="J44" s="342">
        <v>0.22499999999999998</v>
      </c>
      <c r="K44" s="341">
        <v>0</v>
      </c>
      <c r="L44" s="343" t="b">
        <v>1</v>
      </c>
      <c r="M44" s="344">
        <v>0</v>
      </c>
      <c r="N44" s="344">
        <v>5</v>
      </c>
      <c r="O44" s="343">
        <v>2</v>
      </c>
      <c r="P44" s="344">
        <v>0</v>
      </c>
      <c r="Q44" s="343" t="b">
        <v>1</v>
      </c>
      <c r="R44" s="343" t="b">
        <v>0</v>
      </c>
      <c r="S44" s="343" t="b">
        <v>1</v>
      </c>
      <c r="T44" s="343">
        <v>95</v>
      </c>
      <c r="U44" s="343">
        <v>9</v>
      </c>
      <c r="V44" s="343">
        <v>20</v>
      </c>
      <c r="W44" s="345">
        <v>0.25</v>
      </c>
      <c r="X44" s="345">
        <v>0.25</v>
      </c>
      <c r="Y44" s="345">
        <v>0</v>
      </c>
      <c r="Z44" s="346">
        <v>0</v>
      </c>
      <c r="AA44" s="362" t="s">
        <v>1223</v>
      </c>
      <c r="AB44" s="348" t="s">
        <v>1244</v>
      </c>
      <c r="AC44" s="348" t="s">
        <v>744</v>
      </c>
      <c r="AD44" s="366"/>
      <c r="AE44" s="367"/>
    </row>
    <row r="45" spans="1:31">
      <c r="A45" s="337" t="s">
        <v>4</v>
      </c>
      <c r="B45" s="338" t="s">
        <v>970</v>
      </c>
      <c r="C45" s="339" t="s">
        <v>206</v>
      </c>
      <c r="D45" s="340">
        <v>40</v>
      </c>
      <c r="E45" s="341">
        <v>2</v>
      </c>
      <c r="F45" s="341">
        <v>0</v>
      </c>
      <c r="G45" s="341">
        <v>20</v>
      </c>
      <c r="H45" s="341">
        <v>0</v>
      </c>
      <c r="I45" s="341">
        <v>50</v>
      </c>
      <c r="J45" s="342">
        <v>0.15</v>
      </c>
      <c r="K45" s="341">
        <v>0</v>
      </c>
      <c r="L45" s="343" t="b">
        <v>1</v>
      </c>
      <c r="M45" s="344">
        <v>0</v>
      </c>
      <c r="N45" s="344">
        <v>5</v>
      </c>
      <c r="O45" s="343">
        <v>1</v>
      </c>
      <c r="P45" s="344">
        <v>0</v>
      </c>
      <c r="Q45" s="343" t="b">
        <v>1</v>
      </c>
      <c r="R45" s="343" t="b">
        <v>0</v>
      </c>
      <c r="S45" s="343" t="b">
        <v>1</v>
      </c>
      <c r="T45" s="343">
        <v>80</v>
      </c>
      <c r="U45" s="343">
        <v>5</v>
      </c>
      <c r="V45" s="343">
        <v>0</v>
      </c>
      <c r="W45" s="345">
        <v>0.5</v>
      </c>
      <c r="X45" s="345">
        <v>0.5</v>
      </c>
      <c r="Y45" s="345">
        <v>0.7</v>
      </c>
      <c r="Z45" s="346">
        <v>0</v>
      </c>
      <c r="AA45" s="362" t="s">
        <v>1224</v>
      </c>
      <c r="AB45" s="348" t="s">
        <v>674</v>
      </c>
      <c r="AC45" s="348" t="s">
        <v>700</v>
      </c>
      <c r="AD45" s="348" t="s">
        <v>758</v>
      </c>
      <c r="AE45" s="368" t="s">
        <v>725</v>
      </c>
    </row>
    <row r="46" spans="1:31">
      <c r="A46" s="337" t="s">
        <v>4</v>
      </c>
      <c r="B46" s="338" t="s">
        <v>971</v>
      </c>
      <c r="C46" s="339" t="s">
        <v>206</v>
      </c>
      <c r="D46" s="340">
        <v>60</v>
      </c>
      <c r="E46" s="341">
        <v>4</v>
      </c>
      <c r="F46" s="341">
        <v>0</v>
      </c>
      <c r="G46" s="341">
        <v>40</v>
      </c>
      <c r="H46" s="341">
        <v>0</v>
      </c>
      <c r="I46" s="341">
        <v>55</v>
      </c>
      <c r="J46" s="342">
        <v>0.15</v>
      </c>
      <c r="K46" s="341">
        <v>0</v>
      </c>
      <c r="L46" s="343" t="b">
        <v>1</v>
      </c>
      <c r="M46" s="344">
        <v>1</v>
      </c>
      <c r="N46" s="344">
        <v>5</v>
      </c>
      <c r="O46" s="343">
        <v>2</v>
      </c>
      <c r="P46" s="344">
        <v>1</v>
      </c>
      <c r="Q46" s="343" t="b">
        <v>1</v>
      </c>
      <c r="R46" s="343" t="b">
        <v>0</v>
      </c>
      <c r="S46" s="343" t="b">
        <v>1</v>
      </c>
      <c r="T46" s="343">
        <v>125</v>
      </c>
      <c r="U46" s="343">
        <v>7</v>
      </c>
      <c r="V46" s="343">
        <v>0</v>
      </c>
      <c r="W46" s="345">
        <v>0.5</v>
      </c>
      <c r="X46" s="345">
        <v>0.5</v>
      </c>
      <c r="Y46" s="345">
        <v>0.7</v>
      </c>
      <c r="Z46" s="346">
        <v>0</v>
      </c>
      <c r="AA46" s="362" t="s">
        <v>1225</v>
      </c>
      <c r="AB46" s="348" t="s">
        <v>674</v>
      </c>
      <c r="AC46" s="348" t="s">
        <v>700</v>
      </c>
      <c r="AD46" s="348" t="s">
        <v>758</v>
      </c>
      <c r="AE46" s="368" t="s">
        <v>725</v>
      </c>
    </row>
    <row r="47" spans="1:31" s="27" customFormat="1">
      <c r="A47" s="337" t="s">
        <v>4</v>
      </c>
      <c r="B47" s="338" t="s">
        <v>972</v>
      </c>
      <c r="C47" s="339" t="s">
        <v>206</v>
      </c>
      <c r="D47" s="340">
        <v>180</v>
      </c>
      <c r="E47" s="341">
        <v>9</v>
      </c>
      <c r="F47" s="341">
        <v>0</v>
      </c>
      <c r="G47" s="341">
        <v>80</v>
      </c>
      <c r="H47" s="341">
        <v>0</v>
      </c>
      <c r="I47" s="341">
        <v>105</v>
      </c>
      <c r="J47" s="342">
        <v>0.22499999999999998</v>
      </c>
      <c r="K47" s="341">
        <v>0</v>
      </c>
      <c r="L47" s="343" t="b">
        <v>1</v>
      </c>
      <c r="M47" s="344">
        <v>2</v>
      </c>
      <c r="N47" s="344">
        <v>5</v>
      </c>
      <c r="O47" s="343">
        <v>3</v>
      </c>
      <c r="P47" s="344">
        <v>2</v>
      </c>
      <c r="Q47" s="343" t="b">
        <v>1</v>
      </c>
      <c r="R47" s="343" t="b">
        <v>0</v>
      </c>
      <c r="S47" s="343" t="b">
        <v>1</v>
      </c>
      <c r="T47" s="343">
        <v>225</v>
      </c>
      <c r="U47" s="343">
        <v>9</v>
      </c>
      <c r="V47" s="343">
        <v>0</v>
      </c>
      <c r="W47" s="345">
        <v>0.5</v>
      </c>
      <c r="X47" s="345">
        <v>0.5</v>
      </c>
      <c r="Y47" s="345">
        <v>0.7</v>
      </c>
      <c r="Z47" s="346">
        <v>0</v>
      </c>
      <c r="AA47" s="362" t="s">
        <v>1226</v>
      </c>
      <c r="AB47" s="348" t="s">
        <v>674</v>
      </c>
      <c r="AC47" s="348" t="s">
        <v>700</v>
      </c>
      <c r="AD47" s="348" t="s">
        <v>758</v>
      </c>
      <c r="AE47" s="368" t="s">
        <v>725</v>
      </c>
    </row>
    <row r="48" spans="1:31" s="27" customFormat="1">
      <c r="A48" s="337" t="s">
        <v>4</v>
      </c>
      <c r="B48" s="338" t="s">
        <v>973</v>
      </c>
      <c r="C48" s="339" t="s">
        <v>206</v>
      </c>
      <c r="D48" s="340">
        <v>330</v>
      </c>
      <c r="E48" s="341">
        <v>20</v>
      </c>
      <c r="F48" s="341">
        <v>0</v>
      </c>
      <c r="G48" s="341">
        <v>100</v>
      </c>
      <c r="H48" s="341">
        <v>0</v>
      </c>
      <c r="I48" s="341">
        <v>143</v>
      </c>
      <c r="J48" s="342">
        <v>0.22499999999999998</v>
      </c>
      <c r="K48" s="341">
        <v>0</v>
      </c>
      <c r="L48" s="343" t="b">
        <v>1</v>
      </c>
      <c r="M48" s="344">
        <v>3</v>
      </c>
      <c r="N48" s="344">
        <v>5</v>
      </c>
      <c r="O48" s="343">
        <v>4</v>
      </c>
      <c r="P48" s="344">
        <v>3</v>
      </c>
      <c r="Q48" s="343" t="b">
        <v>1</v>
      </c>
      <c r="R48" s="343" t="b">
        <v>0</v>
      </c>
      <c r="S48" s="343" t="b">
        <v>1</v>
      </c>
      <c r="T48" s="343">
        <v>600</v>
      </c>
      <c r="U48" s="343">
        <v>11</v>
      </c>
      <c r="V48" s="343">
        <v>0</v>
      </c>
      <c r="W48" s="345">
        <v>0.5</v>
      </c>
      <c r="X48" s="345">
        <v>0.5</v>
      </c>
      <c r="Y48" s="345">
        <v>0.7</v>
      </c>
      <c r="Z48" s="346">
        <v>0</v>
      </c>
      <c r="AA48" s="362" t="s">
        <v>1227</v>
      </c>
      <c r="AB48" s="348" t="s">
        <v>674</v>
      </c>
      <c r="AC48" s="348" t="s">
        <v>700</v>
      </c>
      <c r="AD48" s="348" t="s">
        <v>758</v>
      </c>
      <c r="AE48" s="368" t="s">
        <v>725</v>
      </c>
    </row>
    <row r="49" spans="1:31" s="27" customFormat="1">
      <c r="A49" s="337" t="s">
        <v>4</v>
      </c>
      <c r="B49" s="338" t="s">
        <v>974</v>
      </c>
      <c r="C49" s="339" t="s">
        <v>206</v>
      </c>
      <c r="D49" s="340">
        <v>540</v>
      </c>
      <c r="E49" s="341">
        <v>49</v>
      </c>
      <c r="F49" s="341">
        <v>0</v>
      </c>
      <c r="G49" s="341">
        <v>120</v>
      </c>
      <c r="H49" s="341">
        <v>0</v>
      </c>
      <c r="I49" s="341">
        <v>195</v>
      </c>
      <c r="J49" s="342">
        <v>0.22499999999999998</v>
      </c>
      <c r="K49" s="341">
        <v>0</v>
      </c>
      <c r="L49" s="343" t="b">
        <v>1</v>
      </c>
      <c r="M49" s="344">
        <v>4</v>
      </c>
      <c r="N49" s="344">
        <v>5</v>
      </c>
      <c r="O49" s="343">
        <v>5</v>
      </c>
      <c r="P49" s="344">
        <v>4</v>
      </c>
      <c r="Q49" s="343" t="b">
        <v>1</v>
      </c>
      <c r="R49" s="343" t="b">
        <v>0</v>
      </c>
      <c r="S49" s="343" t="b">
        <v>1</v>
      </c>
      <c r="T49" s="343">
        <v>700</v>
      </c>
      <c r="U49" s="343">
        <v>13</v>
      </c>
      <c r="V49" s="343">
        <v>0</v>
      </c>
      <c r="W49" s="345">
        <v>0.5</v>
      </c>
      <c r="X49" s="345">
        <v>0.5</v>
      </c>
      <c r="Y49" s="345">
        <v>0.7</v>
      </c>
      <c r="Z49" s="346">
        <v>0</v>
      </c>
      <c r="AA49" s="362" t="s">
        <v>1228</v>
      </c>
      <c r="AB49" s="348" t="s">
        <v>674</v>
      </c>
      <c r="AC49" s="348" t="s">
        <v>700</v>
      </c>
      <c r="AD49" s="348" t="s">
        <v>758</v>
      </c>
      <c r="AE49" s="368" t="s">
        <v>725</v>
      </c>
    </row>
    <row r="50" spans="1:31" s="27" customFormat="1">
      <c r="A50" s="337" t="s">
        <v>4</v>
      </c>
      <c r="B50" s="338" t="s">
        <v>1384</v>
      </c>
      <c r="C50" s="351" t="s">
        <v>347</v>
      </c>
      <c r="D50" s="352">
        <v>60</v>
      </c>
      <c r="E50" s="353">
        <v>4</v>
      </c>
      <c r="F50" s="353">
        <v>0</v>
      </c>
      <c r="G50" s="353">
        <v>30</v>
      </c>
      <c r="H50" s="353">
        <v>165</v>
      </c>
      <c r="I50" s="353">
        <v>55</v>
      </c>
      <c r="J50" s="354">
        <v>0.15</v>
      </c>
      <c r="K50" s="353">
        <v>0</v>
      </c>
      <c r="L50" s="355" t="b">
        <v>1</v>
      </c>
      <c r="M50" s="356">
        <v>5</v>
      </c>
      <c r="N50" s="356">
        <v>5</v>
      </c>
      <c r="O50" s="355">
        <v>1</v>
      </c>
      <c r="P50" s="356">
        <f>entityDefinitions[[#This Row],['[edibleFromTier']]]</f>
        <v>1</v>
      </c>
      <c r="Q50" s="343" t="b">
        <v>1</v>
      </c>
      <c r="R50" s="355" t="b">
        <v>0</v>
      </c>
      <c r="S50" s="355" t="b">
        <v>0</v>
      </c>
      <c r="T50" s="355">
        <v>1</v>
      </c>
      <c r="U50" s="355">
        <v>4</v>
      </c>
      <c r="V50" s="355">
        <v>0</v>
      </c>
      <c r="W50" s="357">
        <v>0.25</v>
      </c>
      <c r="X50" s="357">
        <v>0.25</v>
      </c>
      <c r="Y50" s="357">
        <v>0</v>
      </c>
      <c r="Z50" s="358">
        <v>0</v>
      </c>
      <c r="AA50" s="363" t="s">
        <v>1490</v>
      </c>
      <c r="AB50" s="364" t="s">
        <v>1496</v>
      </c>
      <c r="AC50" s="364" t="s">
        <v>1501</v>
      </c>
      <c r="AD50" s="360"/>
      <c r="AE50" s="365"/>
    </row>
    <row r="51" spans="1:31" s="27" customFormat="1">
      <c r="A51" s="349" t="s">
        <v>4</v>
      </c>
      <c r="B51" s="350" t="s">
        <v>1385</v>
      </c>
      <c r="C51" s="351" t="s">
        <v>347</v>
      </c>
      <c r="D51" s="352">
        <v>20</v>
      </c>
      <c r="E51" s="353">
        <v>2</v>
      </c>
      <c r="F51" s="353">
        <v>0</v>
      </c>
      <c r="G51" s="353">
        <v>6</v>
      </c>
      <c r="H51" s="353">
        <v>25</v>
      </c>
      <c r="I51" s="353">
        <v>25</v>
      </c>
      <c r="J51" s="354">
        <v>7.4999999999999997E-2</v>
      </c>
      <c r="K51" s="353">
        <v>0</v>
      </c>
      <c r="L51" s="355" t="b">
        <v>1</v>
      </c>
      <c r="M51" s="356">
        <v>5</v>
      </c>
      <c r="N51" s="356">
        <v>5</v>
      </c>
      <c r="O51" s="355">
        <v>0</v>
      </c>
      <c r="P51" s="356">
        <f>entityDefinitions[[#This Row],['[edibleFromTier']]]</f>
        <v>0</v>
      </c>
      <c r="Q51" s="343" t="b">
        <v>1</v>
      </c>
      <c r="R51" s="355" t="b">
        <v>0</v>
      </c>
      <c r="S51" s="355" t="b">
        <v>0</v>
      </c>
      <c r="T51" s="355">
        <v>1</v>
      </c>
      <c r="U51" s="355">
        <v>3</v>
      </c>
      <c r="V51" s="355">
        <v>0</v>
      </c>
      <c r="W51" s="357">
        <v>0.25</v>
      </c>
      <c r="X51" s="357">
        <v>0.25</v>
      </c>
      <c r="Y51" s="357">
        <v>0</v>
      </c>
      <c r="Z51" s="358">
        <v>0</v>
      </c>
      <c r="AA51" s="363" t="s">
        <v>1489</v>
      </c>
      <c r="AB51" s="364" t="s">
        <v>1496</v>
      </c>
      <c r="AC51" s="364" t="s">
        <v>1501</v>
      </c>
      <c r="AD51" s="360"/>
      <c r="AE51" s="365"/>
    </row>
    <row r="52" spans="1:31" s="27" customFormat="1">
      <c r="A52" s="349" t="s">
        <v>4</v>
      </c>
      <c r="B52" s="350" t="s">
        <v>1015</v>
      </c>
      <c r="C52" s="351" t="s">
        <v>347</v>
      </c>
      <c r="D52" s="352">
        <v>20</v>
      </c>
      <c r="E52" s="353">
        <v>2</v>
      </c>
      <c r="F52" s="353">
        <v>0</v>
      </c>
      <c r="G52" s="353">
        <v>2</v>
      </c>
      <c r="H52" s="353">
        <v>0</v>
      </c>
      <c r="I52" s="353">
        <v>25</v>
      </c>
      <c r="J52" s="354">
        <v>7.4999999999999997E-2</v>
      </c>
      <c r="K52" s="353">
        <v>0</v>
      </c>
      <c r="L52" s="355" t="b">
        <v>1</v>
      </c>
      <c r="M52" s="356">
        <v>5</v>
      </c>
      <c r="N52" s="356">
        <v>5</v>
      </c>
      <c r="O52" s="355">
        <v>0</v>
      </c>
      <c r="P52" s="356">
        <f>entityDefinitions[[#This Row],['[edibleFromTier']]]</f>
        <v>0</v>
      </c>
      <c r="Q52" s="343" t="b">
        <v>1</v>
      </c>
      <c r="R52" s="355" t="b">
        <v>0</v>
      </c>
      <c r="S52" s="355" t="b">
        <v>0</v>
      </c>
      <c r="T52" s="355">
        <v>1</v>
      </c>
      <c r="U52" s="355">
        <v>0.5</v>
      </c>
      <c r="V52" s="355">
        <v>0</v>
      </c>
      <c r="W52" s="357">
        <v>0.05</v>
      </c>
      <c r="X52" s="357">
        <v>0.05</v>
      </c>
      <c r="Y52" s="357">
        <v>0</v>
      </c>
      <c r="Z52" s="358">
        <v>0</v>
      </c>
      <c r="AA52" s="363" t="s">
        <v>589</v>
      </c>
      <c r="AB52" s="364" t="s">
        <v>683</v>
      </c>
      <c r="AC52" s="364" t="s">
        <v>701</v>
      </c>
      <c r="AD52" s="360"/>
      <c r="AE52" s="365"/>
    </row>
    <row r="53" spans="1:31" s="27" customFormat="1">
      <c r="A53" s="349" t="s">
        <v>4</v>
      </c>
      <c r="B53" s="350" t="s">
        <v>1016</v>
      </c>
      <c r="C53" s="351" t="s">
        <v>347</v>
      </c>
      <c r="D53" s="352">
        <v>20</v>
      </c>
      <c r="E53" s="353">
        <v>2</v>
      </c>
      <c r="F53" s="353">
        <v>0</v>
      </c>
      <c r="G53" s="353">
        <v>2</v>
      </c>
      <c r="H53" s="353">
        <v>0</v>
      </c>
      <c r="I53" s="353">
        <v>25</v>
      </c>
      <c r="J53" s="354">
        <v>7.4999999999999997E-2</v>
      </c>
      <c r="K53" s="353">
        <v>0</v>
      </c>
      <c r="L53" s="355" t="b">
        <v>1</v>
      </c>
      <c r="M53" s="356">
        <v>5</v>
      </c>
      <c r="N53" s="356">
        <v>5</v>
      </c>
      <c r="O53" s="355">
        <v>0</v>
      </c>
      <c r="P53" s="356">
        <f>entityDefinitions[[#This Row],['[edibleFromTier']]]</f>
        <v>0</v>
      </c>
      <c r="Q53" s="343" t="b">
        <v>1</v>
      </c>
      <c r="R53" s="355" t="b">
        <v>0</v>
      </c>
      <c r="S53" s="355" t="b">
        <v>0</v>
      </c>
      <c r="T53" s="355">
        <v>1</v>
      </c>
      <c r="U53" s="355">
        <v>0.5</v>
      </c>
      <c r="V53" s="355">
        <v>0</v>
      </c>
      <c r="W53" s="357">
        <v>0.05</v>
      </c>
      <c r="X53" s="357">
        <v>0.05</v>
      </c>
      <c r="Y53" s="357">
        <v>0</v>
      </c>
      <c r="Z53" s="358">
        <v>0</v>
      </c>
      <c r="AA53" s="363" t="s">
        <v>590</v>
      </c>
      <c r="AB53" s="364" t="s">
        <v>683</v>
      </c>
      <c r="AC53" s="364" t="s">
        <v>701</v>
      </c>
      <c r="AD53" s="360"/>
      <c r="AE53" s="365"/>
    </row>
    <row r="54" spans="1:31">
      <c r="A54" s="349" t="s">
        <v>4</v>
      </c>
      <c r="B54" s="350" t="s">
        <v>1017</v>
      </c>
      <c r="C54" s="351" t="s">
        <v>347</v>
      </c>
      <c r="D54" s="352">
        <v>20</v>
      </c>
      <c r="E54" s="353">
        <v>2</v>
      </c>
      <c r="F54" s="353">
        <v>0</v>
      </c>
      <c r="G54" s="353">
        <v>2</v>
      </c>
      <c r="H54" s="353">
        <v>0</v>
      </c>
      <c r="I54" s="353">
        <v>25</v>
      </c>
      <c r="J54" s="354">
        <v>7.4999999999999997E-2</v>
      </c>
      <c r="K54" s="353">
        <v>0</v>
      </c>
      <c r="L54" s="355" t="b">
        <v>1</v>
      </c>
      <c r="M54" s="356">
        <v>5</v>
      </c>
      <c r="N54" s="356">
        <v>5</v>
      </c>
      <c r="O54" s="355">
        <v>0</v>
      </c>
      <c r="P54" s="356">
        <v>0</v>
      </c>
      <c r="Q54" s="343" t="b">
        <v>1</v>
      </c>
      <c r="R54" s="355" t="b">
        <v>0</v>
      </c>
      <c r="S54" s="355" t="b">
        <v>0</v>
      </c>
      <c r="T54" s="355">
        <v>1</v>
      </c>
      <c r="U54" s="355">
        <v>0.5</v>
      </c>
      <c r="V54" s="355">
        <v>0</v>
      </c>
      <c r="W54" s="357">
        <v>0.05</v>
      </c>
      <c r="X54" s="357">
        <v>0.05</v>
      </c>
      <c r="Y54" s="357">
        <v>0</v>
      </c>
      <c r="Z54" s="358">
        <v>0</v>
      </c>
      <c r="AA54" s="363" t="s">
        <v>591</v>
      </c>
      <c r="AB54" s="364" t="s">
        <v>683</v>
      </c>
      <c r="AC54" s="364" t="s">
        <v>701</v>
      </c>
      <c r="AD54" s="360"/>
      <c r="AE54" s="361"/>
    </row>
    <row r="55" spans="1:31">
      <c r="A55" s="349" t="s">
        <v>4</v>
      </c>
      <c r="B55" s="350" t="s">
        <v>1379</v>
      </c>
      <c r="C55" s="351" t="s">
        <v>347</v>
      </c>
      <c r="D55" s="352">
        <v>40</v>
      </c>
      <c r="E55" s="353">
        <v>2</v>
      </c>
      <c r="F55" s="353">
        <v>0</v>
      </c>
      <c r="G55" s="353">
        <v>6</v>
      </c>
      <c r="H55" s="353">
        <v>30</v>
      </c>
      <c r="I55" s="353">
        <v>50</v>
      </c>
      <c r="J55" s="354">
        <v>0.15</v>
      </c>
      <c r="K55" s="353">
        <v>0</v>
      </c>
      <c r="L55" s="355" t="b">
        <v>1</v>
      </c>
      <c r="M55" s="356">
        <v>5</v>
      </c>
      <c r="N55" s="356">
        <v>5</v>
      </c>
      <c r="O55" s="355">
        <v>0</v>
      </c>
      <c r="P55" s="356">
        <f>entityDefinitions[[#This Row],['[edibleFromTier']]]</f>
        <v>0</v>
      </c>
      <c r="Q55" s="343" t="b">
        <v>1</v>
      </c>
      <c r="R55" s="355" t="b">
        <v>0</v>
      </c>
      <c r="S55" s="355" t="b">
        <v>0</v>
      </c>
      <c r="T55" s="355">
        <v>1</v>
      </c>
      <c r="U55" s="355">
        <v>3</v>
      </c>
      <c r="V55" s="355">
        <v>0</v>
      </c>
      <c r="W55" s="357">
        <v>0.25</v>
      </c>
      <c r="X55" s="357">
        <v>0.25</v>
      </c>
      <c r="Y55" s="357">
        <v>0</v>
      </c>
      <c r="Z55" s="358">
        <v>0</v>
      </c>
      <c r="AA55" s="363" t="s">
        <v>1493</v>
      </c>
      <c r="AB55" s="364" t="s">
        <v>1496</v>
      </c>
      <c r="AC55" s="364" t="s">
        <v>719</v>
      </c>
      <c r="AD55" s="360"/>
      <c r="AE55" s="361"/>
    </row>
    <row r="56" spans="1:31" s="27" customFormat="1">
      <c r="A56" s="337" t="s">
        <v>4</v>
      </c>
      <c r="B56" s="338" t="s">
        <v>975</v>
      </c>
      <c r="C56" s="339" t="s">
        <v>469</v>
      </c>
      <c r="D56" s="340">
        <v>60</v>
      </c>
      <c r="E56" s="341">
        <v>2</v>
      </c>
      <c r="F56" s="341">
        <v>1</v>
      </c>
      <c r="G56" s="341">
        <v>70</v>
      </c>
      <c r="H56" s="341">
        <v>0</v>
      </c>
      <c r="I56" s="341">
        <v>75</v>
      </c>
      <c r="J56" s="342">
        <v>0</v>
      </c>
      <c r="K56" s="341">
        <v>1</v>
      </c>
      <c r="L56" s="343" t="b">
        <v>1</v>
      </c>
      <c r="M56" s="344">
        <v>5</v>
      </c>
      <c r="N56" s="344">
        <v>5</v>
      </c>
      <c r="O56" s="343">
        <v>0</v>
      </c>
      <c r="P56" s="344">
        <f>entityDefinitions[[#This Row],['[edibleFromTier']]]</f>
        <v>0</v>
      </c>
      <c r="Q56" s="343" t="b">
        <v>1</v>
      </c>
      <c r="R56" s="343" t="b">
        <v>0</v>
      </c>
      <c r="S56" s="343" t="b">
        <v>0</v>
      </c>
      <c r="T56" s="343">
        <v>1</v>
      </c>
      <c r="U56" s="343">
        <v>4</v>
      </c>
      <c r="V56" s="343">
        <v>0</v>
      </c>
      <c r="W56" s="345">
        <v>0</v>
      </c>
      <c r="X56" s="345">
        <v>0</v>
      </c>
      <c r="Y56" s="345">
        <v>0</v>
      </c>
      <c r="Z56" s="346">
        <v>0</v>
      </c>
      <c r="AA56" s="347" t="s">
        <v>507</v>
      </c>
      <c r="AB56" s="348" t="s">
        <v>675</v>
      </c>
      <c r="AC56" s="348" t="s">
        <v>702</v>
      </c>
      <c r="AD56" s="366"/>
      <c r="AE56" s="367"/>
    </row>
    <row r="57" spans="1:31" s="27" customFormat="1">
      <c r="A57" s="349" t="s">
        <v>4</v>
      </c>
      <c r="B57" s="370" t="s">
        <v>1580</v>
      </c>
      <c r="C57" s="598" t="s">
        <v>469</v>
      </c>
      <c r="D57" s="603">
        <v>60</v>
      </c>
      <c r="E57" s="607">
        <v>0</v>
      </c>
      <c r="F57" s="607">
        <v>0</v>
      </c>
      <c r="G57" s="607">
        <v>0</v>
      </c>
      <c r="H57" s="607">
        <v>0</v>
      </c>
      <c r="I57" s="607">
        <v>75</v>
      </c>
      <c r="J57" s="354">
        <v>0</v>
      </c>
      <c r="K57" s="607">
        <v>0</v>
      </c>
      <c r="L57" s="611" t="b">
        <v>0</v>
      </c>
      <c r="M57" s="379">
        <v>5</v>
      </c>
      <c r="N57" s="344">
        <v>5</v>
      </c>
      <c r="O57" s="378">
        <v>0</v>
      </c>
      <c r="P57" s="379">
        <f>entityDefinitions[[#This Row],['[edibleFromTier']]]</f>
        <v>0</v>
      </c>
      <c r="Q57" s="343" t="b">
        <v>1</v>
      </c>
      <c r="R57" s="343" t="b">
        <v>0</v>
      </c>
      <c r="S57" s="617" t="b">
        <v>0</v>
      </c>
      <c r="T57" s="343">
        <v>1</v>
      </c>
      <c r="U57" s="380"/>
      <c r="V57" s="621">
        <v>0</v>
      </c>
      <c r="W57" s="381">
        <v>0</v>
      </c>
      <c r="X57" s="357">
        <v>0</v>
      </c>
      <c r="Y57" s="357">
        <v>0</v>
      </c>
      <c r="Z57" s="358">
        <v>0</v>
      </c>
      <c r="AA57" s="359" t="s">
        <v>1607</v>
      </c>
      <c r="AB57" s="364" t="s">
        <v>1615</v>
      </c>
      <c r="AC57" s="348" t="s">
        <v>1502</v>
      </c>
      <c r="AD57" s="366"/>
      <c r="AE57" s="367"/>
    </row>
    <row r="58" spans="1:31" s="27" customFormat="1">
      <c r="A58" s="349" t="s">
        <v>4</v>
      </c>
      <c r="B58" s="350" t="s">
        <v>993</v>
      </c>
      <c r="C58" s="351" t="s">
        <v>777</v>
      </c>
      <c r="D58" s="352">
        <v>30</v>
      </c>
      <c r="E58" s="353">
        <v>4</v>
      </c>
      <c r="F58" s="353">
        <v>0</v>
      </c>
      <c r="G58" s="353">
        <v>20</v>
      </c>
      <c r="H58" s="353">
        <v>0</v>
      </c>
      <c r="I58" s="353">
        <v>28</v>
      </c>
      <c r="J58" s="354">
        <v>7.4999999999999997E-2</v>
      </c>
      <c r="K58" s="353">
        <v>0</v>
      </c>
      <c r="L58" s="355" t="b">
        <v>1</v>
      </c>
      <c r="M58" s="356">
        <v>5</v>
      </c>
      <c r="N58" s="356">
        <v>5</v>
      </c>
      <c r="O58" s="355">
        <v>1</v>
      </c>
      <c r="P58" s="356">
        <v>1</v>
      </c>
      <c r="Q58" s="343" t="b">
        <v>1</v>
      </c>
      <c r="R58" s="355" t="b">
        <v>0</v>
      </c>
      <c r="S58" s="355" t="b">
        <v>0</v>
      </c>
      <c r="T58" s="355">
        <v>1</v>
      </c>
      <c r="U58" s="355">
        <v>4</v>
      </c>
      <c r="V58" s="355">
        <v>0</v>
      </c>
      <c r="W58" s="357">
        <v>0.1</v>
      </c>
      <c r="X58" s="357">
        <v>0.1</v>
      </c>
      <c r="Y58" s="357">
        <v>1</v>
      </c>
      <c r="Z58" s="358">
        <v>0</v>
      </c>
      <c r="AA58" s="359" t="s">
        <v>1168</v>
      </c>
      <c r="AB58" s="364" t="s">
        <v>1496</v>
      </c>
      <c r="AC58" s="364" t="s">
        <v>719</v>
      </c>
      <c r="AD58" s="364" t="s">
        <v>714</v>
      </c>
      <c r="AE58" s="377" t="s">
        <v>724</v>
      </c>
    </row>
    <row r="59" spans="1:31" s="27" customFormat="1">
      <c r="A59" s="349" t="s">
        <v>4</v>
      </c>
      <c r="B59" s="350" t="s">
        <v>976</v>
      </c>
      <c r="C59" s="351" t="s">
        <v>777</v>
      </c>
      <c r="D59" s="352">
        <v>220</v>
      </c>
      <c r="E59" s="353">
        <v>21</v>
      </c>
      <c r="F59" s="353">
        <v>0</v>
      </c>
      <c r="G59" s="353">
        <v>3</v>
      </c>
      <c r="H59" s="353">
        <v>0</v>
      </c>
      <c r="I59" s="353">
        <v>95</v>
      </c>
      <c r="J59" s="354">
        <v>0.15</v>
      </c>
      <c r="K59" s="353">
        <v>0</v>
      </c>
      <c r="L59" s="355" t="b">
        <v>1</v>
      </c>
      <c r="M59" s="356">
        <v>5</v>
      </c>
      <c r="N59" s="356">
        <v>5</v>
      </c>
      <c r="O59" s="355">
        <v>3</v>
      </c>
      <c r="P59" s="356">
        <f>entityDefinitions[[#This Row],['[edibleFromTier']]]</f>
        <v>3</v>
      </c>
      <c r="Q59" s="343" t="b">
        <v>1</v>
      </c>
      <c r="R59" s="355" t="b">
        <v>0</v>
      </c>
      <c r="S59" s="355" t="b">
        <v>0</v>
      </c>
      <c r="T59" s="355">
        <v>1</v>
      </c>
      <c r="U59" s="355">
        <v>1</v>
      </c>
      <c r="V59" s="355">
        <v>0</v>
      </c>
      <c r="W59" s="357">
        <v>0.25</v>
      </c>
      <c r="X59" s="357">
        <v>0.25</v>
      </c>
      <c r="Y59" s="357">
        <v>0</v>
      </c>
      <c r="Z59" s="358">
        <v>0</v>
      </c>
      <c r="AA59" s="359" t="s">
        <v>588</v>
      </c>
      <c r="AB59" s="364" t="s">
        <v>676</v>
      </c>
      <c r="AC59" s="364" t="s">
        <v>703</v>
      </c>
      <c r="AD59" s="364" t="s">
        <v>715</v>
      </c>
      <c r="AE59" s="377" t="s">
        <v>726</v>
      </c>
    </row>
    <row r="60" spans="1:31" s="27" customFormat="1">
      <c r="A60" s="349" t="s">
        <v>4</v>
      </c>
      <c r="B60" s="350" t="s">
        <v>977</v>
      </c>
      <c r="C60" s="351" t="s">
        <v>777</v>
      </c>
      <c r="D60" s="352">
        <v>540</v>
      </c>
      <c r="E60" s="353">
        <v>49</v>
      </c>
      <c r="F60" s="353">
        <v>0</v>
      </c>
      <c r="G60" s="353">
        <v>4</v>
      </c>
      <c r="H60" s="353">
        <v>0</v>
      </c>
      <c r="I60" s="353">
        <v>195</v>
      </c>
      <c r="J60" s="354">
        <v>0.22499999999999998</v>
      </c>
      <c r="K60" s="353">
        <v>0</v>
      </c>
      <c r="L60" s="355" t="b">
        <v>1</v>
      </c>
      <c r="M60" s="356">
        <v>5</v>
      </c>
      <c r="N60" s="356">
        <v>5</v>
      </c>
      <c r="O60" s="355">
        <v>4</v>
      </c>
      <c r="P60" s="356">
        <f>entityDefinitions[[#This Row],['[edibleFromTier']]]</f>
        <v>4</v>
      </c>
      <c r="Q60" s="343" t="b">
        <v>1</v>
      </c>
      <c r="R60" s="355" t="b">
        <v>0</v>
      </c>
      <c r="S60" s="355" t="b">
        <v>0</v>
      </c>
      <c r="T60" s="355">
        <v>1</v>
      </c>
      <c r="U60" s="355">
        <v>1</v>
      </c>
      <c r="V60" s="355">
        <v>0</v>
      </c>
      <c r="W60" s="357">
        <v>0.25</v>
      </c>
      <c r="X60" s="357">
        <v>0.25</v>
      </c>
      <c r="Y60" s="357">
        <v>0</v>
      </c>
      <c r="Z60" s="358">
        <v>0</v>
      </c>
      <c r="AA60" s="359" t="s">
        <v>1172</v>
      </c>
      <c r="AB60" s="364" t="s">
        <v>676</v>
      </c>
      <c r="AC60" s="364" t="s">
        <v>703</v>
      </c>
      <c r="AD60" s="364" t="s">
        <v>715</v>
      </c>
      <c r="AE60" s="377" t="s">
        <v>726</v>
      </c>
    </row>
    <row r="61" spans="1:31" s="27" customFormat="1">
      <c r="A61" s="349" t="s">
        <v>4</v>
      </c>
      <c r="B61" s="350" t="s">
        <v>978</v>
      </c>
      <c r="C61" s="351" t="s">
        <v>777</v>
      </c>
      <c r="D61" s="352">
        <v>810</v>
      </c>
      <c r="E61" s="353">
        <v>121</v>
      </c>
      <c r="F61" s="353">
        <v>0</v>
      </c>
      <c r="G61" s="353">
        <v>5</v>
      </c>
      <c r="H61" s="353">
        <v>0</v>
      </c>
      <c r="I61" s="353">
        <v>263</v>
      </c>
      <c r="J61" s="354">
        <v>0.22499999999999998</v>
      </c>
      <c r="K61" s="353">
        <v>0</v>
      </c>
      <c r="L61" s="355" t="b">
        <v>0</v>
      </c>
      <c r="M61" s="356">
        <v>5</v>
      </c>
      <c r="N61" s="356">
        <v>5</v>
      </c>
      <c r="O61" s="355">
        <v>5</v>
      </c>
      <c r="P61" s="356">
        <f>entityDefinitions[[#This Row],['[edibleFromTier']]]</f>
        <v>5</v>
      </c>
      <c r="Q61" s="343" t="b">
        <v>1</v>
      </c>
      <c r="R61" s="355" t="b">
        <v>0</v>
      </c>
      <c r="S61" s="355" t="b">
        <v>0</v>
      </c>
      <c r="T61" s="355">
        <v>1</v>
      </c>
      <c r="U61" s="355">
        <v>1</v>
      </c>
      <c r="V61" s="355">
        <v>0</v>
      </c>
      <c r="W61" s="357">
        <v>0.25</v>
      </c>
      <c r="X61" s="357">
        <v>0.25</v>
      </c>
      <c r="Y61" s="357">
        <v>0</v>
      </c>
      <c r="Z61" s="358">
        <v>0</v>
      </c>
      <c r="AA61" s="359" t="s">
        <v>1173</v>
      </c>
      <c r="AB61" s="364" t="s">
        <v>676</v>
      </c>
      <c r="AC61" s="364" t="s">
        <v>703</v>
      </c>
      <c r="AD61" s="364" t="s">
        <v>715</v>
      </c>
      <c r="AE61" s="364" t="s">
        <v>726</v>
      </c>
    </row>
    <row r="62" spans="1:31">
      <c r="A62" s="349" t="s">
        <v>4</v>
      </c>
      <c r="B62" s="338" t="s">
        <v>1089</v>
      </c>
      <c r="C62" s="351" t="s">
        <v>1088</v>
      </c>
      <c r="D62" s="352">
        <v>90</v>
      </c>
      <c r="E62" s="353">
        <v>4</v>
      </c>
      <c r="F62" s="353">
        <v>0</v>
      </c>
      <c r="G62" s="353">
        <v>10</v>
      </c>
      <c r="H62" s="353">
        <v>10</v>
      </c>
      <c r="I62" s="353">
        <v>83</v>
      </c>
      <c r="J62" s="354">
        <v>0.22499999999999998</v>
      </c>
      <c r="K62" s="353">
        <v>0</v>
      </c>
      <c r="L62" s="355" t="b">
        <v>0</v>
      </c>
      <c r="M62" s="356">
        <v>5</v>
      </c>
      <c r="N62" s="356">
        <v>5</v>
      </c>
      <c r="O62" s="378">
        <v>1</v>
      </c>
      <c r="P62" s="379">
        <v>1</v>
      </c>
      <c r="Q62" s="343" t="b">
        <v>1</v>
      </c>
      <c r="R62" s="343" t="b">
        <v>0</v>
      </c>
      <c r="S62" s="343" t="b">
        <v>0</v>
      </c>
      <c r="T62" s="343">
        <v>200</v>
      </c>
      <c r="U62" s="380">
        <v>200</v>
      </c>
      <c r="V62" s="343">
        <v>0</v>
      </c>
      <c r="W62" s="345">
        <v>0.25</v>
      </c>
      <c r="X62" s="357">
        <v>0.25</v>
      </c>
      <c r="Y62" s="357">
        <v>0.8</v>
      </c>
      <c r="Z62" s="358">
        <v>0</v>
      </c>
      <c r="AA62" s="362" t="s">
        <v>1175</v>
      </c>
      <c r="AB62" s="348" t="s">
        <v>1497</v>
      </c>
      <c r="AC62" s="348" t="s">
        <v>1502</v>
      </c>
      <c r="AD62" s="348" t="s">
        <v>1503</v>
      </c>
      <c r="AE62" s="348" t="s">
        <v>1505</v>
      </c>
    </row>
    <row r="63" spans="1:31">
      <c r="A63" s="349" t="s">
        <v>4</v>
      </c>
      <c r="B63" s="338" t="s">
        <v>1506</v>
      </c>
      <c r="C63" s="351" t="s">
        <v>1088</v>
      </c>
      <c r="D63" s="372">
        <v>90</v>
      </c>
      <c r="E63" s="283">
        <v>4</v>
      </c>
      <c r="F63" s="283">
        <v>0</v>
      </c>
      <c r="G63" s="283">
        <v>200</v>
      </c>
      <c r="H63" s="283">
        <v>10</v>
      </c>
      <c r="I63" s="283">
        <v>83</v>
      </c>
      <c r="J63" s="373">
        <v>0.22499999999999998</v>
      </c>
      <c r="K63" s="283">
        <v>0</v>
      </c>
      <c r="L63" s="355" t="b">
        <v>0</v>
      </c>
      <c r="M63" s="356">
        <v>5</v>
      </c>
      <c r="N63" s="356">
        <v>5</v>
      </c>
      <c r="O63" s="378">
        <v>1</v>
      </c>
      <c r="P63" s="379">
        <v>1</v>
      </c>
      <c r="Q63" s="343" t="b">
        <v>1</v>
      </c>
      <c r="R63" s="343" t="b">
        <v>0</v>
      </c>
      <c r="S63" s="343" t="b">
        <v>0</v>
      </c>
      <c r="T63" s="343">
        <v>200</v>
      </c>
      <c r="U63" s="380">
        <v>200</v>
      </c>
      <c r="V63" s="343">
        <v>0</v>
      </c>
      <c r="W63" s="345">
        <v>0.25</v>
      </c>
      <c r="X63" s="357">
        <v>0.25</v>
      </c>
      <c r="Y63" s="357">
        <v>0.8</v>
      </c>
      <c r="Z63" s="358">
        <v>0</v>
      </c>
      <c r="AA63" s="362" t="s">
        <v>1561</v>
      </c>
      <c r="AB63" s="348" t="s">
        <v>1609</v>
      </c>
      <c r="AC63" s="348" t="s">
        <v>1501</v>
      </c>
      <c r="AD63" s="348" t="s">
        <v>736</v>
      </c>
      <c r="AE63" s="348" t="s">
        <v>1505</v>
      </c>
    </row>
    <row r="64" spans="1:31">
      <c r="A64" s="337" t="s">
        <v>4</v>
      </c>
      <c r="B64" s="338" t="s">
        <v>1021</v>
      </c>
      <c r="C64" s="339" t="s">
        <v>469</v>
      </c>
      <c r="D64" s="340">
        <v>60</v>
      </c>
      <c r="E64" s="341">
        <v>3</v>
      </c>
      <c r="F64" s="341">
        <v>0</v>
      </c>
      <c r="G64" s="341">
        <v>0</v>
      </c>
      <c r="H64" s="341">
        <v>0</v>
      </c>
      <c r="I64" s="341">
        <v>75</v>
      </c>
      <c r="J64" s="342">
        <v>1</v>
      </c>
      <c r="K64" s="341">
        <v>0</v>
      </c>
      <c r="L64" s="343" t="b">
        <v>0</v>
      </c>
      <c r="M64" s="344">
        <v>5</v>
      </c>
      <c r="N64" s="344">
        <v>5</v>
      </c>
      <c r="O64" s="343">
        <v>0</v>
      </c>
      <c r="P64" s="344">
        <f>entityDefinitions[[#This Row],['[edibleFromTier']]]</f>
        <v>0</v>
      </c>
      <c r="Q64" s="343" t="b">
        <v>1</v>
      </c>
      <c r="R64" s="343" t="b">
        <v>0</v>
      </c>
      <c r="S64" s="343" t="b">
        <v>0</v>
      </c>
      <c r="T64" s="343">
        <v>1</v>
      </c>
      <c r="U64" s="343"/>
      <c r="V64" s="343">
        <v>0</v>
      </c>
      <c r="W64" s="345">
        <v>0</v>
      </c>
      <c r="X64" s="345">
        <v>0</v>
      </c>
      <c r="Y64" s="345">
        <v>0</v>
      </c>
      <c r="Z64" s="346">
        <v>0</v>
      </c>
      <c r="AA64" s="347" t="s">
        <v>508</v>
      </c>
      <c r="AB64" s="348" t="s">
        <v>677</v>
      </c>
      <c r="AC64" s="348" t="s">
        <v>752</v>
      </c>
      <c r="AD64" s="366"/>
      <c r="AE64" s="367"/>
    </row>
    <row r="65" spans="1:31" s="27" customFormat="1">
      <c r="A65" s="337" t="s">
        <v>4</v>
      </c>
      <c r="B65" s="338" t="s">
        <v>1212</v>
      </c>
      <c r="C65" s="339" t="s">
        <v>469</v>
      </c>
      <c r="D65" s="340">
        <v>20</v>
      </c>
      <c r="E65" s="341">
        <v>2</v>
      </c>
      <c r="F65" s="341">
        <v>0</v>
      </c>
      <c r="G65" s="341">
        <v>0</v>
      </c>
      <c r="H65" s="341">
        <v>0</v>
      </c>
      <c r="I65" s="341">
        <v>25</v>
      </c>
      <c r="J65" s="342">
        <v>0</v>
      </c>
      <c r="K65" s="341">
        <v>0</v>
      </c>
      <c r="L65" s="343" t="b">
        <v>0</v>
      </c>
      <c r="M65" s="344">
        <v>5</v>
      </c>
      <c r="N65" s="344">
        <v>5</v>
      </c>
      <c r="O65" s="343">
        <v>0</v>
      </c>
      <c r="P65" s="344">
        <f>entityDefinitions[[#This Row],['[edibleFromTier']]]</f>
        <v>0</v>
      </c>
      <c r="Q65" s="343" t="b">
        <v>1</v>
      </c>
      <c r="R65" s="343" t="b">
        <v>0</v>
      </c>
      <c r="S65" s="343" t="b">
        <v>0</v>
      </c>
      <c r="T65" s="343">
        <v>1</v>
      </c>
      <c r="U65" s="343"/>
      <c r="V65" s="343">
        <v>0</v>
      </c>
      <c r="W65" s="345">
        <v>0</v>
      </c>
      <c r="X65" s="345">
        <v>0</v>
      </c>
      <c r="Y65" s="345">
        <v>0</v>
      </c>
      <c r="Z65" s="346">
        <v>0</v>
      </c>
      <c r="AA65" s="362" t="s">
        <v>1234</v>
      </c>
      <c r="AB65" s="348" t="s">
        <v>677</v>
      </c>
      <c r="AC65" s="348" t="s">
        <v>752</v>
      </c>
      <c r="AD65" s="366"/>
      <c r="AE65" s="367"/>
    </row>
    <row r="66" spans="1:31" s="27" customFormat="1">
      <c r="A66" s="337" t="s">
        <v>4</v>
      </c>
      <c r="B66" s="338" t="s">
        <v>1421</v>
      </c>
      <c r="C66" s="339" t="s">
        <v>777</v>
      </c>
      <c r="D66" s="340">
        <v>40</v>
      </c>
      <c r="E66" s="341">
        <v>2</v>
      </c>
      <c r="F66" s="341">
        <v>0</v>
      </c>
      <c r="G66" s="341">
        <v>20</v>
      </c>
      <c r="H66" s="341">
        <v>0</v>
      </c>
      <c r="I66" s="341">
        <v>50</v>
      </c>
      <c r="J66" s="342">
        <v>0.15</v>
      </c>
      <c r="K66" s="341">
        <v>0</v>
      </c>
      <c r="L66" s="343" t="b">
        <v>1</v>
      </c>
      <c r="M66" s="344">
        <v>5</v>
      </c>
      <c r="N66" s="344">
        <v>0</v>
      </c>
      <c r="O66" s="343">
        <v>1</v>
      </c>
      <c r="P66" s="344">
        <v>0</v>
      </c>
      <c r="Q66" s="343" t="b">
        <v>1</v>
      </c>
      <c r="R66" s="343" t="b">
        <v>1</v>
      </c>
      <c r="S66" s="343" t="b">
        <v>0</v>
      </c>
      <c r="T66" s="343">
        <v>75</v>
      </c>
      <c r="U66" s="343">
        <v>7</v>
      </c>
      <c r="V66" s="343">
        <v>0</v>
      </c>
      <c r="W66" s="345">
        <v>0.25</v>
      </c>
      <c r="X66" s="345">
        <v>0.25</v>
      </c>
      <c r="Y66" s="345">
        <v>0</v>
      </c>
      <c r="Z66" s="346">
        <v>0</v>
      </c>
      <c r="AA66" s="363" t="s">
        <v>511</v>
      </c>
      <c r="AB66" s="364" t="s">
        <v>694</v>
      </c>
      <c r="AC66" s="364" t="s">
        <v>757</v>
      </c>
      <c r="AD66" s="364" t="s">
        <v>737</v>
      </c>
      <c r="AE66" s="377" t="s">
        <v>738</v>
      </c>
    </row>
    <row r="67" spans="1:31" s="27" customFormat="1">
      <c r="A67" s="349" t="s">
        <v>4</v>
      </c>
      <c r="B67" s="370" t="s">
        <v>1567</v>
      </c>
      <c r="C67" s="598" t="s">
        <v>777</v>
      </c>
      <c r="D67" s="600">
        <v>110</v>
      </c>
      <c r="E67" s="607">
        <v>21</v>
      </c>
      <c r="F67" s="607">
        <v>0</v>
      </c>
      <c r="G67" s="607">
        <v>15</v>
      </c>
      <c r="H67" s="607">
        <v>0</v>
      </c>
      <c r="I67" s="607">
        <v>48</v>
      </c>
      <c r="J67" s="354">
        <v>7.4999999999999997E-2</v>
      </c>
      <c r="K67" s="607">
        <v>0</v>
      </c>
      <c r="L67" s="355" t="b">
        <v>1</v>
      </c>
      <c r="M67" s="379">
        <v>5</v>
      </c>
      <c r="N67" s="379">
        <v>5</v>
      </c>
      <c r="O67" s="378">
        <v>3</v>
      </c>
      <c r="P67" s="379">
        <v>3</v>
      </c>
      <c r="Q67" s="343" t="b">
        <v>1</v>
      </c>
      <c r="R67" s="343" t="b">
        <v>0</v>
      </c>
      <c r="S67" s="343" t="b">
        <v>0</v>
      </c>
      <c r="T67" s="343">
        <v>1</v>
      </c>
      <c r="U67" s="380">
        <v>7</v>
      </c>
      <c r="V67" s="343">
        <v>0</v>
      </c>
      <c r="W67" s="357">
        <v>0.25</v>
      </c>
      <c r="X67" s="357">
        <v>0.25</v>
      </c>
      <c r="Y67" s="357">
        <v>0</v>
      </c>
      <c r="Z67" s="358">
        <v>0</v>
      </c>
      <c r="AA67" s="359" t="s">
        <v>1604</v>
      </c>
      <c r="AB67" s="364" t="s">
        <v>1613</v>
      </c>
      <c r="AC67" s="348" t="s">
        <v>1619</v>
      </c>
      <c r="AD67" s="348" t="s">
        <v>736</v>
      </c>
      <c r="AE67" s="369"/>
    </row>
    <row r="68" spans="1:31" s="27" customFormat="1">
      <c r="A68" s="349" t="s">
        <v>4</v>
      </c>
      <c r="B68" s="593" t="s">
        <v>1570</v>
      </c>
      <c r="C68" s="598" t="s">
        <v>777</v>
      </c>
      <c r="D68" s="600">
        <v>220</v>
      </c>
      <c r="E68" s="607">
        <v>21</v>
      </c>
      <c r="F68" s="607">
        <v>0</v>
      </c>
      <c r="G68" s="607">
        <v>50</v>
      </c>
      <c r="H68" s="607">
        <v>0</v>
      </c>
      <c r="I68" s="607">
        <v>95</v>
      </c>
      <c r="J68" s="354">
        <v>0.15</v>
      </c>
      <c r="K68" s="607">
        <v>0</v>
      </c>
      <c r="L68" s="374" t="b">
        <v>1</v>
      </c>
      <c r="M68" s="379">
        <v>3</v>
      </c>
      <c r="N68" s="379">
        <v>5</v>
      </c>
      <c r="O68" s="596">
        <v>4</v>
      </c>
      <c r="P68" s="379">
        <v>3</v>
      </c>
      <c r="Q68" s="343" t="b">
        <v>1</v>
      </c>
      <c r="R68" s="343" t="b">
        <v>0</v>
      </c>
      <c r="S68" s="617" t="b">
        <v>1</v>
      </c>
      <c r="T68" s="343">
        <v>700</v>
      </c>
      <c r="U68" s="617">
        <v>12</v>
      </c>
      <c r="V68" s="492">
        <v>0</v>
      </c>
      <c r="W68" s="357">
        <v>0.1</v>
      </c>
      <c r="X68" s="622">
        <v>0.25</v>
      </c>
      <c r="Y68" s="622">
        <v>0</v>
      </c>
      <c r="Z68" s="358">
        <v>0</v>
      </c>
      <c r="AA68" s="624" t="s">
        <v>504</v>
      </c>
      <c r="AB68" s="360" t="s">
        <v>678</v>
      </c>
      <c r="AC68" s="366" t="s">
        <v>704</v>
      </c>
      <c r="AD68" s="366"/>
      <c r="AE68" s="369"/>
    </row>
    <row r="69" spans="1:31">
      <c r="A69" s="349" t="s">
        <v>4</v>
      </c>
      <c r="B69" s="593" t="s">
        <v>1571</v>
      </c>
      <c r="C69" s="598" t="s">
        <v>777</v>
      </c>
      <c r="D69" s="600">
        <v>220</v>
      </c>
      <c r="E69" s="607">
        <v>21</v>
      </c>
      <c r="F69" s="607">
        <v>0</v>
      </c>
      <c r="G69" s="607">
        <v>25</v>
      </c>
      <c r="H69" s="607">
        <v>0</v>
      </c>
      <c r="I69" s="607">
        <v>95</v>
      </c>
      <c r="J69" s="354">
        <v>0.15</v>
      </c>
      <c r="K69" s="607">
        <v>0</v>
      </c>
      <c r="L69" s="374" t="b">
        <v>1</v>
      </c>
      <c r="M69" s="379">
        <v>5</v>
      </c>
      <c r="N69" s="379">
        <v>5</v>
      </c>
      <c r="O69" s="596">
        <v>3</v>
      </c>
      <c r="P69" s="379">
        <v>3</v>
      </c>
      <c r="Q69" s="343" t="b">
        <v>1</v>
      </c>
      <c r="R69" s="343" t="b">
        <v>0</v>
      </c>
      <c r="S69" s="617" t="b">
        <v>0</v>
      </c>
      <c r="T69" s="343">
        <v>1</v>
      </c>
      <c r="U69" s="380">
        <v>9</v>
      </c>
      <c r="V69" s="343">
        <v>0</v>
      </c>
      <c r="W69" s="357">
        <v>0.25</v>
      </c>
      <c r="X69" s="357">
        <v>0.25</v>
      </c>
      <c r="Y69" s="357">
        <v>0</v>
      </c>
      <c r="Z69" s="358">
        <v>0</v>
      </c>
      <c r="AA69" s="624" t="s">
        <v>504</v>
      </c>
      <c r="AB69" s="360" t="s">
        <v>678</v>
      </c>
      <c r="AC69" s="366" t="s">
        <v>704</v>
      </c>
      <c r="AD69" s="366"/>
      <c r="AE69" s="369"/>
    </row>
    <row r="70" spans="1:31">
      <c r="A70" s="349" t="s">
        <v>4</v>
      </c>
      <c r="B70" s="350" t="s">
        <v>1508</v>
      </c>
      <c r="C70" s="351" t="s">
        <v>763</v>
      </c>
      <c r="D70" s="372">
        <v>90</v>
      </c>
      <c r="E70" s="283">
        <v>4</v>
      </c>
      <c r="F70" s="283">
        <v>0</v>
      </c>
      <c r="G70" s="283">
        <v>400</v>
      </c>
      <c r="H70" s="283">
        <v>0</v>
      </c>
      <c r="I70" s="283">
        <v>83</v>
      </c>
      <c r="J70" s="373">
        <v>0.22499999999999998</v>
      </c>
      <c r="K70" s="283">
        <v>0</v>
      </c>
      <c r="L70" s="355" t="b">
        <v>1</v>
      </c>
      <c r="M70" s="356">
        <v>5</v>
      </c>
      <c r="N70" s="356">
        <v>5</v>
      </c>
      <c r="O70" s="355">
        <v>1</v>
      </c>
      <c r="P70" s="356">
        <v>2</v>
      </c>
      <c r="Q70" s="343" t="b">
        <v>1</v>
      </c>
      <c r="R70" s="355" t="b">
        <v>0</v>
      </c>
      <c r="S70" s="355" t="b">
        <v>0</v>
      </c>
      <c r="T70" s="355">
        <v>1</v>
      </c>
      <c r="U70" s="355">
        <v>0</v>
      </c>
      <c r="V70" s="355">
        <v>0</v>
      </c>
      <c r="W70" s="357">
        <v>0.1</v>
      </c>
      <c r="X70" s="357">
        <v>0.1</v>
      </c>
      <c r="Y70" s="357">
        <v>1</v>
      </c>
      <c r="Z70" s="358">
        <v>0</v>
      </c>
      <c r="AA70" s="359" t="s">
        <v>1577</v>
      </c>
      <c r="AB70" s="364" t="s">
        <v>1498</v>
      </c>
      <c r="AC70" s="364" t="s">
        <v>1616</v>
      </c>
      <c r="AD70" s="364" t="s">
        <v>736</v>
      </c>
      <c r="AE70" s="364" t="s">
        <v>1622</v>
      </c>
    </row>
    <row r="71" spans="1:31" s="494" customFormat="1">
      <c r="A71" s="349" t="s">
        <v>4</v>
      </c>
      <c r="B71" s="350" t="s">
        <v>979</v>
      </c>
      <c r="C71" s="351" t="s">
        <v>347</v>
      </c>
      <c r="D71" s="352">
        <v>20</v>
      </c>
      <c r="E71" s="353">
        <v>2</v>
      </c>
      <c r="F71" s="353">
        <v>0</v>
      </c>
      <c r="G71" s="353">
        <v>20</v>
      </c>
      <c r="H71" s="353">
        <v>0</v>
      </c>
      <c r="I71" s="353">
        <v>25</v>
      </c>
      <c r="J71" s="354">
        <v>7.4999999999999997E-2</v>
      </c>
      <c r="K71" s="353">
        <v>0</v>
      </c>
      <c r="L71" s="355" t="b">
        <v>1</v>
      </c>
      <c r="M71" s="356">
        <v>5</v>
      </c>
      <c r="N71" s="356">
        <v>5</v>
      </c>
      <c r="O71" s="355">
        <v>0</v>
      </c>
      <c r="P71" s="356">
        <f>entityDefinitions[[#This Row],['[edibleFromTier']]]</f>
        <v>0</v>
      </c>
      <c r="Q71" s="343" t="b">
        <v>1</v>
      </c>
      <c r="R71" s="355" t="b">
        <v>0</v>
      </c>
      <c r="S71" s="355" t="b">
        <v>0</v>
      </c>
      <c r="T71" s="355">
        <v>1</v>
      </c>
      <c r="U71" s="355">
        <v>3</v>
      </c>
      <c r="V71" s="355">
        <v>0</v>
      </c>
      <c r="W71" s="357" t="s">
        <v>1668</v>
      </c>
      <c r="X71" s="357">
        <v>0.2</v>
      </c>
      <c r="Y71" s="357">
        <v>1</v>
      </c>
      <c r="Z71" s="358">
        <v>0</v>
      </c>
      <c r="AA71" s="362" t="s">
        <v>1174</v>
      </c>
      <c r="AB71" s="364" t="s">
        <v>684</v>
      </c>
      <c r="AC71" s="364" t="s">
        <v>699</v>
      </c>
      <c r="AD71" s="364" t="s">
        <v>728</v>
      </c>
      <c r="AE71" s="364" t="s">
        <v>727</v>
      </c>
    </row>
    <row r="72" spans="1:31" s="494" customFormat="1">
      <c r="A72" s="349" t="s">
        <v>4</v>
      </c>
      <c r="B72" s="350" t="s">
        <v>1002</v>
      </c>
      <c r="C72" s="351" t="s">
        <v>347</v>
      </c>
      <c r="D72" s="352">
        <v>90</v>
      </c>
      <c r="E72" s="353">
        <v>4</v>
      </c>
      <c r="F72" s="353">
        <v>0</v>
      </c>
      <c r="G72" s="353">
        <v>25</v>
      </c>
      <c r="H72" s="353">
        <v>0</v>
      </c>
      <c r="I72" s="353">
        <v>83</v>
      </c>
      <c r="J72" s="354">
        <v>0.22499999999999998</v>
      </c>
      <c r="K72" s="353">
        <v>0</v>
      </c>
      <c r="L72" s="355" t="b">
        <v>1</v>
      </c>
      <c r="M72" s="356">
        <v>5</v>
      </c>
      <c r="N72" s="356">
        <v>1</v>
      </c>
      <c r="O72" s="355">
        <v>3</v>
      </c>
      <c r="P72" s="356">
        <v>1</v>
      </c>
      <c r="Q72" s="343" t="b">
        <v>1</v>
      </c>
      <c r="R72" s="355" t="b">
        <v>1</v>
      </c>
      <c r="S72" s="355" t="b">
        <v>0</v>
      </c>
      <c r="T72" s="355">
        <v>100</v>
      </c>
      <c r="U72" s="355">
        <v>7</v>
      </c>
      <c r="V72" s="355">
        <v>0</v>
      </c>
      <c r="W72" s="357">
        <v>0.25</v>
      </c>
      <c r="X72" s="357">
        <v>0.25</v>
      </c>
      <c r="Y72" s="357">
        <v>0</v>
      </c>
      <c r="Z72" s="358">
        <v>0</v>
      </c>
      <c r="AA72" s="363" t="s">
        <v>504</v>
      </c>
      <c r="AB72" s="364" t="s">
        <v>678</v>
      </c>
      <c r="AC72" s="364" t="s">
        <v>704</v>
      </c>
      <c r="AD72" s="360"/>
      <c r="AE72" s="361"/>
    </row>
    <row r="73" spans="1:31" s="494" customFormat="1">
      <c r="A73" s="337" t="s">
        <v>4</v>
      </c>
      <c r="B73" s="338" t="s">
        <v>989</v>
      </c>
      <c r="C73" s="339" t="s">
        <v>763</v>
      </c>
      <c r="D73" s="340">
        <v>60</v>
      </c>
      <c r="E73" s="341">
        <v>2</v>
      </c>
      <c r="F73" s="341">
        <v>0</v>
      </c>
      <c r="G73" s="341">
        <v>32</v>
      </c>
      <c r="H73" s="341">
        <v>0</v>
      </c>
      <c r="I73" s="341">
        <v>75</v>
      </c>
      <c r="J73" s="342">
        <v>0.22499999999999998</v>
      </c>
      <c r="K73" s="341">
        <v>0</v>
      </c>
      <c r="L73" s="343" t="b">
        <v>1</v>
      </c>
      <c r="M73" s="344">
        <v>5</v>
      </c>
      <c r="N73" s="344">
        <v>5</v>
      </c>
      <c r="O73" s="343">
        <v>0</v>
      </c>
      <c r="P73" s="344">
        <f>entityDefinitions[[#This Row],['[edibleFromTier']]]</f>
        <v>0</v>
      </c>
      <c r="Q73" s="343" t="b">
        <v>1</v>
      </c>
      <c r="R73" s="343" t="b">
        <v>0</v>
      </c>
      <c r="S73" s="343" t="b">
        <v>0</v>
      </c>
      <c r="T73" s="343">
        <v>1</v>
      </c>
      <c r="U73" s="343">
        <v>6</v>
      </c>
      <c r="V73" s="343">
        <v>0</v>
      </c>
      <c r="W73" s="345">
        <v>0.25</v>
      </c>
      <c r="X73" s="345">
        <v>0.25</v>
      </c>
      <c r="Y73" s="345">
        <v>0.8</v>
      </c>
      <c r="Z73" s="346">
        <v>0</v>
      </c>
      <c r="AA73" s="362" t="s">
        <v>1162</v>
      </c>
      <c r="AB73" s="348" t="s">
        <v>1237</v>
      </c>
      <c r="AC73" s="348" t="s">
        <v>1247</v>
      </c>
      <c r="AD73" s="348" t="s">
        <v>1256</v>
      </c>
      <c r="AE73" s="348" t="s">
        <v>1264</v>
      </c>
    </row>
    <row r="74" spans="1:31" s="494" customFormat="1">
      <c r="A74" s="349" t="s">
        <v>4</v>
      </c>
      <c r="B74" s="350" t="s">
        <v>980</v>
      </c>
      <c r="C74" s="351" t="s">
        <v>347</v>
      </c>
      <c r="D74" s="352">
        <v>120</v>
      </c>
      <c r="E74" s="353">
        <v>9</v>
      </c>
      <c r="F74" s="353">
        <v>0</v>
      </c>
      <c r="G74" s="353">
        <v>10</v>
      </c>
      <c r="H74" s="353">
        <v>0</v>
      </c>
      <c r="I74" s="353">
        <v>70</v>
      </c>
      <c r="J74" s="354">
        <v>0.15</v>
      </c>
      <c r="K74" s="353">
        <v>0</v>
      </c>
      <c r="L74" s="355" t="b">
        <v>1</v>
      </c>
      <c r="M74" s="356">
        <v>5</v>
      </c>
      <c r="N74" s="356">
        <v>5</v>
      </c>
      <c r="O74" s="355">
        <v>2</v>
      </c>
      <c r="P74" s="356">
        <v>2</v>
      </c>
      <c r="Q74" s="343" t="b">
        <v>1</v>
      </c>
      <c r="R74" s="355" t="b">
        <v>0</v>
      </c>
      <c r="S74" s="355" t="b">
        <v>0</v>
      </c>
      <c r="T74" s="355">
        <v>1</v>
      </c>
      <c r="U74" s="355">
        <v>4</v>
      </c>
      <c r="V74" s="355">
        <v>0</v>
      </c>
      <c r="W74" s="357">
        <v>0.25</v>
      </c>
      <c r="X74" s="357">
        <v>0.25</v>
      </c>
      <c r="Y74" s="357">
        <v>0</v>
      </c>
      <c r="Z74" s="358">
        <v>0</v>
      </c>
      <c r="AA74" s="359" t="s">
        <v>1231</v>
      </c>
      <c r="AB74" s="364" t="s">
        <v>1610</v>
      </c>
      <c r="AC74" s="364" t="s">
        <v>1617</v>
      </c>
      <c r="AD74" s="364" t="s">
        <v>736</v>
      </c>
      <c r="AE74" s="364" t="s">
        <v>1504</v>
      </c>
    </row>
    <row r="75" spans="1:31">
      <c r="A75" s="349" t="s">
        <v>4</v>
      </c>
      <c r="B75" s="593" t="s">
        <v>1564</v>
      </c>
      <c r="C75" s="598" t="s">
        <v>777</v>
      </c>
      <c r="D75" s="600">
        <v>220</v>
      </c>
      <c r="E75" s="607">
        <v>21</v>
      </c>
      <c r="F75" s="607">
        <v>0</v>
      </c>
      <c r="G75" s="607">
        <v>50</v>
      </c>
      <c r="H75" s="607">
        <v>0</v>
      </c>
      <c r="I75" s="607">
        <v>95</v>
      </c>
      <c r="J75" s="354">
        <v>0.15</v>
      </c>
      <c r="K75" s="607">
        <v>0</v>
      </c>
      <c r="L75" s="374" t="b">
        <v>1</v>
      </c>
      <c r="M75" s="379">
        <v>3</v>
      </c>
      <c r="N75" s="379">
        <v>5</v>
      </c>
      <c r="O75" s="596">
        <v>4</v>
      </c>
      <c r="P75" s="379">
        <v>3</v>
      </c>
      <c r="Q75" s="343" t="b">
        <v>1</v>
      </c>
      <c r="R75" s="617" t="b">
        <v>0</v>
      </c>
      <c r="S75" s="343" t="b">
        <v>1</v>
      </c>
      <c r="T75" s="343">
        <v>800</v>
      </c>
      <c r="U75" s="343">
        <v>12</v>
      </c>
      <c r="V75" s="343">
        <v>0</v>
      </c>
      <c r="W75" s="357">
        <v>0.25</v>
      </c>
      <c r="X75" s="357">
        <v>0.25</v>
      </c>
      <c r="Y75" s="623">
        <v>0</v>
      </c>
      <c r="Z75" s="358">
        <v>0</v>
      </c>
      <c r="AA75" s="624" t="s">
        <v>504</v>
      </c>
      <c r="AB75" s="360" t="s">
        <v>678</v>
      </c>
      <c r="AC75" s="366" t="s">
        <v>704</v>
      </c>
      <c r="AD75" s="366"/>
      <c r="AE75" s="369"/>
    </row>
    <row r="76" spans="1:31" s="27" customFormat="1">
      <c r="A76" s="337" t="s">
        <v>4</v>
      </c>
      <c r="B76" s="338" t="s">
        <v>1003</v>
      </c>
      <c r="C76" s="339" t="s">
        <v>348</v>
      </c>
      <c r="D76" s="340">
        <v>60</v>
      </c>
      <c r="E76" s="341">
        <v>2</v>
      </c>
      <c r="F76" s="341">
        <v>0</v>
      </c>
      <c r="G76" s="341">
        <v>20</v>
      </c>
      <c r="H76" s="341">
        <v>0</v>
      </c>
      <c r="I76" s="341">
        <v>75</v>
      </c>
      <c r="J76" s="342">
        <v>0.22499999999999998</v>
      </c>
      <c r="K76" s="341">
        <v>0</v>
      </c>
      <c r="L76" s="343" t="b">
        <v>1</v>
      </c>
      <c r="M76" s="344">
        <v>5</v>
      </c>
      <c r="N76" s="344">
        <v>0</v>
      </c>
      <c r="O76" s="343">
        <v>1</v>
      </c>
      <c r="P76" s="344">
        <v>0</v>
      </c>
      <c r="Q76" s="343" t="b">
        <v>1</v>
      </c>
      <c r="R76" s="343" t="b">
        <v>1</v>
      </c>
      <c r="S76" s="343" t="b">
        <v>0</v>
      </c>
      <c r="T76" s="343">
        <v>75</v>
      </c>
      <c r="U76" s="343">
        <v>7</v>
      </c>
      <c r="V76" s="343">
        <v>0</v>
      </c>
      <c r="W76" s="345">
        <v>0.25</v>
      </c>
      <c r="X76" s="345">
        <v>0.25</v>
      </c>
      <c r="Y76" s="345">
        <v>0.7</v>
      </c>
      <c r="Z76" s="346">
        <v>0</v>
      </c>
      <c r="AA76" s="362" t="s">
        <v>1165</v>
      </c>
      <c r="AB76" s="348" t="s">
        <v>1240</v>
      </c>
      <c r="AC76" s="348" t="s">
        <v>1250</v>
      </c>
      <c r="AD76" s="348" t="s">
        <v>1258</v>
      </c>
      <c r="AE76" s="348" t="s">
        <v>1266</v>
      </c>
    </row>
    <row r="77" spans="1:31" s="27" customFormat="1">
      <c r="A77" s="349" t="s">
        <v>4</v>
      </c>
      <c r="B77" s="350" t="s">
        <v>981</v>
      </c>
      <c r="C77" s="351" t="s">
        <v>349</v>
      </c>
      <c r="D77" s="352">
        <v>810</v>
      </c>
      <c r="E77" s="353">
        <v>121</v>
      </c>
      <c r="F77" s="353">
        <v>0</v>
      </c>
      <c r="G77" s="353">
        <v>0</v>
      </c>
      <c r="H77" s="353">
        <v>0</v>
      </c>
      <c r="I77" s="353">
        <v>263</v>
      </c>
      <c r="J77" s="354">
        <v>0.22499999999999998</v>
      </c>
      <c r="K77" s="353">
        <v>0</v>
      </c>
      <c r="L77" s="355" t="b">
        <v>0</v>
      </c>
      <c r="M77" s="356">
        <v>5</v>
      </c>
      <c r="N77" s="356">
        <v>5</v>
      </c>
      <c r="O77" s="355">
        <v>5</v>
      </c>
      <c r="P77" s="356">
        <f>entityDefinitions[[#This Row],['[edibleFromTier']]]</f>
        <v>5</v>
      </c>
      <c r="Q77" s="343" t="b">
        <v>1</v>
      </c>
      <c r="R77" s="355" t="b">
        <v>0</v>
      </c>
      <c r="S77" s="355" t="b">
        <v>0</v>
      </c>
      <c r="T77" s="355">
        <v>1</v>
      </c>
      <c r="U77" s="355">
        <v>1</v>
      </c>
      <c r="V77" s="355">
        <v>0</v>
      </c>
      <c r="W77" s="357">
        <v>0.15</v>
      </c>
      <c r="X77" s="357">
        <v>0.15</v>
      </c>
      <c r="Y77" s="357">
        <v>1</v>
      </c>
      <c r="Z77" s="358">
        <v>1</v>
      </c>
      <c r="AA77" s="363" t="s">
        <v>561</v>
      </c>
      <c r="AB77" s="364" t="s">
        <v>713</v>
      </c>
      <c r="AC77" s="364" t="s">
        <v>754</v>
      </c>
      <c r="AD77" s="364" t="s">
        <v>731</v>
      </c>
      <c r="AE77" s="364" t="s">
        <v>730</v>
      </c>
    </row>
    <row r="78" spans="1:31" s="27" customFormat="1">
      <c r="A78" s="349" t="s">
        <v>4</v>
      </c>
      <c r="B78" s="350" t="s">
        <v>983</v>
      </c>
      <c r="C78" s="351" t="s">
        <v>349</v>
      </c>
      <c r="D78" s="352">
        <v>540</v>
      </c>
      <c r="E78" s="353">
        <v>121</v>
      </c>
      <c r="F78" s="353">
        <v>0</v>
      </c>
      <c r="G78" s="353">
        <v>0</v>
      </c>
      <c r="H78" s="353">
        <v>0</v>
      </c>
      <c r="I78" s="353">
        <v>175</v>
      </c>
      <c r="J78" s="354">
        <v>0.15</v>
      </c>
      <c r="K78" s="353">
        <v>0</v>
      </c>
      <c r="L78" s="355" t="b">
        <v>0</v>
      </c>
      <c r="M78" s="356">
        <v>5</v>
      </c>
      <c r="N78" s="356">
        <v>5</v>
      </c>
      <c r="O78" s="355">
        <v>5</v>
      </c>
      <c r="P78" s="356">
        <v>5</v>
      </c>
      <c r="Q78" s="343" t="b">
        <v>1</v>
      </c>
      <c r="R78" s="355" t="b">
        <v>0</v>
      </c>
      <c r="S78" s="355" t="b">
        <v>0</v>
      </c>
      <c r="T78" s="355">
        <v>1</v>
      </c>
      <c r="U78" s="355">
        <v>1</v>
      </c>
      <c r="V78" s="355">
        <v>0</v>
      </c>
      <c r="W78" s="357">
        <v>0.15</v>
      </c>
      <c r="X78" s="357">
        <v>0.15</v>
      </c>
      <c r="Y78" s="357">
        <v>1</v>
      </c>
      <c r="Z78" s="358">
        <v>1</v>
      </c>
      <c r="AA78" s="359" t="s">
        <v>1176</v>
      </c>
      <c r="AB78" s="364" t="s">
        <v>713</v>
      </c>
      <c r="AC78" s="364" t="s">
        <v>754</v>
      </c>
      <c r="AD78" s="364" t="s">
        <v>731</v>
      </c>
      <c r="AE78" s="364" t="s">
        <v>730</v>
      </c>
    </row>
    <row r="79" spans="1:31" s="27" customFormat="1">
      <c r="A79" s="349" t="s">
        <v>4</v>
      </c>
      <c r="B79" s="350" t="s">
        <v>982</v>
      </c>
      <c r="C79" s="351" t="s">
        <v>349</v>
      </c>
      <c r="D79" s="352">
        <v>360</v>
      </c>
      <c r="E79" s="353">
        <v>49</v>
      </c>
      <c r="F79" s="353">
        <v>0</v>
      </c>
      <c r="G79" s="353">
        <v>2</v>
      </c>
      <c r="H79" s="353">
        <v>0</v>
      </c>
      <c r="I79" s="353">
        <v>130</v>
      </c>
      <c r="J79" s="354">
        <v>0.15</v>
      </c>
      <c r="K79" s="353">
        <v>0</v>
      </c>
      <c r="L79" s="355" t="b">
        <v>1</v>
      </c>
      <c r="M79" s="356">
        <v>5</v>
      </c>
      <c r="N79" s="356">
        <v>5</v>
      </c>
      <c r="O79" s="355">
        <v>4</v>
      </c>
      <c r="P79" s="356">
        <v>4</v>
      </c>
      <c r="Q79" s="343" t="b">
        <v>1</v>
      </c>
      <c r="R79" s="355" t="b">
        <v>0</v>
      </c>
      <c r="S79" s="355" t="b">
        <v>0</v>
      </c>
      <c r="T79" s="355">
        <v>1</v>
      </c>
      <c r="U79" s="355">
        <v>1</v>
      </c>
      <c r="V79" s="355">
        <v>0</v>
      </c>
      <c r="W79" s="357">
        <v>0.15</v>
      </c>
      <c r="X79" s="357">
        <v>0.15</v>
      </c>
      <c r="Y79" s="357">
        <v>1</v>
      </c>
      <c r="Z79" s="358">
        <v>1</v>
      </c>
      <c r="AA79" s="363" t="s">
        <v>560</v>
      </c>
      <c r="AB79" s="364" t="s">
        <v>713</v>
      </c>
      <c r="AC79" s="364" t="s">
        <v>753</v>
      </c>
      <c r="AD79" s="364" t="s">
        <v>716</v>
      </c>
      <c r="AE79" s="364" t="s">
        <v>729</v>
      </c>
    </row>
    <row r="80" spans="1:31" s="27" customFormat="1">
      <c r="A80" s="349" t="s">
        <v>4</v>
      </c>
      <c r="B80" s="350" t="s">
        <v>1632</v>
      </c>
      <c r="C80" s="351" t="s">
        <v>349</v>
      </c>
      <c r="D80" s="601">
        <v>270</v>
      </c>
      <c r="E80" s="353">
        <v>121</v>
      </c>
      <c r="F80" s="353">
        <v>0</v>
      </c>
      <c r="G80" s="353">
        <v>0</v>
      </c>
      <c r="H80" s="353">
        <v>0</v>
      </c>
      <c r="I80" s="353">
        <v>88</v>
      </c>
      <c r="J80" s="608">
        <v>7.4999999999999997E-2</v>
      </c>
      <c r="K80" s="353">
        <v>0</v>
      </c>
      <c r="L80" s="355" t="b">
        <v>0</v>
      </c>
      <c r="M80" s="613">
        <v>5</v>
      </c>
      <c r="N80" s="613">
        <v>5</v>
      </c>
      <c r="O80" s="378">
        <v>5</v>
      </c>
      <c r="P80" s="613">
        <v>5</v>
      </c>
      <c r="Q80" s="615" t="b">
        <v>1</v>
      </c>
      <c r="R80" s="618" t="b">
        <v>0</v>
      </c>
      <c r="S80" s="618" t="b">
        <v>0</v>
      </c>
      <c r="T80" s="615">
        <v>1</v>
      </c>
      <c r="U80" s="380">
        <v>1</v>
      </c>
      <c r="V80" s="343">
        <v>0</v>
      </c>
      <c r="W80" s="381">
        <v>0.25</v>
      </c>
      <c r="X80" s="357">
        <v>0.25</v>
      </c>
      <c r="Y80" s="357">
        <v>1</v>
      </c>
      <c r="Z80" s="358">
        <v>0.25</v>
      </c>
      <c r="AA80" s="626" t="s">
        <v>1176</v>
      </c>
      <c r="AB80" s="360" t="s">
        <v>713</v>
      </c>
      <c r="AC80" s="366" t="s">
        <v>754</v>
      </c>
      <c r="AD80" s="366" t="s">
        <v>731</v>
      </c>
      <c r="AE80" s="369" t="s">
        <v>730</v>
      </c>
    </row>
    <row r="81" spans="1:31" s="27" customFormat="1">
      <c r="A81" s="349" t="s">
        <v>4</v>
      </c>
      <c r="B81" s="370" t="s">
        <v>1572</v>
      </c>
      <c r="C81" s="598" t="s">
        <v>777</v>
      </c>
      <c r="D81" s="600">
        <v>220</v>
      </c>
      <c r="E81" s="607">
        <v>21</v>
      </c>
      <c r="F81" s="607">
        <v>0</v>
      </c>
      <c r="G81" s="607">
        <v>15</v>
      </c>
      <c r="H81" s="607">
        <v>0</v>
      </c>
      <c r="I81" s="607">
        <v>95</v>
      </c>
      <c r="J81" s="354">
        <v>0.15</v>
      </c>
      <c r="K81" s="607">
        <v>0</v>
      </c>
      <c r="L81" s="374" t="b">
        <v>1</v>
      </c>
      <c r="M81" s="379">
        <v>5</v>
      </c>
      <c r="N81" s="379">
        <v>5</v>
      </c>
      <c r="O81" s="596">
        <v>3</v>
      </c>
      <c r="P81" s="379">
        <f>entityDefinitions[[#This Row],['[edibleFromTier']]]</f>
        <v>3</v>
      </c>
      <c r="Q81" s="343" t="b">
        <v>1</v>
      </c>
      <c r="R81" s="343" t="b">
        <v>0</v>
      </c>
      <c r="S81" s="617" t="b">
        <v>0</v>
      </c>
      <c r="T81" s="343">
        <v>1</v>
      </c>
      <c r="U81" s="380">
        <v>12</v>
      </c>
      <c r="V81" s="343">
        <v>0</v>
      </c>
      <c r="W81" s="357">
        <v>0.1</v>
      </c>
      <c r="X81" s="357">
        <v>0.1</v>
      </c>
      <c r="Y81" s="357">
        <v>0</v>
      </c>
      <c r="Z81" s="358">
        <v>0</v>
      </c>
      <c r="AA81" s="359" t="s">
        <v>1606</v>
      </c>
      <c r="AB81" s="364" t="s">
        <v>1614</v>
      </c>
      <c r="AC81" s="348" t="s">
        <v>1618</v>
      </c>
      <c r="AD81" s="366"/>
      <c r="AE81" s="369"/>
    </row>
    <row r="82" spans="1:31" s="27" customFormat="1">
      <c r="A82" s="349" t="s">
        <v>4</v>
      </c>
      <c r="B82" s="370" t="s">
        <v>984</v>
      </c>
      <c r="C82" s="371" t="s">
        <v>347</v>
      </c>
      <c r="D82" s="372">
        <v>30</v>
      </c>
      <c r="E82" s="283">
        <v>4</v>
      </c>
      <c r="F82" s="283">
        <v>0</v>
      </c>
      <c r="G82" s="283">
        <v>10</v>
      </c>
      <c r="H82" s="283">
        <v>0</v>
      </c>
      <c r="I82" s="283">
        <v>28</v>
      </c>
      <c r="J82" s="373">
        <v>7.4999999999999997E-2</v>
      </c>
      <c r="K82" s="283">
        <v>0</v>
      </c>
      <c r="L82" s="374" t="b">
        <v>1</v>
      </c>
      <c r="M82" s="356">
        <v>5</v>
      </c>
      <c r="N82" s="356">
        <v>5</v>
      </c>
      <c r="O82" s="374">
        <v>1</v>
      </c>
      <c r="P82" s="356">
        <v>1</v>
      </c>
      <c r="Q82" s="492" t="b">
        <v>1</v>
      </c>
      <c r="R82" s="374" t="b">
        <v>0</v>
      </c>
      <c r="S82" s="374" t="b">
        <v>0</v>
      </c>
      <c r="T82" s="374">
        <v>1</v>
      </c>
      <c r="U82" s="374">
        <v>4</v>
      </c>
      <c r="V82" s="374">
        <v>0</v>
      </c>
      <c r="W82" s="357">
        <v>0.25</v>
      </c>
      <c r="X82" s="357">
        <v>0.25</v>
      </c>
      <c r="Y82" s="357">
        <v>0</v>
      </c>
      <c r="Z82" s="358">
        <v>0</v>
      </c>
      <c r="AA82" s="359" t="s">
        <v>1161</v>
      </c>
      <c r="AB82" s="364" t="s">
        <v>685</v>
      </c>
      <c r="AC82" s="364" t="s">
        <v>705</v>
      </c>
      <c r="AD82" s="364"/>
      <c r="AE82" s="493"/>
    </row>
    <row r="83" spans="1:31">
      <c r="A83" s="349" t="s">
        <v>4</v>
      </c>
      <c r="B83" s="370" t="s">
        <v>985</v>
      </c>
      <c r="C83" s="371" t="s">
        <v>347</v>
      </c>
      <c r="D83" s="372">
        <v>40</v>
      </c>
      <c r="E83" s="283">
        <v>2</v>
      </c>
      <c r="F83" s="283">
        <v>0</v>
      </c>
      <c r="G83" s="283">
        <v>6</v>
      </c>
      <c r="H83" s="283">
        <v>0</v>
      </c>
      <c r="I83" s="283">
        <v>50</v>
      </c>
      <c r="J83" s="373">
        <v>0.15</v>
      </c>
      <c r="K83" s="283">
        <v>0</v>
      </c>
      <c r="L83" s="374" t="b">
        <v>1</v>
      </c>
      <c r="M83" s="356">
        <v>5</v>
      </c>
      <c r="N83" s="356">
        <v>5</v>
      </c>
      <c r="O83" s="374">
        <v>0</v>
      </c>
      <c r="P83" s="356">
        <f>entityDefinitions[[#This Row],['[edibleFromTier']]]</f>
        <v>0</v>
      </c>
      <c r="Q83" s="492" t="b">
        <v>1</v>
      </c>
      <c r="R83" s="374" t="b">
        <v>0</v>
      </c>
      <c r="S83" s="374" t="b">
        <v>0</v>
      </c>
      <c r="T83" s="374">
        <v>1</v>
      </c>
      <c r="U83" s="374">
        <v>3</v>
      </c>
      <c r="V83" s="374">
        <v>0</v>
      </c>
      <c r="W83" s="357">
        <v>0.25</v>
      </c>
      <c r="X83" s="357">
        <v>0.25</v>
      </c>
      <c r="Y83" s="357">
        <v>0</v>
      </c>
      <c r="Z83" s="358">
        <v>0</v>
      </c>
      <c r="AA83" s="359" t="s">
        <v>556</v>
      </c>
      <c r="AB83" s="364" t="s">
        <v>685</v>
      </c>
      <c r="AC83" s="364" t="s">
        <v>705</v>
      </c>
      <c r="AD83" s="364"/>
      <c r="AE83" s="493"/>
    </row>
    <row r="84" spans="1:31">
      <c r="A84" s="349" t="s">
        <v>4</v>
      </c>
      <c r="B84" s="350" t="s">
        <v>1018</v>
      </c>
      <c r="C84" s="351" t="s">
        <v>347</v>
      </c>
      <c r="D84" s="352">
        <v>30</v>
      </c>
      <c r="E84" s="353">
        <v>4</v>
      </c>
      <c r="F84" s="353">
        <v>0</v>
      </c>
      <c r="G84" s="353">
        <v>5</v>
      </c>
      <c r="H84" s="353">
        <v>0</v>
      </c>
      <c r="I84" s="353">
        <v>28</v>
      </c>
      <c r="J84" s="354">
        <v>7.4999999999999997E-2</v>
      </c>
      <c r="K84" s="353">
        <v>0</v>
      </c>
      <c r="L84" s="355" t="b">
        <v>1</v>
      </c>
      <c r="M84" s="356">
        <v>5</v>
      </c>
      <c r="N84" s="356">
        <v>5</v>
      </c>
      <c r="O84" s="355">
        <v>1</v>
      </c>
      <c r="P84" s="356">
        <v>1</v>
      </c>
      <c r="Q84" s="343" t="b">
        <v>1</v>
      </c>
      <c r="R84" s="355" t="b">
        <v>0</v>
      </c>
      <c r="S84" s="355" t="b">
        <v>0</v>
      </c>
      <c r="T84" s="355">
        <v>1</v>
      </c>
      <c r="U84" s="355">
        <v>1</v>
      </c>
      <c r="V84" s="355">
        <v>0</v>
      </c>
      <c r="W84" s="357">
        <v>0.05</v>
      </c>
      <c r="X84" s="357">
        <v>0.05</v>
      </c>
      <c r="Y84" s="357">
        <v>1</v>
      </c>
      <c r="Z84" s="358">
        <v>0</v>
      </c>
      <c r="AA84" s="363" t="s">
        <v>555</v>
      </c>
      <c r="AB84" s="364" t="s">
        <v>686</v>
      </c>
      <c r="AC84" s="364" t="s">
        <v>710</v>
      </c>
      <c r="AD84" s="364" t="s">
        <v>733</v>
      </c>
      <c r="AE84" s="364" t="s">
        <v>732</v>
      </c>
    </row>
    <row r="85" spans="1:31">
      <c r="A85" s="349" t="s">
        <v>4</v>
      </c>
      <c r="B85" s="350" t="s">
        <v>986</v>
      </c>
      <c r="C85" s="351" t="s">
        <v>347</v>
      </c>
      <c r="D85" s="352">
        <v>60</v>
      </c>
      <c r="E85" s="353">
        <v>9</v>
      </c>
      <c r="F85" s="353">
        <v>0</v>
      </c>
      <c r="G85" s="353">
        <v>8</v>
      </c>
      <c r="H85" s="353">
        <v>0</v>
      </c>
      <c r="I85" s="353">
        <v>35</v>
      </c>
      <c r="J85" s="354">
        <v>7.4999999999999997E-2</v>
      </c>
      <c r="K85" s="353">
        <v>0</v>
      </c>
      <c r="L85" s="355" t="b">
        <v>1</v>
      </c>
      <c r="M85" s="356">
        <v>5</v>
      </c>
      <c r="N85" s="356">
        <v>5</v>
      </c>
      <c r="O85" s="355">
        <v>0</v>
      </c>
      <c r="P85" s="356">
        <v>0</v>
      </c>
      <c r="Q85" s="343" t="b">
        <v>1</v>
      </c>
      <c r="R85" s="355" t="b">
        <v>0</v>
      </c>
      <c r="S85" s="355" t="b">
        <v>0</v>
      </c>
      <c r="T85" s="355">
        <v>1</v>
      </c>
      <c r="U85" s="355">
        <v>4</v>
      </c>
      <c r="V85" s="355">
        <v>0</v>
      </c>
      <c r="W85" s="357">
        <v>0.1</v>
      </c>
      <c r="X85" s="357">
        <v>0.1</v>
      </c>
      <c r="Y85" s="357">
        <v>0.5</v>
      </c>
      <c r="Z85" s="358">
        <v>0</v>
      </c>
      <c r="AA85" s="359" t="s">
        <v>1232</v>
      </c>
      <c r="AB85" s="364" t="s">
        <v>1612</v>
      </c>
      <c r="AC85" s="364" t="s">
        <v>1619</v>
      </c>
      <c r="AD85" s="360"/>
      <c r="AE85" s="361"/>
    </row>
    <row r="86" spans="1:31">
      <c r="A86" s="349" t="s">
        <v>4</v>
      </c>
      <c r="B86" s="350" t="s">
        <v>1004</v>
      </c>
      <c r="C86" s="351" t="s">
        <v>347</v>
      </c>
      <c r="D86" s="352">
        <v>20</v>
      </c>
      <c r="E86" s="353">
        <v>2</v>
      </c>
      <c r="F86" s="353">
        <v>0</v>
      </c>
      <c r="G86" s="353">
        <v>2</v>
      </c>
      <c r="H86" s="353">
        <v>0</v>
      </c>
      <c r="I86" s="353">
        <v>25</v>
      </c>
      <c r="J86" s="354">
        <v>7.4999999999999997E-2</v>
      </c>
      <c r="K86" s="353">
        <v>0</v>
      </c>
      <c r="L86" s="355" t="b">
        <v>1</v>
      </c>
      <c r="M86" s="356">
        <v>5</v>
      </c>
      <c r="N86" s="356">
        <v>5</v>
      </c>
      <c r="O86" s="355">
        <v>0</v>
      </c>
      <c r="P86" s="356">
        <f>entityDefinitions[[#This Row],['[edibleFromTier']]]</f>
        <v>0</v>
      </c>
      <c r="Q86" s="343" t="b">
        <v>1</v>
      </c>
      <c r="R86" s="355" t="b">
        <v>0</v>
      </c>
      <c r="S86" s="355" t="b">
        <v>0</v>
      </c>
      <c r="T86" s="355">
        <v>1</v>
      </c>
      <c r="U86" s="355">
        <v>2</v>
      </c>
      <c r="V86" s="355">
        <v>0</v>
      </c>
      <c r="W86" s="357">
        <v>0.1</v>
      </c>
      <c r="X86" s="357">
        <v>0.1</v>
      </c>
      <c r="Y86" s="357">
        <v>0</v>
      </c>
      <c r="Z86" s="358">
        <v>0</v>
      </c>
      <c r="AA86" s="359" t="s">
        <v>1229</v>
      </c>
      <c r="AB86" s="364" t="s">
        <v>1243</v>
      </c>
      <c r="AC86" s="364" t="s">
        <v>1253</v>
      </c>
      <c r="AD86" s="360"/>
      <c r="AE86" s="361"/>
    </row>
    <row r="87" spans="1:31">
      <c r="A87" s="349" t="s">
        <v>4</v>
      </c>
      <c r="B87" s="350" t="s">
        <v>1423</v>
      </c>
      <c r="C87" s="351" t="s">
        <v>347</v>
      </c>
      <c r="D87" s="352">
        <v>120</v>
      </c>
      <c r="E87" s="353">
        <v>9</v>
      </c>
      <c r="F87" s="353">
        <v>0</v>
      </c>
      <c r="G87" s="353">
        <v>20</v>
      </c>
      <c r="H87" s="353">
        <v>0</v>
      </c>
      <c r="I87" s="353">
        <v>70</v>
      </c>
      <c r="J87" s="354">
        <v>0.15</v>
      </c>
      <c r="K87" s="353">
        <v>0</v>
      </c>
      <c r="L87" s="355" t="b">
        <v>1</v>
      </c>
      <c r="M87" s="356">
        <v>5</v>
      </c>
      <c r="N87" s="356">
        <v>5</v>
      </c>
      <c r="O87" s="355">
        <v>2</v>
      </c>
      <c r="P87" s="356">
        <f>entityDefinitions[[#This Row],['[edibleFromTier']]]</f>
        <v>2</v>
      </c>
      <c r="Q87" s="343" t="b">
        <v>1</v>
      </c>
      <c r="R87" s="355" t="b">
        <v>0</v>
      </c>
      <c r="S87" s="355" t="b">
        <v>0</v>
      </c>
      <c r="T87" s="355">
        <v>1</v>
      </c>
      <c r="U87" s="355">
        <v>7</v>
      </c>
      <c r="V87" s="355">
        <v>0</v>
      </c>
      <c r="W87" s="357">
        <v>0.1</v>
      </c>
      <c r="X87" s="357">
        <v>0.1</v>
      </c>
      <c r="Y87" s="357">
        <v>0.5</v>
      </c>
      <c r="Z87" s="358">
        <v>0</v>
      </c>
      <c r="AA87" s="363" t="s">
        <v>1492</v>
      </c>
      <c r="AB87" s="364" t="s">
        <v>1498</v>
      </c>
      <c r="AC87" s="364" t="s">
        <v>719</v>
      </c>
      <c r="AD87" s="364" t="s">
        <v>1504</v>
      </c>
      <c r="AE87" s="364" t="s">
        <v>1504</v>
      </c>
    </row>
    <row r="88" spans="1:31">
      <c r="A88" s="337" t="s">
        <v>4</v>
      </c>
      <c r="B88" s="338" t="s">
        <v>1007</v>
      </c>
      <c r="C88" s="339" t="s">
        <v>348</v>
      </c>
      <c r="D88" s="340">
        <v>60</v>
      </c>
      <c r="E88" s="341">
        <v>2</v>
      </c>
      <c r="F88" s="341">
        <v>0</v>
      </c>
      <c r="G88" s="341">
        <v>15</v>
      </c>
      <c r="H88" s="341">
        <v>0</v>
      </c>
      <c r="I88" s="341">
        <v>75</v>
      </c>
      <c r="J88" s="342">
        <v>0.22499999999999998</v>
      </c>
      <c r="K88" s="341">
        <v>0</v>
      </c>
      <c r="L88" s="343" t="b">
        <v>1</v>
      </c>
      <c r="M88" s="344">
        <v>5</v>
      </c>
      <c r="N88" s="344">
        <v>0</v>
      </c>
      <c r="O88" s="343">
        <v>1</v>
      </c>
      <c r="P88" s="344">
        <v>0</v>
      </c>
      <c r="Q88" s="343" t="b">
        <v>1</v>
      </c>
      <c r="R88" s="343" t="b">
        <v>1</v>
      </c>
      <c r="S88" s="343" t="b">
        <v>0</v>
      </c>
      <c r="T88" s="343">
        <v>80</v>
      </c>
      <c r="U88" s="343">
        <v>7</v>
      </c>
      <c r="V88" s="343">
        <v>0</v>
      </c>
      <c r="W88" s="345">
        <v>0.25</v>
      </c>
      <c r="X88" s="345">
        <v>0.25</v>
      </c>
      <c r="Y88" s="345">
        <v>0</v>
      </c>
      <c r="Z88" s="346">
        <v>0</v>
      </c>
      <c r="AA88" s="347" t="s">
        <v>562</v>
      </c>
      <c r="AB88" s="348" t="s">
        <v>691</v>
      </c>
      <c r="AC88" s="348" t="s">
        <v>747</v>
      </c>
      <c r="AD88" s="366"/>
      <c r="AE88" s="367"/>
    </row>
    <row r="89" spans="1:31">
      <c r="A89" s="349" t="s">
        <v>4</v>
      </c>
      <c r="B89" s="350" t="s">
        <v>1019</v>
      </c>
      <c r="C89" s="351" t="s">
        <v>347</v>
      </c>
      <c r="D89" s="352">
        <v>90</v>
      </c>
      <c r="E89" s="353">
        <v>4</v>
      </c>
      <c r="F89" s="353">
        <v>0</v>
      </c>
      <c r="G89" s="353">
        <v>30</v>
      </c>
      <c r="H89" s="353">
        <v>0</v>
      </c>
      <c r="I89" s="353">
        <v>83</v>
      </c>
      <c r="J89" s="354">
        <v>0.22499999999999998</v>
      </c>
      <c r="K89" s="353">
        <v>0</v>
      </c>
      <c r="L89" s="355" t="b">
        <v>1</v>
      </c>
      <c r="M89" s="356">
        <v>5</v>
      </c>
      <c r="N89" s="356">
        <v>5</v>
      </c>
      <c r="O89" s="355">
        <v>1</v>
      </c>
      <c r="P89" s="356">
        <v>1</v>
      </c>
      <c r="Q89" s="343" t="b">
        <v>1</v>
      </c>
      <c r="R89" s="355" t="b">
        <v>0</v>
      </c>
      <c r="S89" s="355" t="b">
        <v>0</v>
      </c>
      <c r="T89" s="355">
        <v>1</v>
      </c>
      <c r="U89" s="355">
        <v>1</v>
      </c>
      <c r="V89" s="355">
        <v>0</v>
      </c>
      <c r="W89" s="357">
        <v>0.05</v>
      </c>
      <c r="X89" s="357">
        <v>0.05</v>
      </c>
      <c r="Y89" s="357">
        <v>1</v>
      </c>
      <c r="Z89" s="358">
        <v>0</v>
      </c>
      <c r="AA89" s="359" t="s">
        <v>1233</v>
      </c>
      <c r="AB89" s="364" t="s">
        <v>1498</v>
      </c>
      <c r="AC89" s="364" t="s">
        <v>1502</v>
      </c>
      <c r="AD89" s="364" t="s">
        <v>733</v>
      </c>
      <c r="AE89" s="377" t="s">
        <v>732</v>
      </c>
    </row>
    <row r="90" spans="1:31">
      <c r="A90" s="349" t="s">
        <v>4</v>
      </c>
      <c r="B90" s="350" t="s">
        <v>1005</v>
      </c>
      <c r="C90" s="351" t="s">
        <v>347</v>
      </c>
      <c r="D90" s="352">
        <v>60</v>
      </c>
      <c r="E90" s="353">
        <v>2</v>
      </c>
      <c r="F90" s="353">
        <v>0</v>
      </c>
      <c r="G90" s="353">
        <v>7</v>
      </c>
      <c r="H90" s="353">
        <v>0</v>
      </c>
      <c r="I90" s="353">
        <v>75</v>
      </c>
      <c r="J90" s="354">
        <v>0.22499999999999998</v>
      </c>
      <c r="K90" s="353">
        <v>0</v>
      </c>
      <c r="L90" s="355" t="b">
        <v>1</v>
      </c>
      <c r="M90" s="356">
        <v>5</v>
      </c>
      <c r="N90" s="356">
        <v>0</v>
      </c>
      <c r="O90" s="355">
        <v>1</v>
      </c>
      <c r="P90" s="356">
        <v>0</v>
      </c>
      <c r="Q90" s="343" t="b">
        <v>1</v>
      </c>
      <c r="R90" s="355" t="b">
        <v>1</v>
      </c>
      <c r="S90" s="355" t="b">
        <v>0</v>
      </c>
      <c r="T90" s="355">
        <v>20</v>
      </c>
      <c r="U90" s="355">
        <v>5</v>
      </c>
      <c r="V90" s="355">
        <v>0</v>
      </c>
      <c r="W90" s="357">
        <v>0.1</v>
      </c>
      <c r="X90" s="357">
        <v>0.1</v>
      </c>
      <c r="Y90" s="357">
        <v>0</v>
      </c>
      <c r="Z90" s="358">
        <v>0</v>
      </c>
      <c r="AA90" s="363" t="s">
        <v>506</v>
      </c>
      <c r="AB90" s="364" t="s">
        <v>679</v>
      </c>
      <c r="AC90" s="364" t="s">
        <v>712</v>
      </c>
      <c r="AD90" s="360"/>
      <c r="AE90" s="365"/>
    </row>
    <row r="91" spans="1:31" s="27" customFormat="1">
      <c r="A91" s="337" t="s">
        <v>4</v>
      </c>
      <c r="B91" s="338" t="s">
        <v>1006</v>
      </c>
      <c r="C91" s="339" t="s">
        <v>348</v>
      </c>
      <c r="D91" s="340">
        <v>180</v>
      </c>
      <c r="E91" s="341">
        <v>9</v>
      </c>
      <c r="F91" s="341">
        <v>0</v>
      </c>
      <c r="G91" s="341">
        <v>30</v>
      </c>
      <c r="H91" s="341">
        <v>0</v>
      </c>
      <c r="I91" s="341">
        <v>105</v>
      </c>
      <c r="J91" s="342">
        <v>0.22499999999999998</v>
      </c>
      <c r="K91" s="341">
        <v>0</v>
      </c>
      <c r="L91" s="343" t="b">
        <v>1</v>
      </c>
      <c r="M91" s="344">
        <v>5</v>
      </c>
      <c r="N91" s="344">
        <v>2</v>
      </c>
      <c r="O91" s="343">
        <v>3</v>
      </c>
      <c r="P91" s="344">
        <v>2</v>
      </c>
      <c r="Q91" s="343" t="b">
        <v>1</v>
      </c>
      <c r="R91" s="343" t="b">
        <v>1</v>
      </c>
      <c r="S91" s="343" t="b">
        <v>0</v>
      </c>
      <c r="T91" s="343">
        <v>85</v>
      </c>
      <c r="U91" s="343">
        <v>9</v>
      </c>
      <c r="V91" s="343">
        <v>0</v>
      </c>
      <c r="W91" s="345">
        <v>0.25</v>
      </c>
      <c r="X91" s="345">
        <v>0.25</v>
      </c>
      <c r="Y91" s="345">
        <v>0.75</v>
      </c>
      <c r="Z91" s="346">
        <v>0</v>
      </c>
      <c r="AA91" s="362" t="s">
        <v>1177</v>
      </c>
      <c r="AB91" s="348" t="s">
        <v>1241</v>
      </c>
      <c r="AC91" s="348" t="s">
        <v>1251</v>
      </c>
      <c r="AD91" s="366"/>
      <c r="AE91" s="631"/>
    </row>
    <row r="92" spans="1:31" s="27" customFormat="1">
      <c r="A92" s="597" t="s">
        <v>4</v>
      </c>
      <c r="B92" s="370" t="s">
        <v>1566</v>
      </c>
      <c r="C92" s="598" t="s">
        <v>777</v>
      </c>
      <c r="D92" s="600">
        <v>60</v>
      </c>
      <c r="E92" s="607">
        <v>9</v>
      </c>
      <c r="F92" s="607">
        <v>0</v>
      </c>
      <c r="G92" s="607">
        <v>5</v>
      </c>
      <c r="H92" s="607">
        <v>0</v>
      </c>
      <c r="I92" s="607">
        <v>35</v>
      </c>
      <c r="J92" s="354">
        <v>7.4999999999999997E-2</v>
      </c>
      <c r="K92" s="607">
        <v>0</v>
      </c>
      <c r="L92" s="374" t="b">
        <v>1</v>
      </c>
      <c r="M92" s="379">
        <v>5</v>
      </c>
      <c r="N92" s="379">
        <v>5</v>
      </c>
      <c r="O92" s="596">
        <v>2</v>
      </c>
      <c r="P92" s="379">
        <f>entityDefinitions[[#This Row],['[edibleFromTier']]]</f>
        <v>2</v>
      </c>
      <c r="Q92" s="343" t="b">
        <v>1</v>
      </c>
      <c r="R92" s="617" t="b">
        <v>0</v>
      </c>
      <c r="S92" s="343" t="b">
        <v>0</v>
      </c>
      <c r="T92" s="343">
        <v>1</v>
      </c>
      <c r="U92" s="380">
        <v>2</v>
      </c>
      <c r="V92" s="343">
        <v>0</v>
      </c>
      <c r="W92" s="357">
        <v>0.1</v>
      </c>
      <c r="X92" s="622">
        <v>0.1</v>
      </c>
      <c r="Y92" s="622">
        <v>0</v>
      </c>
      <c r="Z92" s="358">
        <v>0</v>
      </c>
      <c r="AA92" s="363" t="s">
        <v>1602</v>
      </c>
      <c r="AB92" s="364" t="s">
        <v>1496</v>
      </c>
      <c r="AC92" s="348" t="s">
        <v>719</v>
      </c>
      <c r="AD92" s="366"/>
      <c r="AE92" s="367"/>
    </row>
    <row r="93" spans="1:31">
      <c r="A93" s="349" t="s">
        <v>4</v>
      </c>
      <c r="B93" s="370" t="s">
        <v>1568</v>
      </c>
      <c r="C93" s="598" t="s">
        <v>777</v>
      </c>
      <c r="D93" s="600">
        <v>360</v>
      </c>
      <c r="E93" s="607">
        <v>49</v>
      </c>
      <c r="F93" s="607">
        <v>0</v>
      </c>
      <c r="G93" s="607">
        <v>50</v>
      </c>
      <c r="H93" s="607">
        <v>0</v>
      </c>
      <c r="I93" s="607">
        <v>130</v>
      </c>
      <c r="J93" s="354">
        <v>0.15</v>
      </c>
      <c r="K93" s="607">
        <v>0</v>
      </c>
      <c r="L93" s="374" t="b">
        <v>1</v>
      </c>
      <c r="M93" s="379">
        <v>5</v>
      </c>
      <c r="N93" s="379">
        <v>5</v>
      </c>
      <c r="O93" s="596">
        <v>4</v>
      </c>
      <c r="P93" s="379">
        <f>entityDefinitions[[#This Row],['[edibleFromTier']]]</f>
        <v>4</v>
      </c>
      <c r="Q93" s="343" t="b">
        <v>1</v>
      </c>
      <c r="R93" s="343" t="b">
        <v>0</v>
      </c>
      <c r="S93" s="343" t="b">
        <v>0</v>
      </c>
      <c r="T93" s="343">
        <v>1</v>
      </c>
      <c r="U93" s="380">
        <v>4</v>
      </c>
      <c r="V93" s="343">
        <v>0</v>
      </c>
      <c r="W93" s="357">
        <v>0.15</v>
      </c>
      <c r="X93" s="622">
        <v>0.15</v>
      </c>
      <c r="Y93" s="622">
        <v>1</v>
      </c>
      <c r="Z93" s="358">
        <v>0</v>
      </c>
      <c r="AA93" s="359" t="s">
        <v>1603</v>
      </c>
      <c r="AB93" s="364" t="s">
        <v>1498</v>
      </c>
      <c r="AC93" s="348" t="s">
        <v>1500</v>
      </c>
      <c r="AD93" s="348" t="s">
        <v>736</v>
      </c>
      <c r="AE93" s="368" t="s">
        <v>1504</v>
      </c>
    </row>
    <row r="94" spans="1:31">
      <c r="A94" s="337" t="s">
        <v>4</v>
      </c>
      <c r="B94" s="338" t="s">
        <v>1008</v>
      </c>
      <c r="C94" s="339" t="s">
        <v>348</v>
      </c>
      <c r="D94" s="340">
        <v>120</v>
      </c>
      <c r="E94" s="341">
        <v>9</v>
      </c>
      <c r="F94" s="341">
        <v>0</v>
      </c>
      <c r="G94" s="341">
        <v>50</v>
      </c>
      <c r="H94" s="341">
        <v>0</v>
      </c>
      <c r="I94" s="341">
        <v>70</v>
      </c>
      <c r="J94" s="342">
        <v>0.15</v>
      </c>
      <c r="K94" s="341">
        <v>0</v>
      </c>
      <c r="L94" s="343" t="b">
        <v>1</v>
      </c>
      <c r="M94" s="344">
        <v>5</v>
      </c>
      <c r="N94" s="344">
        <v>2</v>
      </c>
      <c r="O94" s="343">
        <v>3</v>
      </c>
      <c r="P94" s="344">
        <v>1</v>
      </c>
      <c r="Q94" s="343" t="b">
        <v>1</v>
      </c>
      <c r="R94" s="343" t="b">
        <v>1</v>
      </c>
      <c r="S94" s="343" t="b">
        <v>0</v>
      </c>
      <c r="T94" s="343">
        <v>85</v>
      </c>
      <c r="U94" s="343">
        <v>9</v>
      </c>
      <c r="V94" s="343">
        <v>0</v>
      </c>
      <c r="W94" s="345">
        <v>0.25</v>
      </c>
      <c r="X94" s="345">
        <v>0.25</v>
      </c>
      <c r="Y94" s="345">
        <v>0.75</v>
      </c>
      <c r="Z94" s="346">
        <v>0</v>
      </c>
      <c r="AA94" s="347" t="s">
        <v>563</v>
      </c>
      <c r="AB94" s="348" t="s">
        <v>690</v>
      </c>
      <c r="AC94" s="348" t="s">
        <v>748</v>
      </c>
      <c r="AD94" s="348" t="s">
        <v>734</v>
      </c>
      <c r="AE94" s="368" t="s">
        <v>735</v>
      </c>
    </row>
    <row r="95" spans="1:31" s="5" customFormat="1">
      <c r="A95" s="337" t="s">
        <v>4</v>
      </c>
      <c r="B95" s="338" t="s">
        <v>991</v>
      </c>
      <c r="C95" s="339" t="s">
        <v>763</v>
      </c>
      <c r="D95" s="340">
        <v>60</v>
      </c>
      <c r="E95" s="341">
        <v>2</v>
      </c>
      <c r="F95" s="341">
        <v>0</v>
      </c>
      <c r="G95" s="341">
        <v>30</v>
      </c>
      <c r="H95" s="341">
        <v>0</v>
      </c>
      <c r="I95" s="341">
        <v>75</v>
      </c>
      <c r="J95" s="342">
        <v>0.22499999999999998</v>
      </c>
      <c r="K95" s="341">
        <v>0</v>
      </c>
      <c r="L95" s="343" t="b">
        <v>1</v>
      </c>
      <c r="M95" s="344">
        <v>0</v>
      </c>
      <c r="N95" s="344">
        <v>5</v>
      </c>
      <c r="O95" s="343">
        <v>1</v>
      </c>
      <c r="P95" s="344">
        <v>0</v>
      </c>
      <c r="Q95" s="343" t="b">
        <v>1</v>
      </c>
      <c r="R95" s="343" t="b">
        <v>0</v>
      </c>
      <c r="S95" s="343" t="b">
        <v>1</v>
      </c>
      <c r="T95" s="343">
        <v>50</v>
      </c>
      <c r="U95" s="343">
        <v>6</v>
      </c>
      <c r="V95" s="343">
        <v>0</v>
      </c>
      <c r="W95" s="345">
        <v>0.25</v>
      </c>
      <c r="X95" s="345">
        <v>0.25</v>
      </c>
      <c r="Y95" s="345">
        <v>0.8</v>
      </c>
      <c r="Z95" s="346">
        <v>0</v>
      </c>
      <c r="AA95" s="362" t="s">
        <v>1167</v>
      </c>
      <c r="AB95" s="348" t="s">
        <v>1235</v>
      </c>
      <c r="AC95" s="348" t="s">
        <v>1245</v>
      </c>
      <c r="AD95" s="348" t="s">
        <v>1254</v>
      </c>
      <c r="AE95" s="368" t="s">
        <v>1262</v>
      </c>
    </row>
    <row r="96" spans="1:31">
      <c r="A96" s="558" t="s">
        <v>4</v>
      </c>
      <c r="B96" s="595" t="s">
        <v>1009</v>
      </c>
      <c r="C96" s="582" t="s">
        <v>347</v>
      </c>
      <c r="D96" s="352">
        <v>120</v>
      </c>
      <c r="E96" s="352">
        <v>9</v>
      </c>
      <c r="F96" s="436">
        <v>0</v>
      </c>
      <c r="G96" s="436">
        <v>20</v>
      </c>
      <c r="H96" s="436">
        <v>0</v>
      </c>
      <c r="I96" s="436">
        <v>70</v>
      </c>
      <c r="J96" s="354">
        <v>0.15</v>
      </c>
      <c r="K96" s="436">
        <v>0</v>
      </c>
      <c r="L96" s="536" t="b">
        <v>1</v>
      </c>
      <c r="M96" s="356">
        <v>5</v>
      </c>
      <c r="N96" s="356">
        <v>5</v>
      </c>
      <c r="O96" s="536">
        <v>2</v>
      </c>
      <c r="P96" s="356">
        <f>entityDefinitions[[#This Row],['[edibleFromTier']]]</f>
        <v>2</v>
      </c>
      <c r="Q96" s="343" t="b">
        <v>1</v>
      </c>
      <c r="R96" s="355" t="b">
        <v>0</v>
      </c>
      <c r="S96" s="355" t="b">
        <v>0</v>
      </c>
      <c r="T96" s="355">
        <v>1</v>
      </c>
      <c r="U96" s="355">
        <v>4</v>
      </c>
      <c r="V96" s="355">
        <v>0</v>
      </c>
      <c r="W96" s="560">
        <v>0.15</v>
      </c>
      <c r="X96" s="560">
        <v>0.15</v>
      </c>
      <c r="Y96" s="560">
        <v>1</v>
      </c>
      <c r="Z96" s="561">
        <v>0</v>
      </c>
      <c r="AA96" s="625" t="s">
        <v>559</v>
      </c>
      <c r="AB96" s="538" t="s">
        <v>681</v>
      </c>
      <c r="AC96" s="538" t="s">
        <v>750</v>
      </c>
      <c r="AD96" s="538" t="s">
        <v>736</v>
      </c>
      <c r="AE96" s="629" t="s">
        <v>717</v>
      </c>
    </row>
    <row r="97" spans="1:31" s="27" customFormat="1">
      <c r="A97" s="558" t="s">
        <v>4</v>
      </c>
      <c r="B97" s="595" t="s">
        <v>1010</v>
      </c>
      <c r="C97" s="582" t="s">
        <v>347</v>
      </c>
      <c r="D97" s="436">
        <v>120</v>
      </c>
      <c r="E97" s="436">
        <v>9</v>
      </c>
      <c r="F97" s="436">
        <v>0</v>
      </c>
      <c r="G97" s="436">
        <v>20</v>
      </c>
      <c r="H97" s="436">
        <v>0</v>
      </c>
      <c r="I97" s="436">
        <v>70</v>
      </c>
      <c r="J97" s="354">
        <v>0.15</v>
      </c>
      <c r="K97" s="436">
        <v>0</v>
      </c>
      <c r="L97" s="536" t="b">
        <v>1</v>
      </c>
      <c r="M97" s="612">
        <v>5</v>
      </c>
      <c r="N97" s="612">
        <v>5</v>
      </c>
      <c r="O97" s="536">
        <v>2</v>
      </c>
      <c r="P97" s="612">
        <f>entityDefinitions[[#This Row],['[edibleFromTier']]]</f>
        <v>2</v>
      </c>
      <c r="Q97" s="343" t="b">
        <v>1</v>
      </c>
      <c r="R97" s="446" t="b">
        <v>0</v>
      </c>
      <c r="S97" s="355" t="b">
        <v>0</v>
      </c>
      <c r="T97" s="355">
        <v>1</v>
      </c>
      <c r="U97" s="355">
        <v>4</v>
      </c>
      <c r="V97" s="355">
        <v>0</v>
      </c>
      <c r="W97" s="357">
        <v>0.15</v>
      </c>
      <c r="X97" s="357">
        <v>0.15</v>
      </c>
      <c r="Y97" s="560">
        <v>1</v>
      </c>
      <c r="Z97" s="561">
        <v>0</v>
      </c>
      <c r="AA97" s="625" t="s">
        <v>558</v>
      </c>
      <c r="AB97" s="538" t="s">
        <v>682</v>
      </c>
      <c r="AC97" s="538" t="s">
        <v>749</v>
      </c>
      <c r="AD97" s="538" t="s">
        <v>736</v>
      </c>
      <c r="AE97" s="629" t="s">
        <v>718</v>
      </c>
    </row>
    <row r="98" spans="1:31" s="27" customFormat="1">
      <c r="A98" s="558" t="s">
        <v>4</v>
      </c>
      <c r="B98" s="595" t="s">
        <v>1011</v>
      </c>
      <c r="C98" s="582" t="s">
        <v>347</v>
      </c>
      <c r="D98" s="436">
        <v>20</v>
      </c>
      <c r="E98" s="436">
        <v>2</v>
      </c>
      <c r="F98" s="436">
        <v>0</v>
      </c>
      <c r="G98" s="436">
        <v>4</v>
      </c>
      <c r="H98" s="436">
        <v>0</v>
      </c>
      <c r="I98" s="436">
        <v>25</v>
      </c>
      <c r="J98" s="354">
        <v>7.4999999999999997E-2</v>
      </c>
      <c r="K98" s="436">
        <v>0</v>
      </c>
      <c r="L98" s="536" t="b">
        <v>1</v>
      </c>
      <c r="M98" s="612">
        <v>5</v>
      </c>
      <c r="N98" s="612">
        <v>5</v>
      </c>
      <c r="O98" s="536">
        <v>0</v>
      </c>
      <c r="P98" s="612">
        <f>entityDefinitions[[#This Row],['[edibleFromTier']]]</f>
        <v>0</v>
      </c>
      <c r="Q98" s="343" t="b">
        <v>1</v>
      </c>
      <c r="R98" s="446" t="b">
        <v>0</v>
      </c>
      <c r="S98" s="355" t="b">
        <v>0</v>
      </c>
      <c r="T98" s="355">
        <v>1</v>
      </c>
      <c r="U98" s="536">
        <v>3</v>
      </c>
      <c r="V98" s="536">
        <v>0</v>
      </c>
      <c r="W98" s="357">
        <v>0.15</v>
      </c>
      <c r="X98" s="560">
        <v>0.15</v>
      </c>
      <c r="Y98" s="560">
        <v>0</v>
      </c>
      <c r="Z98" s="561">
        <v>0</v>
      </c>
      <c r="AA98" s="625" t="s">
        <v>557</v>
      </c>
      <c r="AB98" s="538" t="s">
        <v>695</v>
      </c>
      <c r="AC98" s="538" t="s">
        <v>711</v>
      </c>
      <c r="AD98" s="537"/>
      <c r="AE98" s="628"/>
    </row>
    <row r="99" spans="1:31" s="27" customFormat="1">
      <c r="A99" s="558" t="s">
        <v>4</v>
      </c>
      <c r="B99" s="595" t="s">
        <v>987</v>
      </c>
      <c r="C99" s="582" t="s">
        <v>347</v>
      </c>
      <c r="D99" s="436">
        <v>20</v>
      </c>
      <c r="E99" s="436">
        <v>2</v>
      </c>
      <c r="F99" s="436">
        <v>0</v>
      </c>
      <c r="G99" s="436">
        <v>3</v>
      </c>
      <c r="H99" s="436">
        <v>0</v>
      </c>
      <c r="I99" s="436">
        <v>25</v>
      </c>
      <c r="J99" s="354">
        <v>7.4999999999999997E-2</v>
      </c>
      <c r="K99" s="436">
        <v>0</v>
      </c>
      <c r="L99" s="536" t="b">
        <v>1</v>
      </c>
      <c r="M99" s="612">
        <v>5</v>
      </c>
      <c r="N99" s="612">
        <v>5</v>
      </c>
      <c r="O99" s="536">
        <v>0</v>
      </c>
      <c r="P99" s="612">
        <f>entityDefinitions[[#This Row],['[edibleFromTier']]]</f>
        <v>0</v>
      </c>
      <c r="Q99" s="343" t="b">
        <v>1</v>
      </c>
      <c r="R99" s="446" t="b">
        <v>0</v>
      </c>
      <c r="S99" s="355" t="b">
        <v>0</v>
      </c>
      <c r="T99" s="355">
        <v>1</v>
      </c>
      <c r="U99" s="536">
        <v>1</v>
      </c>
      <c r="V99" s="536">
        <v>0</v>
      </c>
      <c r="W99" s="357">
        <v>0.05</v>
      </c>
      <c r="X99" s="560">
        <v>0.05</v>
      </c>
      <c r="Y99" s="560">
        <v>0</v>
      </c>
      <c r="Z99" s="561">
        <v>0</v>
      </c>
      <c r="AA99" s="363" t="s">
        <v>565</v>
      </c>
      <c r="AB99" s="538" t="s">
        <v>680</v>
      </c>
      <c r="AC99" s="538" t="s">
        <v>751</v>
      </c>
      <c r="AD99" s="537"/>
      <c r="AE99" s="628"/>
    </row>
    <row r="100" spans="1:31">
      <c r="A100" s="558" t="s">
        <v>4</v>
      </c>
      <c r="B100" s="591" t="s">
        <v>1531</v>
      </c>
      <c r="C100" s="599" t="s">
        <v>347</v>
      </c>
      <c r="D100" s="289">
        <v>220</v>
      </c>
      <c r="E100" s="289">
        <v>21</v>
      </c>
      <c r="F100" s="289">
        <v>0</v>
      </c>
      <c r="G100" s="289">
        <v>100</v>
      </c>
      <c r="H100" s="289">
        <v>0</v>
      </c>
      <c r="I100" s="289">
        <v>95</v>
      </c>
      <c r="J100" s="373">
        <v>0.15</v>
      </c>
      <c r="K100" s="289">
        <v>0</v>
      </c>
      <c r="L100" s="567" t="b">
        <v>1</v>
      </c>
      <c r="M100" s="612">
        <v>5</v>
      </c>
      <c r="N100" s="612">
        <v>5</v>
      </c>
      <c r="O100" s="567">
        <v>3</v>
      </c>
      <c r="P100" s="612">
        <f>entityDefinitions[[#This Row],['[edibleFromTier']]]</f>
        <v>3</v>
      </c>
      <c r="Q100" s="492" t="b">
        <v>1</v>
      </c>
      <c r="R100" s="374" t="b">
        <v>0</v>
      </c>
      <c r="S100" s="374" t="b">
        <v>0</v>
      </c>
      <c r="T100" s="374">
        <v>1</v>
      </c>
      <c r="U100" s="567">
        <v>12</v>
      </c>
      <c r="V100" s="567">
        <v>0</v>
      </c>
      <c r="W100" s="357">
        <v>0.25</v>
      </c>
      <c r="X100" s="560">
        <v>0.25</v>
      </c>
      <c r="Y100" s="560">
        <v>0.5</v>
      </c>
      <c r="Z100" s="561">
        <v>0</v>
      </c>
      <c r="AA100" s="592" t="s">
        <v>1563</v>
      </c>
      <c r="AB100" s="538" t="s">
        <v>1609</v>
      </c>
      <c r="AC100" s="538" t="s">
        <v>719</v>
      </c>
      <c r="AD100" s="538"/>
      <c r="AE100" s="630"/>
    </row>
    <row r="101" spans="1:31">
      <c r="A101" s="558" t="s">
        <v>4</v>
      </c>
      <c r="B101" s="591" t="s">
        <v>1530</v>
      </c>
      <c r="C101" s="599" t="s">
        <v>347</v>
      </c>
      <c r="D101" s="289">
        <v>60</v>
      </c>
      <c r="E101" s="289">
        <v>9</v>
      </c>
      <c r="F101" s="289">
        <v>0</v>
      </c>
      <c r="G101" s="289">
        <v>35</v>
      </c>
      <c r="H101" s="289">
        <v>0</v>
      </c>
      <c r="I101" s="289">
        <v>35</v>
      </c>
      <c r="J101" s="373">
        <v>7.4999999999999997E-2</v>
      </c>
      <c r="K101" s="289">
        <v>0</v>
      </c>
      <c r="L101" s="567" t="b">
        <v>1</v>
      </c>
      <c r="M101" s="612">
        <v>5</v>
      </c>
      <c r="N101" s="612">
        <v>5</v>
      </c>
      <c r="O101" s="567">
        <v>2</v>
      </c>
      <c r="P101" s="612">
        <f>entityDefinitions[[#This Row],['[edibleFromTier']]]</f>
        <v>2</v>
      </c>
      <c r="Q101" s="492" t="b">
        <v>1</v>
      </c>
      <c r="R101" s="374" t="b">
        <v>0</v>
      </c>
      <c r="S101" s="374" t="b">
        <v>0</v>
      </c>
      <c r="T101" s="374">
        <v>1</v>
      </c>
      <c r="U101" s="567">
        <v>8</v>
      </c>
      <c r="V101" s="567">
        <v>0</v>
      </c>
      <c r="W101" s="357">
        <v>0.25</v>
      </c>
      <c r="X101" s="560">
        <v>0.25</v>
      </c>
      <c r="Y101" s="560">
        <v>0</v>
      </c>
      <c r="Z101" s="561">
        <v>0</v>
      </c>
      <c r="AA101" s="592" t="s">
        <v>1562</v>
      </c>
      <c r="AB101" s="538" t="s">
        <v>1498</v>
      </c>
      <c r="AC101" s="538" t="s">
        <v>1620</v>
      </c>
      <c r="AD101" s="538"/>
      <c r="AE101" s="630"/>
    </row>
    <row r="102" spans="1:31">
      <c r="A102" s="558" t="s">
        <v>4</v>
      </c>
      <c r="B102" s="595" t="s">
        <v>994</v>
      </c>
      <c r="C102" s="582" t="s">
        <v>777</v>
      </c>
      <c r="D102" s="436">
        <v>90</v>
      </c>
      <c r="E102" s="436">
        <v>4</v>
      </c>
      <c r="F102" s="436">
        <v>0</v>
      </c>
      <c r="G102" s="436">
        <v>300</v>
      </c>
      <c r="H102" s="436">
        <v>0</v>
      </c>
      <c r="I102" s="436">
        <v>83</v>
      </c>
      <c r="J102" s="354">
        <v>0.22499999999999998</v>
      </c>
      <c r="K102" s="436">
        <v>0</v>
      </c>
      <c r="L102" s="536" t="b">
        <v>1</v>
      </c>
      <c r="M102" s="612">
        <v>5</v>
      </c>
      <c r="N102" s="612">
        <v>5</v>
      </c>
      <c r="O102" s="536">
        <v>1</v>
      </c>
      <c r="P102" s="612">
        <v>2</v>
      </c>
      <c r="Q102" s="343" t="b">
        <v>1</v>
      </c>
      <c r="R102" s="355" t="b">
        <v>0</v>
      </c>
      <c r="S102" s="355" t="b">
        <v>0</v>
      </c>
      <c r="T102" s="355">
        <v>1</v>
      </c>
      <c r="U102" s="536">
        <v>0</v>
      </c>
      <c r="V102" s="536">
        <v>0</v>
      </c>
      <c r="W102" s="357">
        <v>0.1</v>
      </c>
      <c r="X102" s="560">
        <v>0.1</v>
      </c>
      <c r="Y102" s="560">
        <v>1</v>
      </c>
      <c r="Z102" s="561">
        <v>0</v>
      </c>
      <c r="AA102" s="592" t="s">
        <v>1164</v>
      </c>
      <c r="AB102" s="538" t="s">
        <v>1242</v>
      </c>
      <c r="AC102" s="538" t="s">
        <v>1252</v>
      </c>
      <c r="AD102" s="538" t="s">
        <v>1261</v>
      </c>
      <c r="AE102" s="629" t="s">
        <v>1267</v>
      </c>
    </row>
    <row r="103" spans="1:31" s="27" customFormat="1">
      <c r="A103" s="382" t="s">
        <v>4</v>
      </c>
      <c r="B103" s="383" t="s">
        <v>1012</v>
      </c>
      <c r="C103" s="582" t="s">
        <v>763</v>
      </c>
      <c r="D103" s="385">
        <v>40</v>
      </c>
      <c r="E103" s="385">
        <v>2</v>
      </c>
      <c r="F103" s="385">
        <v>0</v>
      </c>
      <c r="G103" s="385">
        <v>15</v>
      </c>
      <c r="H103" s="385">
        <v>0</v>
      </c>
      <c r="I103" s="385">
        <v>50</v>
      </c>
      <c r="J103" s="342">
        <v>0.15</v>
      </c>
      <c r="K103" s="385">
        <v>0</v>
      </c>
      <c r="L103" s="386" t="b">
        <v>1</v>
      </c>
      <c r="M103" s="614">
        <v>5</v>
      </c>
      <c r="N103" s="614">
        <v>0</v>
      </c>
      <c r="O103" s="386">
        <v>1</v>
      </c>
      <c r="P103" s="614">
        <v>0</v>
      </c>
      <c r="Q103" s="343" t="b">
        <v>1</v>
      </c>
      <c r="R103" s="343" t="b">
        <v>1</v>
      </c>
      <c r="S103" s="619" t="b">
        <v>0</v>
      </c>
      <c r="T103" s="343">
        <v>35</v>
      </c>
      <c r="U103" s="386">
        <v>7</v>
      </c>
      <c r="V103" s="386">
        <v>0</v>
      </c>
      <c r="W103" s="345">
        <v>0.25</v>
      </c>
      <c r="X103" s="387">
        <v>0.25</v>
      </c>
      <c r="Y103" s="387">
        <v>0</v>
      </c>
      <c r="Z103" s="388">
        <v>0</v>
      </c>
      <c r="AA103" s="627" t="s">
        <v>510</v>
      </c>
      <c r="AB103" s="390" t="s">
        <v>692</v>
      </c>
      <c r="AC103" s="390" t="s">
        <v>755</v>
      </c>
      <c r="AD103" s="391"/>
      <c r="AE103" s="562"/>
    </row>
    <row r="104" spans="1:31" s="27" customFormat="1">
      <c r="A104" s="382" t="s">
        <v>4</v>
      </c>
      <c r="B104" s="383" t="s">
        <v>1013</v>
      </c>
      <c r="C104" s="384" t="s">
        <v>348</v>
      </c>
      <c r="D104" s="385">
        <v>40</v>
      </c>
      <c r="E104" s="385">
        <v>2</v>
      </c>
      <c r="F104" s="385">
        <v>0</v>
      </c>
      <c r="G104" s="385">
        <v>15</v>
      </c>
      <c r="H104" s="385">
        <v>0</v>
      </c>
      <c r="I104" s="385">
        <v>50</v>
      </c>
      <c r="J104" s="342">
        <v>0.15</v>
      </c>
      <c r="K104" s="385">
        <v>0</v>
      </c>
      <c r="L104" s="386" t="b">
        <v>1</v>
      </c>
      <c r="M104" s="614">
        <v>5</v>
      </c>
      <c r="N104" s="614">
        <v>0</v>
      </c>
      <c r="O104" s="386">
        <v>1</v>
      </c>
      <c r="P104" s="614">
        <v>0</v>
      </c>
      <c r="Q104" s="343" t="b">
        <v>1</v>
      </c>
      <c r="R104" s="343" t="b">
        <v>1</v>
      </c>
      <c r="S104" s="619" t="b">
        <v>0</v>
      </c>
      <c r="T104" s="343">
        <v>75</v>
      </c>
      <c r="U104" s="386">
        <v>7</v>
      </c>
      <c r="V104" s="386">
        <v>0</v>
      </c>
      <c r="W104" s="345">
        <v>0.25</v>
      </c>
      <c r="X104" s="387">
        <v>0.25</v>
      </c>
      <c r="Y104" s="387">
        <v>0</v>
      </c>
      <c r="Z104" s="388">
        <v>0</v>
      </c>
      <c r="AA104" s="627" t="s">
        <v>510</v>
      </c>
      <c r="AB104" s="390" t="s">
        <v>693</v>
      </c>
      <c r="AC104" s="390" t="s">
        <v>756</v>
      </c>
      <c r="AD104" s="391"/>
      <c r="AE104" s="562"/>
    </row>
    <row r="105" spans="1:31" s="27" customFormat="1">
      <c r="A105" s="558" t="s">
        <v>4</v>
      </c>
      <c r="B105" s="563" t="s">
        <v>1626</v>
      </c>
      <c r="C105" s="564" t="s">
        <v>347</v>
      </c>
      <c r="D105" s="605">
        <v>40</v>
      </c>
      <c r="E105" s="436">
        <v>2</v>
      </c>
      <c r="F105" s="436">
        <v>0</v>
      </c>
      <c r="G105" s="436">
        <v>15</v>
      </c>
      <c r="H105" s="436">
        <v>0</v>
      </c>
      <c r="I105" s="436">
        <v>50</v>
      </c>
      <c r="J105" s="608">
        <v>0.15</v>
      </c>
      <c r="K105" s="436">
        <v>0</v>
      </c>
      <c r="L105" s="536" t="b">
        <v>1</v>
      </c>
      <c r="M105" s="568">
        <v>5</v>
      </c>
      <c r="N105" s="614">
        <v>5</v>
      </c>
      <c r="O105" s="572">
        <v>0</v>
      </c>
      <c r="P105" s="594">
        <f>entityDefinitions[[#This Row],['[edibleFromTier']]]</f>
        <v>0</v>
      </c>
      <c r="Q105" s="343" t="b">
        <v>1</v>
      </c>
      <c r="R105" s="343" t="b">
        <v>0</v>
      </c>
      <c r="S105" s="570" t="b">
        <v>0</v>
      </c>
      <c r="T105" s="343">
        <v>1</v>
      </c>
      <c r="U105" s="559">
        <v>9</v>
      </c>
      <c r="V105" s="386">
        <v>0</v>
      </c>
      <c r="W105" s="381">
        <v>0.05</v>
      </c>
      <c r="X105" s="560">
        <v>0.05</v>
      </c>
      <c r="Y105" s="560">
        <v>0</v>
      </c>
      <c r="Z105" s="561">
        <v>0</v>
      </c>
      <c r="AA105" s="566" t="s">
        <v>1491</v>
      </c>
      <c r="AB105" s="537" t="s">
        <v>1611</v>
      </c>
      <c r="AC105" s="391" t="s">
        <v>1618</v>
      </c>
      <c r="AD105" s="391"/>
      <c r="AE105" s="562"/>
    </row>
    <row r="106" spans="1:31">
      <c r="A106" s="558" t="s">
        <v>4</v>
      </c>
      <c r="B106" s="350" t="s">
        <v>988</v>
      </c>
      <c r="C106" s="582" t="s">
        <v>777</v>
      </c>
      <c r="D106" s="436">
        <v>60</v>
      </c>
      <c r="E106" s="436">
        <v>4</v>
      </c>
      <c r="F106" s="436">
        <v>0</v>
      </c>
      <c r="G106" s="436">
        <v>20</v>
      </c>
      <c r="H106" s="436">
        <v>0</v>
      </c>
      <c r="I106" s="436">
        <v>55</v>
      </c>
      <c r="J106" s="354">
        <v>0.15</v>
      </c>
      <c r="K106" s="436">
        <v>0</v>
      </c>
      <c r="L106" s="536" t="b">
        <v>1</v>
      </c>
      <c r="M106" s="612">
        <v>5</v>
      </c>
      <c r="N106" s="356">
        <v>5</v>
      </c>
      <c r="O106" s="536">
        <v>1</v>
      </c>
      <c r="P106" s="612">
        <v>1</v>
      </c>
      <c r="Q106" s="343" t="b">
        <v>1</v>
      </c>
      <c r="R106" s="355" t="b">
        <v>0</v>
      </c>
      <c r="S106" s="446" t="b">
        <v>0</v>
      </c>
      <c r="T106" s="355">
        <v>1</v>
      </c>
      <c r="U106" s="536">
        <v>6</v>
      </c>
      <c r="V106" s="567">
        <v>0</v>
      </c>
      <c r="W106" s="560">
        <v>0.15</v>
      </c>
      <c r="X106" s="560">
        <v>0.15</v>
      </c>
      <c r="Y106" s="560">
        <v>0.6</v>
      </c>
      <c r="Z106" s="561">
        <v>0</v>
      </c>
      <c r="AA106" s="625" t="s">
        <v>511</v>
      </c>
      <c r="AB106" s="538" t="s">
        <v>694</v>
      </c>
      <c r="AC106" s="538" t="s">
        <v>757</v>
      </c>
      <c r="AD106" s="538" t="s">
        <v>737</v>
      </c>
      <c r="AE106" s="629" t="s">
        <v>738</v>
      </c>
    </row>
    <row r="107" spans="1:31">
      <c r="A107" s="558" t="s">
        <v>4</v>
      </c>
      <c r="B107" s="563" t="s">
        <v>1569</v>
      </c>
      <c r="C107" s="564" t="s">
        <v>777</v>
      </c>
      <c r="D107" s="604">
        <v>40</v>
      </c>
      <c r="E107" s="565">
        <v>2</v>
      </c>
      <c r="F107" s="565">
        <v>0</v>
      </c>
      <c r="G107" s="565">
        <v>30</v>
      </c>
      <c r="H107" s="565">
        <v>0</v>
      </c>
      <c r="I107" s="565">
        <v>50</v>
      </c>
      <c r="J107" s="354">
        <v>0.15</v>
      </c>
      <c r="K107" s="565">
        <v>0</v>
      </c>
      <c r="L107" s="567" t="b">
        <v>1</v>
      </c>
      <c r="M107" s="568">
        <v>5</v>
      </c>
      <c r="N107" s="379">
        <v>5</v>
      </c>
      <c r="O107" s="569">
        <v>0</v>
      </c>
      <c r="P107" s="568">
        <v>0</v>
      </c>
      <c r="Q107" s="343" t="b">
        <v>1</v>
      </c>
      <c r="R107" s="343" t="b">
        <v>0</v>
      </c>
      <c r="S107" s="619" t="b">
        <v>0</v>
      </c>
      <c r="T107" s="343">
        <v>85</v>
      </c>
      <c r="U107" s="573">
        <v>9</v>
      </c>
      <c r="V107" s="574">
        <v>0</v>
      </c>
      <c r="W107" s="560">
        <v>0.25</v>
      </c>
      <c r="X107" s="560">
        <v>0.25</v>
      </c>
      <c r="Y107" s="560">
        <v>0.75</v>
      </c>
      <c r="Z107" s="561">
        <v>0</v>
      </c>
      <c r="AA107" s="566" t="s">
        <v>1177</v>
      </c>
      <c r="AB107" s="537" t="s">
        <v>1241</v>
      </c>
      <c r="AC107" s="391" t="s">
        <v>1251</v>
      </c>
      <c r="AD107" s="391"/>
      <c r="AE107" s="562"/>
    </row>
    <row r="108" spans="1:31" customFormat="1">
      <c r="A108" s="382" t="s">
        <v>4</v>
      </c>
      <c r="B108" s="383" t="s">
        <v>992</v>
      </c>
      <c r="C108" s="384" t="s">
        <v>763</v>
      </c>
      <c r="D108" s="606">
        <v>60</v>
      </c>
      <c r="E108" s="385">
        <v>2</v>
      </c>
      <c r="F108" s="385">
        <v>0</v>
      </c>
      <c r="G108" s="385">
        <v>8</v>
      </c>
      <c r="H108" s="385">
        <v>0</v>
      </c>
      <c r="I108" s="385">
        <v>75</v>
      </c>
      <c r="J108" s="610">
        <v>0.22499999999999998</v>
      </c>
      <c r="K108" s="385">
        <v>0</v>
      </c>
      <c r="L108" s="386" t="b">
        <v>1</v>
      </c>
      <c r="M108" s="614">
        <v>5</v>
      </c>
      <c r="N108" s="344">
        <v>0</v>
      </c>
      <c r="O108" s="386">
        <v>1</v>
      </c>
      <c r="P108" s="614">
        <v>0</v>
      </c>
      <c r="Q108" s="343" t="b">
        <v>1</v>
      </c>
      <c r="R108" s="343" t="b">
        <v>1</v>
      </c>
      <c r="S108" s="619" t="b">
        <v>0</v>
      </c>
      <c r="T108" s="343">
        <v>25</v>
      </c>
      <c r="U108" s="386">
        <v>7</v>
      </c>
      <c r="V108" s="386">
        <v>0</v>
      </c>
      <c r="W108" s="387">
        <v>0.25</v>
      </c>
      <c r="X108" s="387">
        <v>0.25</v>
      </c>
      <c r="Y108" s="387">
        <v>0.8</v>
      </c>
      <c r="Z108" s="388">
        <v>0</v>
      </c>
      <c r="AA108" s="389" t="s">
        <v>1166</v>
      </c>
      <c r="AB108" s="390" t="s">
        <v>1238</v>
      </c>
      <c r="AC108" s="390" t="s">
        <v>1248</v>
      </c>
      <c r="AD108" s="391"/>
      <c r="AE108" s="392"/>
    </row>
    <row r="109" spans="1:31" s="494" customFormat="1">
      <c r="A109" s="571" t="s">
        <v>4</v>
      </c>
      <c r="B109" s="563" t="s">
        <v>1578</v>
      </c>
      <c r="C109" s="582" t="s">
        <v>763</v>
      </c>
      <c r="D109" s="602">
        <v>40</v>
      </c>
      <c r="E109" s="436">
        <v>2</v>
      </c>
      <c r="F109" s="436">
        <v>0</v>
      </c>
      <c r="G109" s="436">
        <v>16</v>
      </c>
      <c r="H109" s="436">
        <v>0</v>
      </c>
      <c r="I109" s="436">
        <v>50</v>
      </c>
      <c r="J109" s="609">
        <v>0.15</v>
      </c>
      <c r="K109" s="436">
        <v>0</v>
      </c>
      <c r="L109" s="536" t="b">
        <v>1</v>
      </c>
      <c r="M109" s="568">
        <v>5</v>
      </c>
      <c r="N109" s="614">
        <v>0</v>
      </c>
      <c r="O109" s="572">
        <v>1</v>
      </c>
      <c r="P109" s="568">
        <v>0</v>
      </c>
      <c r="Q109" s="616" t="b">
        <v>1</v>
      </c>
      <c r="R109" s="619" t="b">
        <v>1</v>
      </c>
      <c r="S109" s="570" t="b">
        <v>0</v>
      </c>
      <c r="T109" s="620">
        <v>25</v>
      </c>
      <c r="U109" s="559">
        <v>7</v>
      </c>
      <c r="V109" s="386">
        <v>0</v>
      </c>
      <c r="W109" s="583">
        <v>0.25</v>
      </c>
      <c r="X109" s="584">
        <v>0.25</v>
      </c>
      <c r="Y109" s="584">
        <v>0.8</v>
      </c>
      <c r="Z109" s="585">
        <v>0</v>
      </c>
      <c r="AA109" s="566" t="s">
        <v>1166</v>
      </c>
      <c r="AB109" s="586" t="s">
        <v>1238</v>
      </c>
      <c r="AC109" s="587" t="s">
        <v>1248</v>
      </c>
      <c r="AD109" s="587"/>
      <c r="AE109" s="588"/>
    </row>
    <row r="110" spans="1:31" s="494" customFormat="1">
      <c r="A110" s="558" t="s">
        <v>4</v>
      </c>
      <c r="B110" s="563" t="s">
        <v>1684</v>
      </c>
      <c r="C110" s="582" t="s">
        <v>777</v>
      </c>
      <c r="D110" s="637">
        <v>10</v>
      </c>
      <c r="E110" s="436">
        <v>5</v>
      </c>
      <c r="F110" s="436">
        <v>0</v>
      </c>
      <c r="G110" s="436">
        <v>10</v>
      </c>
      <c r="H110" s="436">
        <v>0</v>
      </c>
      <c r="I110" s="436">
        <v>10</v>
      </c>
      <c r="J110" s="638">
        <v>0</v>
      </c>
      <c r="K110" s="436">
        <v>0</v>
      </c>
      <c r="L110" s="536" t="b">
        <v>0</v>
      </c>
      <c r="M110" s="594">
        <v>5</v>
      </c>
      <c r="N110" s="594">
        <v>5</v>
      </c>
      <c r="O110" s="572">
        <v>5</v>
      </c>
      <c r="P110" s="594">
        <v>4</v>
      </c>
      <c r="Q110" s="639" t="b">
        <v>1</v>
      </c>
      <c r="R110" s="640" t="b">
        <v>0</v>
      </c>
      <c r="S110" s="640" t="b">
        <v>0</v>
      </c>
      <c r="T110" s="641">
        <v>1</v>
      </c>
      <c r="U110" s="559">
        <v>0</v>
      </c>
      <c r="V110" s="386">
        <v>0</v>
      </c>
      <c r="W110" s="642">
        <v>0</v>
      </c>
      <c r="X110" s="560">
        <v>0</v>
      </c>
      <c r="Y110" s="560">
        <v>0</v>
      </c>
      <c r="Z110" s="561">
        <v>0</v>
      </c>
      <c r="AA110" s="643" t="s">
        <v>1166</v>
      </c>
      <c r="AB110" s="537" t="s">
        <v>1238</v>
      </c>
      <c r="AC110" s="391" t="s">
        <v>1248</v>
      </c>
      <c r="AD110" s="391"/>
      <c r="AE110" s="562"/>
    </row>
    <row r="111" spans="1:31" ht="15.75" thickBo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23.25">
      <c r="A112" s="12" t="s">
        <v>548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31">
      <c r="A113" s="203"/>
      <c r="B113" s="203"/>
      <c r="C113" s="205"/>
      <c r="D113" s="203"/>
      <c r="E113" s="203"/>
      <c r="F113" s="660"/>
      <c r="G113" s="660"/>
      <c r="H113" s="161" t="s">
        <v>366</v>
      </c>
      <c r="I113" s="161"/>
      <c r="J113" s="203"/>
      <c r="K113" s="5"/>
      <c r="L113" s="5"/>
      <c r="M113" s="5" t="s">
        <v>398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61"/>
      <c r="AB113" s="161"/>
      <c r="AC113" s="161"/>
      <c r="AD113" s="161"/>
      <c r="AE113" s="5"/>
    </row>
    <row r="114" spans="1:31" ht="145.5">
      <c r="A114" s="141" t="s">
        <v>552</v>
      </c>
      <c r="B114" s="141" t="s">
        <v>5</v>
      </c>
      <c r="C114" s="141" t="s">
        <v>353</v>
      </c>
      <c r="D114" s="152" t="s">
        <v>1195</v>
      </c>
      <c r="E114" s="152" t="s">
        <v>1183</v>
      </c>
      <c r="F114" s="152" t="s">
        <v>549</v>
      </c>
      <c r="G114" s="152" t="s">
        <v>480</v>
      </c>
      <c r="H114" s="152" t="s">
        <v>367</v>
      </c>
      <c r="I114" s="152" t="s">
        <v>370</v>
      </c>
      <c r="J114" s="152" t="s">
        <v>629</v>
      </c>
      <c r="K114" s="152" t="s">
        <v>628</v>
      </c>
      <c r="L114" s="152" t="s">
        <v>354</v>
      </c>
      <c r="M114" s="147" t="s">
        <v>38</v>
      </c>
      <c r="N114" s="147" t="s">
        <v>395</v>
      </c>
      <c r="O114" s="147" t="s">
        <v>397</v>
      </c>
    </row>
    <row r="115" spans="1:31">
      <c r="A115" s="241" t="s">
        <v>4</v>
      </c>
      <c r="B115" s="178" t="s">
        <v>1184</v>
      </c>
      <c r="C115" s="178" t="s">
        <v>346</v>
      </c>
      <c r="D115" s="242" t="s">
        <v>1196</v>
      </c>
      <c r="E115" s="242">
        <v>3</v>
      </c>
      <c r="F115" s="310">
        <v>0</v>
      </c>
      <c r="G115" s="310">
        <v>0</v>
      </c>
      <c r="H115" s="310">
        <v>0</v>
      </c>
      <c r="I115" s="310">
        <v>0</v>
      </c>
      <c r="J115" s="243">
        <v>2</v>
      </c>
      <c r="K115" s="243">
        <v>0</v>
      </c>
      <c r="L115" s="243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1" t="s">
        <v>4</v>
      </c>
      <c r="B116" s="178" t="s">
        <v>1185</v>
      </c>
      <c r="C116" s="178" t="s">
        <v>346</v>
      </c>
      <c r="D116" s="242" t="s">
        <v>302</v>
      </c>
      <c r="E116" s="242">
        <v>3</v>
      </c>
      <c r="F116" s="310">
        <v>0</v>
      </c>
      <c r="G116" s="310">
        <v>1</v>
      </c>
      <c r="H116" s="310">
        <v>0</v>
      </c>
      <c r="I116" s="310">
        <v>0</v>
      </c>
      <c r="J116" s="243">
        <v>2</v>
      </c>
      <c r="K116" s="243">
        <v>0</v>
      </c>
      <c r="L116" s="243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1" t="s">
        <v>4</v>
      </c>
      <c r="B117" s="178" t="s">
        <v>1186</v>
      </c>
      <c r="C117" s="178" t="s">
        <v>352</v>
      </c>
      <c r="D117" s="242" t="s">
        <v>1196</v>
      </c>
      <c r="E117" s="242">
        <v>3</v>
      </c>
      <c r="F117" s="310">
        <v>0</v>
      </c>
      <c r="G117" s="310">
        <v>0</v>
      </c>
      <c r="H117" s="310">
        <v>0</v>
      </c>
      <c r="I117" s="310">
        <v>0</v>
      </c>
      <c r="J117" s="243">
        <v>2</v>
      </c>
      <c r="K117" s="243">
        <v>0</v>
      </c>
      <c r="L117" s="243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1" t="s">
        <v>4</v>
      </c>
      <c r="B118" s="178" t="s">
        <v>1187</v>
      </c>
      <c r="C118" s="178" t="s">
        <v>352</v>
      </c>
      <c r="D118" s="242" t="s">
        <v>302</v>
      </c>
      <c r="E118" s="242">
        <v>3</v>
      </c>
      <c r="F118" s="310">
        <v>0</v>
      </c>
      <c r="G118" s="310">
        <v>1</v>
      </c>
      <c r="H118" s="310">
        <v>0</v>
      </c>
      <c r="I118" s="310">
        <v>0</v>
      </c>
      <c r="J118" s="243">
        <v>2</v>
      </c>
      <c r="K118" s="243">
        <v>0</v>
      </c>
      <c r="L118" s="243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1" t="s">
        <v>4</v>
      </c>
      <c r="B119" s="178" t="s">
        <v>1188</v>
      </c>
      <c r="C119" s="178" t="s">
        <v>349</v>
      </c>
      <c r="D119" s="242" t="s">
        <v>1196</v>
      </c>
      <c r="E119" s="242">
        <v>3</v>
      </c>
      <c r="F119" s="310">
        <v>0</v>
      </c>
      <c r="G119" s="310">
        <v>0</v>
      </c>
      <c r="H119" s="310">
        <v>0</v>
      </c>
      <c r="I119" s="310">
        <v>0</v>
      </c>
      <c r="J119" s="243">
        <v>2</v>
      </c>
      <c r="K119" s="243">
        <v>0</v>
      </c>
      <c r="L119" s="243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>
      <c r="A120" s="241" t="s">
        <v>4</v>
      </c>
      <c r="B120" s="178" t="s">
        <v>1189</v>
      </c>
      <c r="C120" s="178" t="s">
        <v>349</v>
      </c>
      <c r="D120" s="242" t="s">
        <v>302</v>
      </c>
      <c r="E120" s="242">
        <v>3</v>
      </c>
      <c r="F120" s="310">
        <v>0</v>
      </c>
      <c r="G120" s="310">
        <v>1</v>
      </c>
      <c r="H120" s="310">
        <v>0</v>
      </c>
      <c r="I120" s="310">
        <v>0</v>
      </c>
      <c r="J120" s="243">
        <v>2</v>
      </c>
      <c r="K120" s="243">
        <v>0</v>
      </c>
      <c r="L120" s="243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 s="204" customFormat="1">
      <c r="A121" s="241" t="s">
        <v>4</v>
      </c>
      <c r="B121" s="178" t="s">
        <v>1190</v>
      </c>
      <c r="C121" s="178" t="s">
        <v>349</v>
      </c>
      <c r="D121" s="242" t="s">
        <v>1197</v>
      </c>
      <c r="E121" s="242">
        <v>3</v>
      </c>
      <c r="F121" s="310">
        <v>0</v>
      </c>
      <c r="G121" s="310">
        <v>2</v>
      </c>
      <c r="H121" s="310">
        <v>0</v>
      </c>
      <c r="I121" s="310">
        <v>0</v>
      </c>
      <c r="J121" s="243">
        <v>2</v>
      </c>
      <c r="K121" s="243">
        <v>0</v>
      </c>
      <c r="L121" s="243">
        <v>0</v>
      </c>
      <c r="M121" s="209" t="s">
        <v>618</v>
      </c>
      <c r="N121" s="209" t="s">
        <v>719</v>
      </c>
      <c r="O121" s="206" t="s">
        <v>687</v>
      </c>
      <c r="P121" s="5"/>
      <c r="Q121" s="5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</row>
    <row r="122" spans="1:31">
      <c r="A122" s="241" t="s">
        <v>4</v>
      </c>
      <c r="B122" s="178" t="s">
        <v>1191</v>
      </c>
      <c r="C122" s="178" t="s">
        <v>351</v>
      </c>
      <c r="D122" s="242" t="s">
        <v>1196</v>
      </c>
      <c r="E122" s="242">
        <v>3</v>
      </c>
      <c r="F122" s="310">
        <v>0</v>
      </c>
      <c r="G122" s="310">
        <v>0</v>
      </c>
      <c r="H122" s="310">
        <v>0</v>
      </c>
      <c r="I122" s="310">
        <v>0</v>
      </c>
      <c r="J122" s="243">
        <v>2</v>
      </c>
      <c r="K122" s="243">
        <v>0</v>
      </c>
      <c r="L122" s="243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1" t="s">
        <v>4</v>
      </c>
      <c r="B123" s="178" t="s">
        <v>1192</v>
      </c>
      <c r="C123" s="178" t="s">
        <v>351</v>
      </c>
      <c r="D123" s="242" t="s">
        <v>302</v>
      </c>
      <c r="E123" s="242">
        <v>3</v>
      </c>
      <c r="F123" s="310">
        <v>0</v>
      </c>
      <c r="G123" s="310">
        <v>1</v>
      </c>
      <c r="H123" s="310">
        <v>0</v>
      </c>
      <c r="I123" s="310">
        <v>0</v>
      </c>
      <c r="J123" s="243">
        <v>2</v>
      </c>
      <c r="K123" s="243">
        <v>0</v>
      </c>
      <c r="L123" s="243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41" t="s">
        <v>4</v>
      </c>
      <c r="B124" s="178" t="s">
        <v>1193</v>
      </c>
      <c r="C124" s="178" t="s">
        <v>351</v>
      </c>
      <c r="D124" s="242" t="s">
        <v>1197</v>
      </c>
      <c r="E124" s="242">
        <v>3</v>
      </c>
      <c r="F124" s="310">
        <v>0</v>
      </c>
      <c r="G124" s="310">
        <v>2</v>
      </c>
      <c r="H124" s="310">
        <v>0</v>
      </c>
      <c r="I124" s="310">
        <v>0</v>
      </c>
      <c r="J124" s="243">
        <v>2</v>
      </c>
      <c r="K124" s="243">
        <v>0</v>
      </c>
      <c r="L124" s="243">
        <v>0</v>
      </c>
      <c r="M124" s="209" t="s">
        <v>618</v>
      </c>
      <c r="N124" s="209" t="s">
        <v>719</v>
      </c>
      <c r="O124" s="206" t="s">
        <v>687</v>
      </c>
      <c r="P124" s="5"/>
      <c r="Q124" s="5"/>
    </row>
    <row r="125" spans="1:31">
      <c r="A125" s="241" t="s">
        <v>4</v>
      </c>
      <c r="B125" s="178" t="s">
        <v>1685</v>
      </c>
      <c r="C125" s="178" t="s">
        <v>349</v>
      </c>
      <c r="D125" s="242" t="s">
        <v>302</v>
      </c>
      <c r="E125" s="644">
        <v>1</v>
      </c>
      <c r="F125" s="645">
        <v>0</v>
      </c>
      <c r="G125" s="645">
        <v>1</v>
      </c>
      <c r="H125" s="645">
        <v>0</v>
      </c>
      <c r="I125" s="645">
        <v>0</v>
      </c>
      <c r="J125" s="243">
        <v>2</v>
      </c>
      <c r="K125" s="243">
        <v>0</v>
      </c>
      <c r="L125" s="243">
        <v>0</v>
      </c>
      <c r="M125" s="209" t="s">
        <v>618</v>
      </c>
      <c r="N125" s="209" t="s">
        <v>719</v>
      </c>
      <c r="O125" s="206" t="s">
        <v>687</v>
      </c>
    </row>
    <row r="126" spans="1:31"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204"/>
      <c r="AB126" s="204"/>
      <c r="AC126" s="204"/>
      <c r="AD126" s="204"/>
      <c r="AE126" s="204"/>
    </row>
    <row r="127" spans="1:31" ht="15.75" thickBot="1"/>
    <row r="128" spans="1:31" ht="23.25">
      <c r="A128" s="12" t="s">
        <v>435</v>
      </c>
      <c r="B128" s="12"/>
      <c r="C128" s="12"/>
      <c r="D128" s="12"/>
      <c r="E128" s="204"/>
      <c r="F128" s="204"/>
      <c r="G128" s="204"/>
      <c r="H128" s="204"/>
      <c r="I128" s="204"/>
      <c r="J128" s="204"/>
      <c r="K128" s="204"/>
      <c r="L128" s="204"/>
    </row>
    <row r="130" spans="1:9" ht="159.75">
      <c r="A130" s="141" t="s">
        <v>436</v>
      </c>
      <c r="B130" s="142" t="s">
        <v>5</v>
      </c>
      <c r="C130" s="142" t="s">
        <v>190</v>
      </c>
      <c r="D130" s="145" t="s">
        <v>25</v>
      </c>
      <c r="E130" s="145" t="s">
        <v>220</v>
      </c>
      <c r="F130" s="145" t="s">
        <v>327</v>
      </c>
      <c r="G130" s="145" t="s">
        <v>391</v>
      </c>
      <c r="H130" s="145" t="s">
        <v>441</v>
      </c>
    </row>
    <row r="131" spans="1:9">
      <c r="A131" s="208" t="s">
        <v>4</v>
      </c>
      <c r="B131" s="183" t="s">
        <v>437</v>
      </c>
      <c r="C131" s="183" t="s">
        <v>187</v>
      </c>
      <c r="D131" s="190">
        <v>42</v>
      </c>
      <c r="E131" s="190">
        <v>8</v>
      </c>
      <c r="F131" s="190">
        <v>1.3</v>
      </c>
      <c r="G131" s="190">
        <v>2</v>
      </c>
      <c r="H131" s="190">
        <v>0.25</v>
      </c>
    </row>
    <row r="132" spans="1:9">
      <c r="A132" s="208" t="s">
        <v>4</v>
      </c>
      <c r="B132" s="183" t="s">
        <v>438</v>
      </c>
      <c r="C132" s="183" t="s">
        <v>188</v>
      </c>
      <c r="D132" s="190">
        <v>92</v>
      </c>
      <c r="E132" s="190">
        <v>10</v>
      </c>
      <c r="F132" s="190">
        <v>1.1000000000000001</v>
      </c>
      <c r="G132" s="190">
        <v>2</v>
      </c>
      <c r="H132" s="190">
        <v>0.3</v>
      </c>
    </row>
    <row r="133" spans="1:9">
      <c r="A133" s="208" t="s">
        <v>4</v>
      </c>
      <c r="B133" s="183" t="s">
        <v>439</v>
      </c>
      <c r="C133" s="183" t="s">
        <v>189</v>
      </c>
      <c r="D133" s="190">
        <v>235</v>
      </c>
      <c r="E133" s="190">
        <v>12</v>
      </c>
      <c r="F133" s="190">
        <v>0.9</v>
      </c>
      <c r="G133" s="190">
        <v>2</v>
      </c>
      <c r="H133" s="190">
        <v>0.32500000000000001</v>
      </c>
    </row>
    <row r="134" spans="1:9">
      <c r="A134" s="208" t="s">
        <v>4</v>
      </c>
      <c r="B134" s="183" t="s">
        <v>440</v>
      </c>
      <c r="C134" s="183" t="s">
        <v>210</v>
      </c>
      <c r="D134" s="190">
        <v>686</v>
      </c>
      <c r="E134" s="190">
        <v>14</v>
      </c>
      <c r="F134" s="190">
        <v>0.7</v>
      </c>
      <c r="G134" s="190">
        <v>2</v>
      </c>
      <c r="H134" s="190">
        <v>0.35</v>
      </c>
    </row>
    <row r="135" spans="1:9">
      <c r="A135" s="208" t="s">
        <v>4</v>
      </c>
      <c r="B135" s="183" t="s">
        <v>460</v>
      </c>
      <c r="C135" s="183" t="s">
        <v>211</v>
      </c>
      <c r="D135" s="190">
        <v>1040</v>
      </c>
      <c r="E135" s="190">
        <v>14</v>
      </c>
      <c r="F135" s="190">
        <v>0.5</v>
      </c>
      <c r="G135" s="190">
        <v>2</v>
      </c>
      <c r="H135" s="190">
        <v>0.35</v>
      </c>
    </row>
    <row r="138" spans="1:9">
      <c r="D138" s="271">
        <v>42</v>
      </c>
      <c r="F138" s="271">
        <v>1.3</v>
      </c>
      <c r="G138" s="67">
        <f>D131*F131</f>
        <v>54.6</v>
      </c>
      <c r="I138" s="67">
        <f>D138*F138</f>
        <v>54.6</v>
      </c>
    </row>
    <row r="139" spans="1:9">
      <c r="D139" s="271">
        <v>92</v>
      </c>
      <c r="F139" s="271">
        <v>1.1000000000000001</v>
      </c>
      <c r="G139" s="67">
        <f>D132*F132</f>
        <v>101.2</v>
      </c>
      <c r="I139" s="67">
        <f t="shared" ref="I139:I142" si="0">D139*F139</f>
        <v>101.2</v>
      </c>
    </row>
    <row r="140" spans="1:9">
      <c r="D140" s="271">
        <v>235</v>
      </c>
      <c r="F140" s="271">
        <v>0.9</v>
      </c>
      <c r="G140" s="67">
        <f>D133*F133</f>
        <v>211.5</v>
      </c>
      <c r="I140" s="67">
        <f t="shared" si="0"/>
        <v>211.5</v>
      </c>
    </row>
    <row r="141" spans="1:9">
      <c r="D141" s="271">
        <v>686</v>
      </c>
      <c r="F141" s="271">
        <v>0.7</v>
      </c>
      <c r="G141" s="67">
        <f>D134*F134</f>
        <v>480.2</v>
      </c>
      <c r="I141" s="67">
        <f t="shared" si="0"/>
        <v>480.2</v>
      </c>
    </row>
    <row r="142" spans="1:9">
      <c r="D142" s="271">
        <v>1040</v>
      </c>
      <c r="F142" s="271">
        <v>0.5</v>
      </c>
      <c r="G142" s="67">
        <f>D135*F135</f>
        <v>520</v>
      </c>
      <c r="I142" s="67">
        <f t="shared" si="0"/>
        <v>520</v>
      </c>
    </row>
  </sheetData>
  <mergeCells count="3">
    <mergeCell ref="E21:F21"/>
    <mergeCell ref="E3:F3"/>
    <mergeCell ref="F113:G113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5:O125 J125:L125 AA100:AA110 AA23:AA98 AB23:AE110"/>
    <dataValidation type="list" allowBlank="1" showInputMessage="1" showErrorMessage="1" sqref="C115:C125 C23:C110">
      <formula1>INDIRECT("entityCategoryDefinitions['[sku']]")</formula1>
    </dataValidation>
    <dataValidation type="decimal" allowBlank="1" showInputMessage="1" prompt="probability [0..1]" sqref="W23:Z110 H125:I125 H115:L124">
      <formula1>0</formula1>
      <formula2>1</formula2>
    </dataValidation>
    <dataValidation type="decimal" allowBlank="1" sqref="D115:G125 P23:V110 M23:N110">
      <formula1>1</formula1>
      <formula2>10</formula2>
    </dataValidation>
    <dataValidation type="decimal" operator="greaterThanOrEqual" showInputMessage="1" showErrorMessage="1" sqref="H41:I42 G41 G23:I40 G43:I110">
      <formula1>0</formula1>
    </dataValidation>
    <dataValidation operator="greaterThanOrEqual" showInputMessage="1" showErrorMessage="1" sqref="G42"/>
    <dataValidation type="list" sqref="L23:L110">
      <formula1>"true,false"</formula1>
    </dataValidation>
    <dataValidation type="whole" operator="greaterThanOrEqual" showInputMessage="1" showErrorMessage="1" sqref="D23:F110">
      <formula1>0</formula1>
    </dataValidation>
    <dataValidation type="decimal" showInputMessage="1" showErrorMessage="1" prompt="probability [0..1]" sqref="J23:K110">
      <formula1>0</formula1>
      <formula2>1</formula2>
    </dataValidation>
    <dataValidation type="list" sqref="O23:O110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H1" workbookViewId="0">
      <selection activeCell="L13" sqref="L13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3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4" t="s">
        <v>619</v>
      </c>
      <c r="D4" s="225" t="s">
        <v>620</v>
      </c>
      <c r="E4" s="146" t="s">
        <v>624</v>
      </c>
      <c r="F4" s="146" t="s">
        <v>1025</v>
      </c>
      <c r="G4" s="146" t="s">
        <v>1026</v>
      </c>
      <c r="H4" s="146" t="s">
        <v>1027</v>
      </c>
      <c r="I4" s="146" t="s">
        <v>1073</v>
      </c>
      <c r="J4" s="146" t="s">
        <v>1074</v>
      </c>
      <c r="K4" s="146" t="s">
        <v>1028</v>
      </c>
      <c r="L4" s="146" t="s">
        <v>1030</v>
      </c>
      <c r="M4" s="146" t="s">
        <v>1031</v>
      </c>
      <c r="N4" s="146" t="s">
        <v>1032</v>
      </c>
      <c r="O4" s="146" t="s">
        <v>1033</v>
      </c>
      <c r="P4" s="146" t="s">
        <v>1034</v>
      </c>
      <c r="Q4" s="146" t="s">
        <v>1035</v>
      </c>
      <c r="R4" s="146" t="s">
        <v>1036</v>
      </c>
      <c r="S4" s="146" t="s">
        <v>1037</v>
      </c>
      <c r="T4" s="146" t="s">
        <v>1038</v>
      </c>
      <c r="U4" s="146" t="s">
        <v>1128</v>
      </c>
      <c r="V4" s="146" t="s">
        <v>1129</v>
      </c>
      <c r="W4" s="227" t="s">
        <v>621</v>
      </c>
      <c r="X4" s="229" t="s">
        <v>622</v>
      </c>
      <c r="Y4" s="230" t="s">
        <v>623</v>
      </c>
    </row>
    <row r="5" spans="1:25">
      <c r="A5" s="134" t="s">
        <v>4</v>
      </c>
      <c r="B5" s="155" t="s">
        <v>240</v>
      </c>
      <c r="C5" s="210">
        <v>0</v>
      </c>
      <c r="D5" s="226">
        <v>0</v>
      </c>
      <c r="E5" s="15" t="s">
        <v>625</v>
      </c>
      <c r="F5" s="15" t="s">
        <v>1425</v>
      </c>
      <c r="G5" s="15" t="s">
        <v>1687</v>
      </c>
      <c r="H5" s="15" t="s">
        <v>664</v>
      </c>
      <c r="I5" s="15" t="s">
        <v>1683</v>
      </c>
      <c r="J5" s="15" t="s">
        <v>1688</v>
      </c>
      <c r="K5" s="15" t="s">
        <v>1029</v>
      </c>
      <c r="L5" s="15" t="s">
        <v>1029</v>
      </c>
      <c r="M5" s="15" t="s">
        <v>1029</v>
      </c>
      <c r="N5" s="15" t="s">
        <v>1029</v>
      </c>
      <c r="O5" s="15" t="s">
        <v>1029</v>
      </c>
      <c r="P5" s="15" t="s">
        <v>1029</v>
      </c>
      <c r="Q5" s="15" t="s">
        <v>1029</v>
      </c>
      <c r="R5" s="15" t="s">
        <v>1029</v>
      </c>
      <c r="S5" s="15" t="s">
        <v>1029</v>
      </c>
      <c r="T5" s="15" t="s">
        <v>1029</v>
      </c>
      <c r="U5" s="15" t="s">
        <v>1131</v>
      </c>
      <c r="V5" s="15" t="s">
        <v>1130</v>
      </c>
      <c r="W5" s="228" t="b">
        <v>0</v>
      </c>
      <c r="X5" s="231" t="s">
        <v>498</v>
      </c>
      <c r="Y5" s="232" t="s">
        <v>461</v>
      </c>
    </row>
    <row r="6" spans="1:25">
      <c r="A6" s="134" t="s">
        <v>4</v>
      </c>
      <c r="B6" s="155" t="s">
        <v>241</v>
      </c>
      <c r="C6" s="210">
        <v>1</v>
      </c>
      <c r="D6" s="226">
        <v>0</v>
      </c>
      <c r="E6" s="15" t="s">
        <v>626</v>
      </c>
      <c r="F6" s="15" t="s">
        <v>1039</v>
      </c>
      <c r="G6" s="15"/>
      <c r="H6" s="15" t="s">
        <v>497</v>
      </c>
      <c r="I6" s="15"/>
      <c r="J6" s="15"/>
      <c r="K6" s="15" t="s">
        <v>1029</v>
      </c>
      <c r="L6" s="15" t="s">
        <v>1029</v>
      </c>
      <c r="M6" s="15" t="s">
        <v>1029</v>
      </c>
      <c r="N6" s="15" t="s">
        <v>1029</v>
      </c>
      <c r="O6" s="15" t="s">
        <v>1029</v>
      </c>
      <c r="P6" s="15" t="s">
        <v>1029</v>
      </c>
      <c r="Q6" s="15" t="s">
        <v>1029</v>
      </c>
      <c r="R6" s="15" t="s">
        <v>1029</v>
      </c>
      <c r="S6" s="15" t="s">
        <v>1029</v>
      </c>
      <c r="T6" s="15" t="s">
        <v>1029</v>
      </c>
      <c r="U6" s="15"/>
      <c r="V6" s="15"/>
      <c r="W6" s="228" t="b">
        <v>0</v>
      </c>
      <c r="X6" s="231" t="s">
        <v>474</v>
      </c>
      <c r="Y6" s="232" t="s">
        <v>461</v>
      </c>
    </row>
    <row r="7" spans="1:25" s="67" customFormat="1">
      <c r="A7" s="136" t="s">
        <v>4</v>
      </c>
      <c r="B7" s="136" t="s">
        <v>463</v>
      </c>
      <c r="C7" s="233">
        <v>2</v>
      </c>
      <c r="D7" s="234">
        <v>0</v>
      </c>
      <c r="E7" s="15" t="s">
        <v>627</v>
      </c>
      <c r="F7" s="235" t="s">
        <v>1040</v>
      </c>
      <c r="G7" s="236"/>
      <c r="H7" s="236" t="s">
        <v>580</v>
      </c>
      <c r="I7" s="236"/>
      <c r="J7" s="236"/>
      <c r="K7" s="235" t="s">
        <v>1029</v>
      </c>
      <c r="L7" s="235" t="s">
        <v>1029</v>
      </c>
      <c r="M7" s="235" t="s">
        <v>1029</v>
      </c>
      <c r="N7" s="235" t="s">
        <v>1029</v>
      </c>
      <c r="O7" s="235" t="s">
        <v>1029</v>
      </c>
      <c r="P7" s="235" t="s">
        <v>1029</v>
      </c>
      <c r="Q7" s="235" t="s">
        <v>1029</v>
      </c>
      <c r="R7" s="235" t="s">
        <v>1029</v>
      </c>
      <c r="S7" s="235" t="s">
        <v>1029</v>
      </c>
      <c r="T7" s="235" t="s">
        <v>1029</v>
      </c>
      <c r="U7" s="235"/>
      <c r="V7" s="235"/>
      <c r="W7" s="237" t="b">
        <v>0</v>
      </c>
      <c r="X7" s="238" t="s">
        <v>581</v>
      </c>
      <c r="Y7" s="239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tabSelected="1" topLeftCell="A10" workbookViewId="0">
      <selection activeCell="F48" sqref="F48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09" t="s">
        <v>1114</v>
      </c>
      <c r="F3" s="309" t="s">
        <v>1113</v>
      </c>
      <c r="G3" s="10"/>
      <c r="J3" s="660" t="s">
        <v>297</v>
      </c>
      <c r="K3" s="660"/>
      <c r="M3" s="660"/>
      <c r="N3" s="660"/>
      <c r="O3" s="660"/>
      <c r="P3" s="660"/>
    </row>
    <row r="4" spans="2:16" customFormat="1" ht="106.5">
      <c r="B4" s="298" t="s">
        <v>1126</v>
      </c>
      <c r="C4" s="299" t="s">
        <v>5</v>
      </c>
      <c r="D4" s="300" t="s">
        <v>204</v>
      </c>
      <c r="E4" s="300" t="s">
        <v>1100</v>
      </c>
      <c r="F4" s="300" t="s">
        <v>1111</v>
      </c>
      <c r="G4" s="300" t="s">
        <v>1101</v>
      </c>
      <c r="H4" s="300" t="s">
        <v>1102</v>
      </c>
      <c r="I4" s="300" t="s">
        <v>1103</v>
      </c>
      <c r="J4" s="301" t="s">
        <v>23</v>
      </c>
      <c r="K4" s="301" t="s">
        <v>1133</v>
      </c>
      <c r="L4" s="496" t="s">
        <v>1456</v>
      </c>
    </row>
    <row r="5" spans="2:16">
      <c r="B5" s="302" t="s">
        <v>4</v>
      </c>
      <c r="C5" s="296" t="s">
        <v>1178</v>
      </c>
      <c r="D5" s="296" t="s">
        <v>293</v>
      </c>
      <c r="E5" s="296">
        <v>0</v>
      </c>
      <c r="F5" s="296">
        <v>0</v>
      </c>
      <c r="G5" s="296" t="s">
        <v>1023</v>
      </c>
      <c r="H5" s="296">
        <v>30</v>
      </c>
      <c r="I5" s="303">
        <v>30</v>
      </c>
      <c r="J5" s="303" t="s">
        <v>1399</v>
      </c>
      <c r="K5" s="303" t="s">
        <v>1116</v>
      </c>
      <c r="L5" s="495" t="s">
        <v>917</v>
      </c>
    </row>
    <row r="6" spans="2:16">
      <c r="B6" s="302" t="s">
        <v>4</v>
      </c>
      <c r="C6" s="296" t="s">
        <v>1179</v>
      </c>
      <c r="D6" s="297" t="s">
        <v>292</v>
      </c>
      <c r="E6" s="296">
        <v>0</v>
      </c>
      <c r="F6" s="296">
        <v>0</v>
      </c>
      <c r="G6" s="296"/>
      <c r="H6" s="296">
        <v>60</v>
      </c>
      <c r="I6" s="303">
        <v>60</v>
      </c>
      <c r="J6" s="303" t="s">
        <v>1400</v>
      </c>
      <c r="K6" s="303"/>
      <c r="L6" s="495" t="s">
        <v>917</v>
      </c>
    </row>
    <row r="7" spans="2:16">
      <c r="B7" s="302" t="s">
        <v>4</v>
      </c>
      <c r="C7" s="296" t="s">
        <v>1180</v>
      </c>
      <c r="D7" s="296" t="s">
        <v>291</v>
      </c>
      <c r="E7" s="296">
        <v>0</v>
      </c>
      <c r="F7" s="296">
        <v>0</v>
      </c>
      <c r="G7" s="296"/>
      <c r="H7" s="296">
        <v>10000</v>
      </c>
      <c r="I7" s="303">
        <v>10000</v>
      </c>
      <c r="J7" s="303" t="s">
        <v>1272</v>
      </c>
      <c r="K7" s="303"/>
      <c r="L7" s="495" t="s">
        <v>917</v>
      </c>
    </row>
    <row r="8" spans="2:16" customFormat="1">
      <c r="B8" s="302" t="s">
        <v>4</v>
      </c>
      <c r="C8" s="296" t="s">
        <v>1104</v>
      </c>
      <c r="D8" s="296" t="s">
        <v>293</v>
      </c>
      <c r="E8" s="296">
        <v>1</v>
      </c>
      <c r="F8" s="296">
        <v>0</v>
      </c>
      <c r="G8" s="296" t="s">
        <v>1023</v>
      </c>
      <c r="H8" s="296">
        <v>30</v>
      </c>
      <c r="I8" s="303">
        <v>50</v>
      </c>
      <c r="J8" s="303" t="s">
        <v>1399</v>
      </c>
      <c r="K8" s="303" t="s">
        <v>1116</v>
      </c>
      <c r="L8" s="495" t="s">
        <v>917</v>
      </c>
    </row>
    <row r="9" spans="2:16" customFormat="1">
      <c r="B9" s="302" t="s">
        <v>4</v>
      </c>
      <c r="C9" s="296" t="s">
        <v>1105</v>
      </c>
      <c r="D9" s="296" t="s">
        <v>293</v>
      </c>
      <c r="E9" s="296">
        <v>1</v>
      </c>
      <c r="F9" s="296">
        <v>0</v>
      </c>
      <c r="G9" s="296" t="s">
        <v>1022</v>
      </c>
      <c r="H9" s="296">
        <v>7</v>
      </c>
      <c r="I9" s="303">
        <v>9</v>
      </c>
      <c r="J9" s="303" t="s">
        <v>1401</v>
      </c>
      <c r="K9" s="303" t="s">
        <v>1115</v>
      </c>
      <c r="L9" s="495" t="s">
        <v>917</v>
      </c>
    </row>
    <row r="10" spans="2:16" customFormat="1">
      <c r="B10" s="302" t="s">
        <v>4</v>
      </c>
      <c r="C10" s="296" t="s">
        <v>1106</v>
      </c>
      <c r="D10" s="297" t="s">
        <v>1643</v>
      </c>
      <c r="E10" s="296">
        <v>1</v>
      </c>
      <c r="F10" s="296">
        <v>0</v>
      </c>
      <c r="G10" s="297" t="s">
        <v>1642</v>
      </c>
      <c r="H10" s="296">
        <v>1</v>
      </c>
      <c r="I10" s="303">
        <v>1.5</v>
      </c>
      <c r="J10" s="303" t="s">
        <v>1402</v>
      </c>
      <c r="K10" s="303" t="s">
        <v>1118</v>
      </c>
      <c r="L10" s="495" t="s">
        <v>917</v>
      </c>
    </row>
    <row r="11" spans="2:16">
      <c r="B11" s="302" t="s">
        <v>4</v>
      </c>
      <c r="C11" s="296" t="s">
        <v>1194</v>
      </c>
      <c r="D11" s="297" t="s">
        <v>1643</v>
      </c>
      <c r="E11" s="297">
        <v>0</v>
      </c>
      <c r="F11" s="296">
        <v>0</v>
      </c>
      <c r="G11" s="297" t="s">
        <v>1642</v>
      </c>
      <c r="H11" s="296">
        <v>1</v>
      </c>
      <c r="I11" s="297">
        <v>1.5</v>
      </c>
      <c r="J11" s="303" t="s">
        <v>1403</v>
      </c>
      <c r="K11" s="303" t="s">
        <v>1118</v>
      </c>
      <c r="L11" s="495" t="s">
        <v>917</v>
      </c>
    </row>
    <row r="12" spans="2:16" customFormat="1">
      <c r="B12" s="302" t="s">
        <v>4</v>
      </c>
      <c r="C12" s="296" t="s">
        <v>315</v>
      </c>
      <c r="D12" s="296" t="s">
        <v>952</v>
      </c>
      <c r="E12" s="296">
        <v>1</v>
      </c>
      <c r="F12" s="296">
        <v>0</v>
      </c>
      <c r="G12" s="296" t="s">
        <v>315</v>
      </c>
      <c r="H12" s="296">
        <v>50</v>
      </c>
      <c r="I12" s="303">
        <v>100</v>
      </c>
      <c r="J12" s="303" t="s">
        <v>1404</v>
      </c>
      <c r="K12" s="303" t="s">
        <v>1181</v>
      </c>
      <c r="L12" s="495" t="s">
        <v>917</v>
      </c>
    </row>
    <row r="13" spans="2:16" customFormat="1">
      <c r="B13" s="304" t="s">
        <v>4</v>
      </c>
      <c r="C13" s="297" t="s">
        <v>1107</v>
      </c>
      <c r="D13" s="296" t="s">
        <v>952</v>
      </c>
      <c r="E13" s="296">
        <v>1</v>
      </c>
      <c r="F13" s="296">
        <v>0</v>
      </c>
      <c r="G13" s="297" t="s">
        <v>1107</v>
      </c>
      <c r="H13" s="296">
        <v>0.5</v>
      </c>
      <c r="I13" s="303">
        <v>0.7</v>
      </c>
      <c r="J13" s="303" t="s">
        <v>1405</v>
      </c>
      <c r="K13" s="303" t="s">
        <v>1182</v>
      </c>
      <c r="L13" s="495" t="s">
        <v>917</v>
      </c>
    </row>
    <row r="14" spans="2:16" customFormat="1">
      <c r="B14" s="304" t="s">
        <v>4</v>
      </c>
      <c r="C14" s="296" t="s">
        <v>1108</v>
      </c>
      <c r="D14" s="296" t="s">
        <v>293</v>
      </c>
      <c r="E14" s="296">
        <v>1</v>
      </c>
      <c r="F14" s="296">
        <v>0</v>
      </c>
      <c r="G14" s="296" t="s">
        <v>1109</v>
      </c>
      <c r="H14" s="296">
        <v>2</v>
      </c>
      <c r="I14" s="303">
        <v>3</v>
      </c>
      <c r="J14" s="303" t="s">
        <v>1406</v>
      </c>
      <c r="K14" s="303" t="s">
        <v>1117</v>
      </c>
      <c r="L14" s="495" t="s">
        <v>917</v>
      </c>
    </row>
    <row r="15" spans="2:16" customFormat="1">
      <c r="B15" s="304" t="s">
        <v>4</v>
      </c>
      <c r="C15" s="296" t="s">
        <v>1110</v>
      </c>
      <c r="D15" s="296" t="s">
        <v>616</v>
      </c>
      <c r="E15" s="296">
        <v>1</v>
      </c>
      <c r="F15" s="296">
        <v>0</v>
      </c>
      <c r="G15" s="296"/>
      <c r="H15" s="296">
        <v>0.5</v>
      </c>
      <c r="I15" s="303">
        <v>1</v>
      </c>
      <c r="J15" s="303" t="s">
        <v>1407</v>
      </c>
      <c r="K15" s="303"/>
      <c r="L15" s="495" t="s">
        <v>917</v>
      </c>
    </row>
    <row r="16" spans="2:16">
      <c r="B16" s="304" t="s">
        <v>4</v>
      </c>
      <c r="C16" s="296" t="s">
        <v>379</v>
      </c>
      <c r="D16" s="297" t="s">
        <v>379</v>
      </c>
      <c r="E16" s="296">
        <v>1</v>
      </c>
      <c r="F16" s="296">
        <v>0</v>
      </c>
      <c r="G16" s="296"/>
      <c r="H16" s="296">
        <v>15</v>
      </c>
      <c r="I16" s="303">
        <v>10</v>
      </c>
      <c r="J16" s="303" t="s">
        <v>1408</v>
      </c>
      <c r="K16" s="303"/>
      <c r="L16" s="495" t="s">
        <v>917</v>
      </c>
    </row>
    <row r="17" spans="2:12">
      <c r="B17" s="304" t="s">
        <v>4</v>
      </c>
      <c r="C17" s="297" t="s">
        <v>292</v>
      </c>
      <c r="D17" s="297" t="s">
        <v>292</v>
      </c>
      <c r="E17" s="296">
        <v>1</v>
      </c>
      <c r="F17" s="296">
        <v>0</v>
      </c>
      <c r="G17" s="296"/>
      <c r="H17" s="296">
        <v>60</v>
      </c>
      <c r="I17" s="303">
        <v>90</v>
      </c>
      <c r="J17" s="303" t="s">
        <v>1400</v>
      </c>
      <c r="K17" s="303"/>
      <c r="L17" s="495" t="s">
        <v>917</v>
      </c>
    </row>
    <row r="18" spans="2:12" customFormat="1">
      <c r="B18" s="304" t="s">
        <v>4</v>
      </c>
      <c r="C18" s="296" t="s">
        <v>291</v>
      </c>
      <c r="D18" s="296" t="s">
        <v>291</v>
      </c>
      <c r="E18" s="296">
        <v>1</v>
      </c>
      <c r="F18" s="296">
        <v>0</v>
      </c>
      <c r="G18" s="296"/>
      <c r="H18" s="296">
        <v>20000</v>
      </c>
      <c r="I18" s="303">
        <v>30000</v>
      </c>
      <c r="J18" s="303" t="s">
        <v>1272</v>
      </c>
      <c r="K18" s="303"/>
      <c r="L18" s="495" t="s">
        <v>917</v>
      </c>
    </row>
    <row r="19" spans="2:12">
      <c r="B19" s="304" t="s">
        <v>4</v>
      </c>
      <c r="C19" s="297" t="s">
        <v>1649</v>
      </c>
      <c r="D19" s="297" t="s">
        <v>293</v>
      </c>
      <c r="E19" s="297">
        <v>1</v>
      </c>
      <c r="F19" s="296">
        <v>0</v>
      </c>
      <c r="G19" s="297" t="s">
        <v>1651</v>
      </c>
      <c r="H19" s="296">
        <v>7</v>
      </c>
      <c r="I19" s="303">
        <v>9</v>
      </c>
      <c r="J19" s="322" t="s">
        <v>1653</v>
      </c>
      <c r="K19" s="303" t="s">
        <v>1655</v>
      </c>
      <c r="L19" s="495" t="s">
        <v>917</v>
      </c>
    </row>
    <row r="20" spans="2:12">
      <c r="B20" s="304" t="s">
        <v>4</v>
      </c>
      <c r="C20" s="297" t="s">
        <v>1650</v>
      </c>
      <c r="D20" s="297" t="s">
        <v>293</v>
      </c>
      <c r="E20" s="297">
        <v>1</v>
      </c>
      <c r="F20" s="296">
        <v>0</v>
      </c>
      <c r="G20" s="297" t="s">
        <v>1652</v>
      </c>
      <c r="H20" s="296">
        <v>7</v>
      </c>
      <c r="I20" s="303">
        <v>9</v>
      </c>
      <c r="J20" s="322" t="s">
        <v>1654</v>
      </c>
      <c r="K20" s="303" t="s">
        <v>1656</v>
      </c>
      <c r="L20" s="495" t="s">
        <v>917</v>
      </c>
    </row>
    <row r="21" spans="2:12">
      <c r="B21" s="304" t="s">
        <v>4</v>
      </c>
      <c r="C21" s="297" t="s">
        <v>953</v>
      </c>
      <c r="D21" s="297" t="s">
        <v>953</v>
      </c>
      <c r="E21" s="297">
        <v>1</v>
      </c>
      <c r="F21" s="296">
        <v>0</v>
      </c>
      <c r="G21" s="297"/>
      <c r="H21" s="297">
        <v>500</v>
      </c>
      <c r="I21" s="322">
        <v>1000</v>
      </c>
      <c r="J21" s="322" t="s">
        <v>1409</v>
      </c>
      <c r="K21" s="322"/>
      <c r="L21" s="495" t="s">
        <v>917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61"/>
      <c r="G24" s="661"/>
      <c r="H24" s="661"/>
      <c r="I24" s="162"/>
      <c r="J24" s="162"/>
    </row>
    <row r="25" spans="2:12" customFormat="1" ht="96">
      <c r="B25" s="298" t="s">
        <v>295</v>
      </c>
      <c r="C25" s="299" t="s">
        <v>5</v>
      </c>
      <c r="D25" s="305" t="s">
        <v>1111</v>
      </c>
      <c r="E25" s="305" t="s">
        <v>1100</v>
      </c>
      <c r="F25" s="306" t="s">
        <v>1112</v>
      </c>
      <c r="G25" s="299" t="s">
        <v>296</v>
      </c>
      <c r="H25" s="299" t="s">
        <v>298</v>
      </c>
    </row>
    <row r="26" spans="2:12" customFormat="1">
      <c r="B26" s="302" t="s">
        <v>4</v>
      </c>
      <c r="C26" s="296" t="s">
        <v>293</v>
      </c>
      <c r="D26" s="296">
        <v>0</v>
      </c>
      <c r="E26" s="296">
        <v>2</v>
      </c>
      <c r="F26" s="307" t="b">
        <v>1</v>
      </c>
      <c r="G26" s="307" t="s">
        <v>1119</v>
      </c>
      <c r="H26" s="307" t="s">
        <v>1120</v>
      </c>
    </row>
    <row r="27" spans="2:12" customFormat="1">
      <c r="B27" s="302" t="s">
        <v>4</v>
      </c>
      <c r="C27" s="296" t="s">
        <v>616</v>
      </c>
      <c r="D27" s="296">
        <v>0</v>
      </c>
      <c r="E27" s="296">
        <v>1</v>
      </c>
      <c r="F27" s="307" t="b">
        <v>1</v>
      </c>
      <c r="G27" s="307" t="s">
        <v>1134</v>
      </c>
      <c r="H27" s="307" t="s">
        <v>1132</v>
      </c>
    </row>
    <row r="28" spans="2:12" customFormat="1">
      <c r="B28" s="302" t="s">
        <v>4</v>
      </c>
      <c r="C28" s="296" t="s">
        <v>291</v>
      </c>
      <c r="D28" s="296">
        <v>0</v>
      </c>
      <c r="E28" s="296">
        <v>2</v>
      </c>
      <c r="F28" s="307" t="b">
        <v>1</v>
      </c>
      <c r="G28" s="307" t="s">
        <v>1121</v>
      </c>
      <c r="H28" s="307" t="s">
        <v>1122</v>
      </c>
    </row>
    <row r="29" spans="2:12" customFormat="1">
      <c r="B29" s="302" t="s">
        <v>4</v>
      </c>
      <c r="C29" s="296" t="s">
        <v>1643</v>
      </c>
      <c r="D29" s="296">
        <v>0</v>
      </c>
      <c r="E29" s="296">
        <v>1</v>
      </c>
      <c r="F29" s="307" t="b">
        <v>1</v>
      </c>
      <c r="G29" s="307" t="s">
        <v>1136</v>
      </c>
      <c r="H29" s="307" t="s">
        <v>1135</v>
      </c>
    </row>
    <row r="30" spans="2:12" customFormat="1">
      <c r="B30" s="304" t="s">
        <v>4</v>
      </c>
      <c r="C30" s="297" t="s">
        <v>292</v>
      </c>
      <c r="D30" s="297">
        <v>0</v>
      </c>
      <c r="E30" s="297">
        <v>1</v>
      </c>
      <c r="F30" s="307" t="b">
        <v>0</v>
      </c>
      <c r="G30" s="307" t="s">
        <v>1123</v>
      </c>
      <c r="H30" s="307" t="s">
        <v>1124</v>
      </c>
    </row>
    <row r="31" spans="2:12" customFormat="1">
      <c r="B31" s="304" t="s">
        <v>4</v>
      </c>
      <c r="C31" s="296" t="s">
        <v>952</v>
      </c>
      <c r="D31" s="296">
        <v>0</v>
      </c>
      <c r="E31" s="296">
        <v>1</v>
      </c>
      <c r="F31" s="307" t="b">
        <v>0</v>
      </c>
      <c r="G31" s="307" t="s">
        <v>1137</v>
      </c>
      <c r="H31" s="307" t="s">
        <v>1138</v>
      </c>
    </row>
    <row r="32" spans="2:12">
      <c r="B32" s="304" t="s">
        <v>4</v>
      </c>
      <c r="C32" s="296" t="s">
        <v>953</v>
      </c>
      <c r="D32" s="296">
        <v>0</v>
      </c>
      <c r="E32" s="296">
        <v>1</v>
      </c>
      <c r="F32" s="307" t="b">
        <v>1</v>
      </c>
      <c r="G32" s="307" t="s">
        <v>1281</v>
      </c>
      <c r="H32" s="307" t="s">
        <v>1282</v>
      </c>
    </row>
    <row r="33" spans="2:13" customFormat="1">
      <c r="B33" s="304" t="s">
        <v>4</v>
      </c>
      <c r="C33" s="297" t="s">
        <v>379</v>
      </c>
      <c r="D33" s="297">
        <v>0</v>
      </c>
      <c r="E33" s="297">
        <v>1</v>
      </c>
      <c r="F33" s="308" t="b">
        <v>0</v>
      </c>
      <c r="G33" s="308" t="s">
        <v>1139</v>
      </c>
      <c r="H33" s="308" t="s">
        <v>1140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62" t="s">
        <v>304</v>
      </c>
      <c r="H36" s="662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1093</v>
      </c>
      <c r="C43" s="12"/>
      <c r="D43" s="12"/>
      <c r="E43" s="12"/>
      <c r="F43" s="12"/>
      <c r="G43" s="12"/>
    </row>
    <row r="45" spans="2:13" ht="135">
      <c r="B45" s="291" t="s">
        <v>1094</v>
      </c>
      <c r="C45" s="292" t="s">
        <v>5</v>
      </c>
      <c r="D45" s="293" t="s">
        <v>1095</v>
      </c>
      <c r="E45" s="293" t="s">
        <v>1387</v>
      </c>
    </row>
    <row r="46" spans="2:13">
      <c r="B46" s="294" t="s">
        <v>4</v>
      </c>
      <c r="C46" s="295" t="s">
        <v>414</v>
      </c>
      <c r="D46" s="295">
        <v>1</v>
      </c>
      <c r="E46" s="295">
        <v>2</v>
      </c>
    </row>
    <row r="47" spans="2:13">
      <c r="B47" s="294" t="s">
        <v>4</v>
      </c>
      <c r="C47" s="295" t="s">
        <v>406</v>
      </c>
      <c r="D47" s="295">
        <v>2</v>
      </c>
      <c r="E47" s="295">
        <v>6</v>
      </c>
    </row>
    <row r="48" spans="2:13">
      <c r="B48" s="294" t="s">
        <v>4</v>
      </c>
      <c r="C48" s="295" t="s">
        <v>409</v>
      </c>
      <c r="D48" s="295">
        <v>2</v>
      </c>
      <c r="E48" s="295">
        <v>12</v>
      </c>
    </row>
    <row r="49" spans="2:7">
      <c r="B49" s="294" t="s">
        <v>4</v>
      </c>
      <c r="C49" s="295" t="s">
        <v>405</v>
      </c>
      <c r="D49" s="295">
        <v>2</v>
      </c>
      <c r="E49" s="295">
        <v>18</v>
      </c>
    </row>
    <row r="50" spans="2:7">
      <c r="B50" s="294" t="s">
        <v>4</v>
      </c>
      <c r="C50" s="295" t="s">
        <v>407</v>
      </c>
      <c r="D50" s="295">
        <v>3</v>
      </c>
      <c r="E50" s="295">
        <v>26</v>
      </c>
    </row>
    <row r="51" spans="2:7">
      <c r="B51" s="294" t="s">
        <v>4</v>
      </c>
      <c r="C51" s="295" t="s">
        <v>408</v>
      </c>
      <c r="D51" s="295">
        <v>3</v>
      </c>
      <c r="E51" s="295">
        <v>35</v>
      </c>
    </row>
    <row r="52" spans="2:7">
      <c r="B52" s="294" t="s">
        <v>4</v>
      </c>
      <c r="C52" s="295" t="s">
        <v>410</v>
      </c>
      <c r="D52" s="295">
        <v>3</v>
      </c>
      <c r="E52" s="295">
        <v>45</v>
      </c>
    </row>
    <row r="53" spans="2:7">
      <c r="B53" s="294" t="s">
        <v>4</v>
      </c>
      <c r="C53" s="295" t="s">
        <v>411</v>
      </c>
      <c r="D53" s="295">
        <v>4</v>
      </c>
      <c r="E53" s="295">
        <v>56</v>
      </c>
    </row>
    <row r="54" spans="2:7">
      <c r="B54" s="294" t="s">
        <v>4</v>
      </c>
      <c r="C54" s="295" t="s">
        <v>412</v>
      </c>
      <c r="D54" s="295">
        <v>4</v>
      </c>
      <c r="E54" s="295">
        <v>67</v>
      </c>
    </row>
    <row r="55" spans="2:7">
      <c r="B55" s="294" t="s">
        <v>4</v>
      </c>
      <c r="C55" s="295" t="s">
        <v>413</v>
      </c>
      <c r="D55" s="295">
        <v>5</v>
      </c>
      <c r="E55" s="295">
        <v>80</v>
      </c>
    </row>
    <row r="56" spans="2:7" ht="15.75" thickBot="1"/>
    <row r="57" spans="2:7" ht="23.25">
      <c r="B57" s="12" t="s">
        <v>1096</v>
      </c>
      <c r="C57" s="12"/>
      <c r="D57" s="12"/>
      <c r="E57" s="12"/>
      <c r="F57" s="12"/>
      <c r="G57" s="12"/>
    </row>
    <row r="59" spans="2:7" ht="142.5">
      <c r="B59" s="291" t="s">
        <v>1097</v>
      </c>
      <c r="C59" s="292" t="s">
        <v>5</v>
      </c>
      <c r="D59" s="293" t="s">
        <v>1095</v>
      </c>
    </row>
    <row r="60" spans="2:7">
      <c r="B60" s="294" t="s">
        <v>4</v>
      </c>
      <c r="C60" s="295" t="s">
        <v>301</v>
      </c>
      <c r="D60" s="295">
        <v>0.3</v>
      </c>
    </row>
    <row r="61" spans="2:7">
      <c r="B61" s="294" t="s">
        <v>4</v>
      </c>
      <c r="C61" s="295" t="s">
        <v>302</v>
      </c>
      <c r="D61" s="295">
        <v>0.6</v>
      </c>
    </row>
    <row r="62" spans="2:7">
      <c r="B62" s="294" t="s">
        <v>4</v>
      </c>
      <c r="C62" s="295" t="s">
        <v>303</v>
      </c>
      <c r="D62" s="295">
        <v>1</v>
      </c>
    </row>
    <row r="63" spans="2:7" ht="15.75" thickBot="1"/>
    <row r="64" spans="2:7" ht="23.25">
      <c r="B64" s="12" t="s">
        <v>1098</v>
      </c>
      <c r="C64" s="12"/>
      <c r="D64" s="12"/>
      <c r="E64" s="12"/>
      <c r="F64" s="12"/>
      <c r="G64" s="12"/>
    </row>
    <row r="66" spans="2:4" ht="131.25">
      <c r="B66" s="291" t="s">
        <v>1099</v>
      </c>
      <c r="C66" s="292" t="s">
        <v>5</v>
      </c>
      <c r="D66" s="293" t="s">
        <v>1095</v>
      </c>
    </row>
    <row r="67" spans="2:4">
      <c r="B67" s="294" t="s">
        <v>4</v>
      </c>
      <c r="C67" s="295" t="s">
        <v>1125</v>
      </c>
      <c r="D67" s="295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2017-11-02T12:11:30Z</dcterms:modified>
</cp:coreProperties>
</file>