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2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26" i="15" l="1"/>
  <c r="B23" i="15"/>
  <c r="L2" i="15"/>
  <c r="K2" i="15"/>
  <c r="M7" i="15"/>
  <c r="M8" i="15"/>
  <c r="M6" i="15"/>
  <c r="L7" i="15"/>
  <c r="L8" i="15"/>
  <c r="L6" i="15"/>
  <c r="B103" i="15"/>
  <c r="D101" i="15"/>
  <c r="C101" i="15"/>
  <c r="C82" i="15"/>
  <c r="C81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D88" i="15"/>
  <c r="C88" i="15"/>
  <c r="D87" i="15"/>
  <c r="C87" i="15"/>
  <c r="O22" i="15"/>
  <c r="O21" i="15"/>
  <c r="O20" i="15"/>
  <c r="O19" i="15"/>
  <c r="O18" i="15"/>
  <c r="O17" i="15"/>
  <c r="O16" i="15"/>
  <c r="O15" i="15"/>
  <c r="O14" i="15"/>
  <c r="O13" i="15"/>
  <c r="O12" i="15"/>
  <c r="N22" i="15"/>
  <c r="N21" i="15"/>
  <c r="N20" i="15"/>
  <c r="N19" i="15"/>
  <c r="N18" i="15"/>
  <c r="N17" i="15"/>
  <c r="N16" i="15"/>
  <c r="N15" i="15"/>
  <c r="N14" i="15"/>
  <c r="N13" i="15"/>
  <c r="N12" i="15"/>
  <c r="B31" i="15" l="1"/>
  <c r="K22" i="15"/>
  <c r="K21" i="15"/>
  <c r="K20" i="15"/>
  <c r="K19" i="15"/>
  <c r="K18" i="15"/>
  <c r="K17" i="15"/>
  <c r="K16" i="15"/>
  <c r="K15" i="15"/>
  <c r="K14" i="15"/>
  <c r="K13" i="15"/>
  <c r="K12" i="15"/>
  <c r="B55" i="15" l="1"/>
  <c r="C86" i="15" s="1"/>
  <c r="B50" i="15"/>
  <c r="C85" i="15" s="1"/>
  <c r="B45" i="15"/>
  <c r="C84" i="15"/>
  <c r="B40" i="15"/>
  <c r="C83" i="15" s="1"/>
  <c r="D82" i="15"/>
  <c r="B28" i="15" l="1"/>
  <c r="B17" i="15"/>
  <c r="C17" i="15"/>
  <c r="B16" i="15"/>
  <c r="C16" i="15"/>
  <c r="C15" i="15"/>
  <c r="V9" i="11"/>
  <c r="V10" i="11"/>
  <c r="V11" i="11"/>
  <c r="V12" i="11"/>
  <c r="V13" i="11"/>
  <c r="V14" i="11"/>
  <c r="V15" i="11"/>
  <c r="U9" i="11"/>
  <c r="U10" i="11"/>
  <c r="U11" i="11"/>
  <c r="U12" i="11"/>
  <c r="U13" i="11"/>
  <c r="U14" i="11"/>
  <c r="U15" i="11"/>
  <c r="T9" i="11"/>
  <c r="T10" i="11"/>
  <c r="T11" i="11"/>
  <c r="T12" i="11"/>
  <c r="T13" i="11"/>
  <c r="T14" i="11"/>
  <c r="T15" i="11"/>
  <c r="S9" i="11"/>
  <c r="S10" i="11"/>
  <c r="S11" i="11"/>
  <c r="S12" i="11"/>
  <c r="S13" i="11"/>
  <c r="S14" i="11"/>
  <c r="S15" i="11"/>
  <c r="R9" i="11"/>
  <c r="R10" i="11"/>
  <c r="R11" i="11"/>
  <c r="R12" i="11"/>
  <c r="R13" i="11"/>
  <c r="R14" i="11"/>
  <c r="R15" i="11"/>
  <c r="Q9" i="11"/>
  <c r="Q10" i="11"/>
  <c r="Q11" i="11"/>
  <c r="Q12" i="11"/>
  <c r="P9" i="11"/>
  <c r="P10" i="11"/>
  <c r="P11" i="11"/>
  <c r="P12" i="11"/>
  <c r="O9" i="11"/>
  <c r="O10" i="11"/>
  <c r="O11" i="11"/>
  <c r="O12" i="11"/>
  <c r="N9" i="11"/>
  <c r="N10" i="11"/>
  <c r="N11" i="11"/>
  <c r="N12" i="11"/>
  <c r="M9" i="11"/>
  <c r="M10" i="11"/>
  <c r="M11" i="11"/>
  <c r="M12" i="11"/>
  <c r="L9" i="11"/>
  <c r="K9" i="11"/>
  <c r="B20" i="11"/>
  <c r="B19" i="11"/>
  <c r="B77" i="32"/>
  <c r="L44" i="2" l="1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L43" i="2"/>
  <c r="J43" i="2"/>
  <c r="H43" i="2"/>
  <c r="L42" i="2"/>
  <c r="J42" i="2"/>
  <c r="H42" i="2"/>
  <c r="L41" i="2"/>
  <c r="J41" i="2"/>
  <c r="H41" i="2"/>
  <c r="L40" i="2"/>
  <c r="J40" i="2"/>
  <c r="H40" i="2"/>
  <c r="L39" i="2"/>
  <c r="J39" i="2"/>
  <c r="H39" i="2"/>
  <c r="L38" i="2"/>
  <c r="J38" i="2"/>
  <c r="H38" i="2"/>
  <c r="L37" i="2"/>
  <c r="J37" i="2"/>
  <c r="H37" i="2"/>
  <c r="C11" i="32"/>
  <c r="L36" i="2"/>
  <c r="J36" i="2"/>
  <c r="H36" i="2"/>
  <c r="L35" i="2"/>
  <c r="L34" i="2"/>
  <c r="J35" i="2"/>
  <c r="J34" i="2"/>
  <c r="H35" i="2"/>
  <c r="H34" i="2"/>
  <c r="D52" i="32" a="1"/>
  <c r="E52" i="32" s="1"/>
  <c r="D50" i="32" a="1"/>
  <c r="D50" i="32" s="1"/>
  <c r="C50" i="32"/>
  <c r="C48" i="32"/>
  <c r="B80" i="32"/>
  <c r="B82" i="32"/>
  <c r="B81" i="32"/>
  <c r="Y52" i="32"/>
  <c r="F51" i="32"/>
  <c r="Y51" i="32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C52" i="32"/>
  <c r="C51" i="32"/>
  <c r="Y49" i="32"/>
  <c r="Y50" i="32" s="1"/>
  <c r="X49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C49" i="32"/>
  <c r="C21" i="32"/>
  <c r="C22" i="32"/>
  <c r="C20" i="32"/>
  <c r="D52" i="32" l="1"/>
  <c r="E50" i="32"/>
  <c r="F50" i="32"/>
  <c r="G52" i="32"/>
  <c r="B66" i="32"/>
  <c r="S52" i="32" l="1"/>
  <c r="K52" i="32"/>
  <c r="N52" i="32"/>
  <c r="R52" i="32"/>
  <c r="U52" i="32"/>
  <c r="F52" i="32"/>
  <c r="B67" i="32" s="1"/>
  <c r="L52" i="32"/>
  <c r="I52" i="32"/>
  <c r="E67" i="32" s="1"/>
  <c r="Q52" i="32"/>
  <c r="J52" i="32"/>
  <c r="F67" i="32" s="1"/>
  <c r="P52" i="32"/>
  <c r="L67" i="32" s="1"/>
  <c r="V52" i="32"/>
  <c r="H52" i="32"/>
  <c r="W52" i="32"/>
  <c r="T52" i="32"/>
  <c r="X52" i="32"/>
  <c r="M52" i="32"/>
  <c r="O52" i="32"/>
  <c r="W50" i="32"/>
  <c r="G50" i="32"/>
  <c r="C66" i="32" s="1"/>
  <c r="I50" i="32"/>
  <c r="Q50" i="32"/>
  <c r="V50" i="32"/>
  <c r="L50" i="32"/>
  <c r="J50" i="32"/>
  <c r="T50" i="32"/>
  <c r="S50" i="32"/>
  <c r="X50" i="32"/>
  <c r="R50" i="32"/>
  <c r="N50" i="32"/>
  <c r="M50" i="32"/>
  <c r="K50" i="32"/>
  <c r="O50" i="32"/>
  <c r="U50" i="32"/>
  <c r="P50" i="32"/>
  <c r="H50" i="32"/>
  <c r="H67" i="32" l="1"/>
  <c r="I67" i="32"/>
  <c r="T67" i="32"/>
  <c r="N67" i="32"/>
  <c r="M67" i="32"/>
  <c r="K67" i="32"/>
  <c r="Q67" i="32"/>
  <c r="P67" i="32"/>
  <c r="J67" i="32"/>
  <c r="S67" i="32"/>
  <c r="G67" i="32"/>
  <c r="D67" i="32"/>
  <c r="O67" i="32"/>
  <c r="R67" i="32"/>
  <c r="C67" i="32"/>
  <c r="G66" i="32"/>
  <c r="L66" i="32"/>
  <c r="E66" i="32"/>
  <c r="R66" i="32"/>
  <c r="M66" i="32"/>
  <c r="S66" i="32"/>
  <c r="Q66" i="32"/>
  <c r="N66" i="32"/>
  <c r="K66" i="32"/>
  <c r="J66" i="32"/>
  <c r="O66" i="32"/>
  <c r="I66" i="32"/>
  <c r="P66" i="32"/>
  <c r="F66" i="32"/>
  <c r="T66" i="32"/>
  <c r="D66" i="32"/>
  <c r="H66" i="32"/>
  <c r="C82" i="32" l="1"/>
  <c r="C81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0" i="32"/>
  <c r="M9" i="4" l="1"/>
  <c r="M11" i="4"/>
  <c r="B27" i="15" l="1"/>
  <c r="B29" i="15"/>
  <c r="B30" i="15"/>
  <c r="B56" i="15"/>
  <c r="D86" i="15" s="1"/>
  <c r="B51" i="15" l="1"/>
  <c r="D85" i="15" s="1"/>
  <c r="B46" i="15"/>
  <c r="D84" i="15" s="1"/>
  <c r="B41" i="15"/>
  <c r="D83" i="15" s="1"/>
  <c r="D81" i="15"/>
  <c r="M12" i="4"/>
  <c r="S56" i="32"/>
  <c r="Q61" i="32"/>
  <c r="F10" i="24"/>
  <c r="C9" i="4"/>
  <c r="E9" i="4"/>
  <c r="G9" i="4"/>
  <c r="H9" i="4"/>
  <c r="I9" i="4"/>
  <c r="K9" i="4"/>
  <c r="B9" i="4"/>
  <c r="B71" i="32"/>
  <c r="B72" i="32"/>
  <c r="B73" i="32"/>
  <c r="B74" i="32"/>
  <c r="B75" i="32"/>
  <c r="B76" i="32"/>
  <c r="B78" i="32"/>
  <c r="B79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6" i="32"/>
  <c r="U57" i="32"/>
  <c r="U58" i="32"/>
  <c r="U59" i="32"/>
  <c r="U60" i="32"/>
  <c r="U61" i="32"/>
  <c r="U62" i="32"/>
  <c r="U63" i="32"/>
  <c r="U64" i="32"/>
  <c r="U65" i="32"/>
  <c r="C31" i="32"/>
  <c r="C32" i="32"/>
  <c r="C33" i="32"/>
  <c r="C34" i="32"/>
  <c r="C35" i="32"/>
  <c r="C36" i="32"/>
  <c r="C37" i="32"/>
  <c r="C38" i="32"/>
  <c r="C39" i="32"/>
  <c r="C40" i="32"/>
  <c r="D40" i="32" s="1" a="1"/>
  <c r="C41" i="32"/>
  <c r="C42" i="32"/>
  <c r="C43" i="32"/>
  <c r="C44" i="32"/>
  <c r="C45" i="32"/>
  <c r="C46" i="32"/>
  <c r="C47" i="32"/>
  <c r="C29" i="32"/>
  <c r="H43" i="32"/>
  <c r="L39" i="32"/>
  <c r="G31" i="32"/>
  <c r="I2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X45" i="32"/>
  <c r="Y45" i="32"/>
  <c r="Y46" i="32"/>
  <c r="F45" i="32"/>
  <c r="G43" i="32"/>
  <c r="K43" i="32"/>
  <c r="L43" i="32"/>
  <c r="M43" i="32"/>
  <c r="Q43" i="32"/>
  <c r="R43" i="32"/>
  <c r="S43" i="32"/>
  <c r="W43" i="32"/>
  <c r="X43" i="32"/>
  <c r="Y43" i="32"/>
  <c r="Y44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U42" i="32"/>
  <c r="Q62" i="32" s="1"/>
  <c r="V41" i="32"/>
  <c r="V42" i="32"/>
  <c r="R62" i="32" s="1"/>
  <c r="W41" i="32"/>
  <c r="W42" i="32"/>
  <c r="S62" i="32" s="1"/>
  <c r="X41" i="32"/>
  <c r="X42" i="32"/>
  <c r="T62" i="32" s="1"/>
  <c r="Y41" i="32"/>
  <c r="Y42" i="32"/>
  <c r="F41" i="32"/>
  <c r="G39" i="32"/>
  <c r="I39" i="32"/>
  <c r="J39" i="32"/>
  <c r="K39" i="32"/>
  <c r="M39" i="32"/>
  <c r="O39" i="32"/>
  <c r="P39" i="32"/>
  <c r="Q39" i="32"/>
  <c r="S39" i="32"/>
  <c r="U39" i="32"/>
  <c r="U40" i="32"/>
  <c r="V39" i="32"/>
  <c r="V40" i="32"/>
  <c r="R61" i="32" s="1"/>
  <c r="W39" i="32"/>
  <c r="W40" i="32"/>
  <c r="S61" i="32" s="1"/>
  <c r="Y39" i="32"/>
  <c r="Y40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T38" i="32"/>
  <c r="P60" i="32" s="1"/>
  <c r="U37" i="32"/>
  <c r="U38" i="32"/>
  <c r="Q60" i="32" s="1"/>
  <c r="V37" i="32"/>
  <c r="V38" i="32"/>
  <c r="R60" i="32" s="1"/>
  <c r="W37" i="32"/>
  <c r="W38" i="32"/>
  <c r="S60" i="32" s="1"/>
  <c r="X37" i="32"/>
  <c r="X38" i="32"/>
  <c r="T60" i="32" s="1"/>
  <c r="Y37" i="32"/>
  <c r="Y38" i="32"/>
  <c r="F37" i="32"/>
  <c r="H35" i="32"/>
  <c r="I35" i="32"/>
  <c r="J35" i="32"/>
  <c r="N35" i="32"/>
  <c r="O35" i="32"/>
  <c r="O36" i="32"/>
  <c r="K59" i="32" s="1"/>
  <c r="P35" i="32"/>
  <c r="P36" i="32"/>
  <c r="L59" i="32" s="1"/>
  <c r="T35" i="32"/>
  <c r="T36" i="32"/>
  <c r="P59" i="32" s="1"/>
  <c r="U35" i="32"/>
  <c r="U36" i="32"/>
  <c r="Q59" i="32" s="1"/>
  <c r="V35" i="32"/>
  <c r="V36" i="32"/>
  <c r="R59" i="32" s="1"/>
  <c r="F35" i="32"/>
  <c r="H33" i="32"/>
  <c r="K33" i="32"/>
  <c r="L33" i="32"/>
  <c r="N33" i="32"/>
  <c r="Q33" i="32"/>
  <c r="Q34" i="32"/>
  <c r="M58" i="32" s="1"/>
  <c r="R33" i="32"/>
  <c r="R34" i="32"/>
  <c r="N58" i="32" s="1"/>
  <c r="T33" i="32"/>
  <c r="T34" i="32"/>
  <c r="P58" i="32" s="1"/>
  <c r="W33" i="32"/>
  <c r="W34" i="32"/>
  <c r="S58" i="32" s="1"/>
  <c r="X33" i="32"/>
  <c r="X34" i="32"/>
  <c r="T58" i="32" s="1"/>
  <c r="F33" i="32"/>
  <c r="I31" i="32"/>
  <c r="K31" i="32"/>
  <c r="L31" i="32"/>
  <c r="M31" i="32"/>
  <c r="N31" i="32"/>
  <c r="O31" i="32"/>
  <c r="O32" i="32"/>
  <c r="K57" i="32" s="1"/>
  <c r="P31" i="32"/>
  <c r="P32" i="32"/>
  <c r="L57" i="32" s="1"/>
  <c r="Q31" i="32"/>
  <c r="Q32" i="32"/>
  <c r="M57" i="32" s="1"/>
  <c r="R31" i="32"/>
  <c r="R32" i="32"/>
  <c r="N57" i="32" s="1"/>
  <c r="S31" i="32"/>
  <c r="S32" i="32"/>
  <c r="O57" i="32" s="1"/>
  <c r="T31" i="32"/>
  <c r="T32" i="32"/>
  <c r="P57" i="32" s="1"/>
  <c r="U31" i="32"/>
  <c r="U32" i="32"/>
  <c r="Q57" i="32" s="1"/>
  <c r="V31" i="32"/>
  <c r="V32" i="32"/>
  <c r="R57" i="32" s="1"/>
  <c r="W31" i="32"/>
  <c r="W32" i="32"/>
  <c r="S57" i="32" s="1"/>
  <c r="X31" i="32"/>
  <c r="X32" i="32"/>
  <c r="T57" i="32" s="1"/>
  <c r="Y31" i="32"/>
  <c r="Y32" i="32"/>
  <c r="F31" i="32"/>
  <c r="H29" i="32"/>
  <c r="J29" i="32"/>
  <c r="N29" i="32"/>
  <c r="N30" i="32"/>
  <c r="J56" i="32" s="1"/>
  <c r="P29" i="32"/>
  <c r="P30" i="32"/>
  <c r="L56" i="32" s="1"/>
  <c r="T29" i="32"/>
  <c r="T30" i="32"/>
  <c r="P56" i="32" s="1"/>
  <c r="V29" i="32"/>
  <c r="V30" i="32"/>
  <c r="R56" i="32" s="1"/>
  <c r="F29" i="32"/>
  <c r="V43" i="32"/>
  <c r="P43" i="32"/>
  <c r="J43" i="32"/>
  <c r="U43" i="32"/>
  <c r="O43" i="32"/>
  <c r="I43" i="32"/>
  <c r="F43" i="32"/>
  <c r="T43" i="32"/>
  <c r="N43" i="32"/>
  <c r="F39" i="32"/>
  <c r="T39" i="32"/>
  <c r="T40" i="32"/>
  <c r="P61" i="32" s="1"/>
  <c r="N39" i="32"/>
  <c r="H39" i="32"/>
  <c r="X39" i="32"/>
  <c r="X40" i="32"/>
  <c r="T61" i="32" s="1"/>
  <c r="R39" i="32"/>
  <c r="Y35" i="32"/>
  <c r="Y36" i="32"/>
  <c r="S35" i="32"/>
  <c r="S36" i="32"/>
  <c r="O59" i="32" s="1"/>
  <c r="M35" i="32"/>
  <c r="G35" i="32"/>
  <c r="X35" i="32"/>
  <c r="X36" i="32"/>
  <c r="T59" i="32" s="1"/>
  <c r="R35" i="32"/>
  <c r="R36" i="32"/>
  <c r="N59" i="32" s="1"/>
  <c r="L35" i="32"/>
  <c r="W35" i="32"/>
  <c r="W36" i="32"/>
  <c r="S59" i="32" s="1"/>
  <c r="Q35" i="32"/>
  <c r="Q36" i="32"/>
  <c r="M59" i="32" s="1"/>
  <c r="K35" i="32"/>
  <c r="V33" i="32"/>
  <c r="V34" i="32"/>
  <c r="R58" i="32" s="1"/>
  <c r="P33" i="32"/>
  <c r="P34" i="32"/>
  <c r="L58" i="32" s="1"/>
  <c r="J33" i="32"/>
  <c r="U33" i="32"/>
  <c r="U34" i="32"/>
  <c r="Q58" i="32" s="1"/>
  <c r="O33" i="32"/>
  <c r="O34" i="32"/>
  <c r="K58" i="32" s="1"/>
  <c r="I33" i="32"/>
  <c r="Y33" i="32"/>
  <c r="Y34" i="32"/>
  <c r="S33" i="32"/>
  <c r="S34" i="32"/>
  <c r="O58" i="32" s="1"/>
  <c r="M33" i="32"/>
  <c r="G33" i="32"/>
  <c r="J31" i="32"/>
  <c r="H31" i="32"/>
  <c r="Y29" i="32"/>
  <c r="Y30" i="32"/>
  <c r="S29" i="32"/>
  <c r="S30" i="32"/>
  <c r="O56" i="32" s="1"/>
  <c r="M29" i="32"/>
  <c r="M30" i="32"/>
  <c r="I56" i="32" s="1"/>
  <c r="G29" i="32"/>
  <c r="X29" i="32"/>
  <c r="X30" i="32"/>
  <c r="T56" i="32" s="1"/>
  <c r="R29" i="32"/>
  <c r="R30" i="32"/>
  <c r="N56" i="32" s="1"/>
  <c r="L29" i="32"/>
  <c r="W29" i="32"/>
  <c r="W30" i="32"/>
  <c r="Q29" i="32"/>
  <c r="Q30" i="32"/>
  <c r="M56" i="32" s="1"/>
  <c r="K29" i="32"/>
  <c r="U29" i="32"/>
  <c r="U30" i="32"/>
  <c r="Q56" i="32" s="1"/>
  <c r="O29" i="32"/>
  <c r="O30" i="32"/>
  <c r="K56" i="32" s="1"/>
  <c r="T42" i="32"/>
  <c r="P62" i="32" s="1"/>
  <c r="J2" i="11" a="1"/>
  <c r="J2" i="11"/>
  <c r="W5" i="11" s="1"/>
  <c r="F11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0" i="32" a="1"/>
  <c r="E30" i="32" s="1"/>
  <c r="D30" i="32"/>
  <c r="K30" i="32" s="1"/>
  <c r="M3" i="32"/>
  <c r="C19" i="32"/>
  <c r="K2" i="11"/>
  <c r="DZ5" i="11"/>
  <c r="H18" i="11" s="1"/>
  <c r="DL5" i="11"/>
  <c r="N17" i="11" s="1"/>
  <c r="BT5" i="11"/>
  <c r="E15" i="11" s="1"/>
  <c r="CD5" i="11"/>
  <c r="O15" i="11" s="1"/>
  <c r="CJ5" i="11"/>
  <c r="F16" i="11" s="1"/>
  <c r="AJ5" i="11"/>
  <c r="I12" i="11" s="1"/>
  <c r="AV5" i="11"/>
  <c r="K13" i="11" s="1"/>
  <c r="AA5" i="11"/>
  <c r="J11" i="11" s="1"/>
  <c r="DI5" i="11"/>
  <c r="K17" i="11" s="1"/>
  <c r="CG5" i="11"/>
  <c r="C16" i="11" s="1"/>
  <c r="CE5" i="11"/>
  <c r="P15" i="11" s="1"/>
  <c r="BV5" i="11"/>
  <c r="G15" i="11" s="1"/>
  <c r="AQ5" i="11"/>
  <c r="F13" i="11" s="1"/>
  <c r="BZ5" i="11"/>
  <c r="K15" i="11" s="1"/>
  <c r="CO5" i="11"/>
  <c r="K16" i="11" s="1"/>
  <c r="D5" i="11"/>
  <c r="E9" i="11" s="1"/>
  <c r="BY5" i="11"/>
  <c r="J15" i="11" s="1"/>
  <c r="CC5" i="11"/>
  <c r="N15" i="11" s="1"/>
  <c r="AR5" i="11"/>
  <c r="G13" i="11" s="1"/>
  <c r="C5" i="11"/>
  <c r="D9" i="11" s="1"/>
  <c r="DE5" i="11"/>
  <c r="G17" i="11" s="1"/>
  <c r="Q5" i="11"/>
  <c r="J10" i="11" s="1"/>
  <c r="AM5" i="11"/>
  <c r="L12" i="11" s="1"/>
  <c r="CP5" i="11"/>
  <c r="L16" i="11" s="1"/>
  <c r="AC5" i="11"/>
  <c r="L11" i="11" s="1"/>
  <c r="AZ5" i="11"/>
  <c r="O13" i="11" s="1"/>
  <c r="J5" i="11"/>
  <c r="C10" i="11" s="1"/>
  <c r="EF5" i="11"/>
  <c r="N18" i="11" s="1"/>
  <c r="BJ5" i="11"/>
  <c r="J14" i="11" s="1"/>
  <c r="CZ5" i="11"/>
  <c r="V16" i="11" s="1"/>
  <c r="AB5" i="11"/>
  <c r="K11" i="11" s="1"/>
  <c r="BX5" i="11"/>
  <c r="I15" i="11" s="1"/>
  <c r="BL5" i="11"/>
  <c r="L14" i="11" s="1"/>
  <c r="AP5" i="11"/>
  <c r="E13" i="11" s="1"/>
  <c r="BE5" i="11"/>
  <c r="E14" i="11" s="1"/>
  <c r="R5" i="11"/>
  <c r="K10" i="11" s="1"/>
  <c r="AY5" i="11"/>
  <c r="N13" i="11" s="1"/>
  <c r="BF5" i="11"/>
  <c r="F14" i="11" s="1"/>
  <c r="CL5" i="11"/>
  <c r="H16" i="11" s="1"/>
  <c r="AH5" i="11"/>
  <c r="G12" i="11" s="1"/>
  <c r="CM5" i="11"/>
  <c r="I16" i="11" s="1"/>
  <c r="CQ5" i="11"/>
  <c r="M16" i="11" s="1"/>
  <c r="BW5" i="11"/>
  <c r="H15" i="11" s="1"/>
  <c r="AD5" i="11"/>
  <c r="C12" i="11" s="1"/>
  <c r="DK5" i="11"/>
  <c r="M17" i="11" s="1"/>
  <c r="BS5" i="11"/>
  <c r="D15" i="11" s="1"/>
  <c r="CF5" i="11"/>
  <c r="Q15" i="11" s="1"/>
  <c r="E5" i="11"/>
  <c r="F9" i="11" s="1"/>
  <c r="CU5" i="11"/>
  <c r="Q16" i="11" s="1"/>
  <c r="AI5" i="11"/>
  <c r="H12" i="11" s="1"/>
  <c r="N5" i="11"/>
  <c r="G10" i="11" s="1"/>
  <c r="T5" i="11"/>
  <c r="C11" i="11" s="1"/>
  <c r="DT5" i="11"/>
  <c r="V17" i="11" s="1"/>
  <c r="M5" i="11"/>
  <c r="F10" i="11" s="1"/>
  <c r="F5" i="11"/>
  <c r="G9" i="11" s="1"/>
  <c r="C13" i="32"/>
  <c r="C18" i="32"/>
  <c r="C17" i="32"/>
  <c r="C16" i="32"/>
  <c r="C15" i="32"/>
  <c r="C12" i="32"/>
  <c r="C14" i="32"/>
  <c r="DU5" i="11"/>
  <c r="C18" i="11" s="1"/>
  <c r="BB5" i="11"/>
  <c r="Q13" i="11" s="1"/>
  <c r="BR5" i="11"/>
  <c r="C15" i="11" s="1"/>
  <c r="DA5" i="11" l="1"/>
  <c r="C17" i="11" s="1"/>
  <c r="Y17" i="11" s="1"/>
  <c r="S5" i="11"/>
  <c r="L10" i="11" s="1"/>
  <c r="L5" i="11"/>
  <c r="E10" i="11" s="1"/>
  <c r="BU5" i="11"/>
  <c r="F15" i="11" s="1"/>
  <c r="Y15" i="11" s="1"/>
  <c r="AU5" i="11"/>
  <c r="J13" i="11" s="1"/>
  <c r="DN5" i="11"/>
  <c r="P17" i="11" s="1"/>
  <c r="EN5" i="11"/>
  <c r="V18" i="11" s="1"/>
  <c r="AN5" i="11"/>
  <c r="C13" i="11" s="1"/>
  <c r="EA5" i="11"/>
  <c r="I18" i="11" s="1"/>
  <c r="I5" i="11"/>
  <c r="J9" i="11" s="1"/>
  <c r="DP5" i="11"/>
  <c r="R17" i="11" s="1"/>
  <c r="DC5" i="11"/>
  <c r="E17" i="11" s="1"/>
  <c r="CN5" i="11"/>
  <c r="J16" i="11" s="1"/>
  <c r="EE5" i="11"/>
  <c r="M18" i="11" s="1"/>
  <c r="CX5" i="11"/>
  <c r="T16" i="11" s="1"/>
  <c r="AL5" i="11"/>
  <c r="K12" i="11" s="1"/>
  <c r="BP5" i="11"/>
  <c r="P14" i="11" s="1"/>
  <c r="DB5" i="11"/>
  <c r="D17" i="11" s="1"/>
  <c r="EB5" i="11"/>
  <c r="J18" i="11" s="1"/>
  <c r="EC5" i="11"/>
  <c r="K18" i="11" s="1"/>
  <c r="EJ5" i="11"/>
  <c r="R18" i="11" s="1"/>
  <c r="AT5" i="11"/>
  <c r="I13" i="11" s="1"/>
  <c r="O5" i="11"/>
  <c r="H10" i="11" s="1"/>
  <c r="EH5" i="11"/>
  <c r="P18" i="11" s="1"/>
  <c r="BK5" i="11"/>
  <c r="K14" i="11" s="1"/>
  <c r="X5" i="11"/>
  <c r="G11" i="11" s="1"/>
  <c r="BH5" i="11"/>
  <c r="H14" i="11" s="1"/>
  <c r="Z5" i="11"/>
  <c r="I11" i="11" s="1"/>
  <c r="CW5" i="11"/>
  <c r="S16" i="11" s="1"/>
  <c r="DD5" i="11"/>
  <c r="F17" i="11" s="1"/>
  <c r="CB5" i="11"/>
  <c r="M15" i="11" s="1"/>
  <c r="H5" i="11"/>
  <c r="I9" i="11" s="1"/>
  <c r="CY5" i="11"/>
  <c r="U16" i="11" s="1"/>
  <c r="DQ5" i="11"/>
  <c r="S17" i="11" s="1"/>
  <c r="AO5" i="11"/>
  <c r="D13" i="11" s="1"/>
  <c r="CT5" i="11"/>
  <c r="P16" i="11" s="1"/>
  <c r="BC5" i="11"/>
  <c r="C14" i="11" s="1"/>
  <c r="Y14" i="11" s="1"/>
  <c r="CV5" i="11"/>
  <c r="R16" i="11" s="1"/>
  <c r="G5" i="11"/>
  <c r="H9" i="11" s="1"/>
  <c r="Y9" i="11" s="1"/>
  <c r="BD5" i="11"/>
  <c r="D14" i="11" s="1"/>
  <c r="CK5" i="11"/>
  <c r="G16" i="11" s="1"/>
  <c r="Y16" i="11" s="1"/>
  <c r="DJ5" i="11"/>
  <c r="L17" i="11" s="1"/>
  <c r="BI5" i="11"/>
  <c r="I14" i="11" s="1"/>
  <c r="BG5" i="11"/>
  <c r="G14" i="11" s="1"/>
  <c r="BA5" i="11"/>
  <c r="P13" i="11" s="1"/>
  <c r="DG5" i="11"/>
  <c r="I17" i="11" s="1"/>
  <c r="CR5" i="11"/>
  <c r="N16" i="11" s="1"/>
  <c r="CI5" i="11"/>
  <c r="E16" i="11" s="1"/>
  <c r="V5" i="11"/>
  <c r="E11" i="11" s="1"/>
  <c r="U5" i="11"/>
  <c r="D11" i="11" s="1"/>
  <c r="DY5" i="11"/>
  <c r="G18" i="11" s="1"/>
  <c r="BO5" i="11"/>
  <c r="O14" i="11" s="1"/>
  <c r="AK5" i="11"/>
  <c r="J12" i="11" s="1"/>
  <c r="Y12" i="11" s="1"/>
  <c r="K5" i="11"/>
  <c r="D10" i="11" s="1"/>
  <c r="Y10" i="11" s="1"/>
  <c r="BQ5" i="11"/>
  <c r="Q14" i="11" s="1"/>
  <c r="P5" i="11"/>
  <c r="I10" i="11" s="1"/>
  <c r="BN5" i="11"/>
  <c r="N14" i="11" s="1"/>
  <c r="AF5" i="11"/>
  <c r="E12" i="11" s="1"/>
  <c r="DS5" i="11"/>
  <c r="U17" i="11" s="1"/>
  <c r="DX5" i="11"/>
  <c r="F18" i="11" s="1"/>
  <c r="EM5" i="11"/>
  <c r="U18" i="11" s="1"/>
  <c r="DH5" i="11"/>
  <c r="J17" i="11" s="1"/>
  <c r="AX5" i="11"/>
  <c r="M13" i="11" s="1"/>
  <c r="BM5" i="11"/>
  <c r="M14" i="11" s="1"/>
  <c r="DR5" i="11"/>
  <c r="T17" i="11" s="1"/>
  <c r="DM5" i="11"/>
  <c r="O17" i="11" s="1"/>
  <c r="EI5" i="11"/>
  <c r="Q18" i="11" s="1"/>
  <c r="DF5" i="11"/>
  <c r="H17" i="11" s="1"/>
  <c r="ED5" i="11"/>
  <c r="L18" i="11" s="1"/>
  <c r="CH5" i="11"/>
  <c r="D16" i="11" s="1"/>
  <c r="EZ5" i="11"/>
  <c r="N19" i="11" s="1"/>
  <c r="FL5" i="11"/>
  <c r="F20" i="11" s="1"/>
  <c r="FX5" i="11"/>
  <c r="R20" i="11" s="1"/>
  <c r="EQ5" i="11"/>
  <c r="E19" i="11" s="1"/>
  <c r="EL5" i="11"/>
  <c r="T18" i="11" s="1"/>
  <c r="EU5" i="11"/>
  <c r="I19" i="11" s="1"/>
  <c r="FG5" i="11"/>
  <c r="U19" i="11" s="1"/>
  <c r="FS5" i="11"/>
  <c r="M20" i="11" s="1"/>
  <c r="EV5" i="11"/>
  <c r="J19" i="11" s="1"/>
  <c r="FT5" i="11"/>
  <c r="N20" i="11" s="1"/>
  <c r="EW5" i="11"/>
  <c r="K19" i="11" s="1"/>
  <c r="EY5" i="11"/>
  <c r="M19" i="11" s="1"/>
  <c r="EO5" i="11"/>
  <c r="C19" i="11" s="1"/>
  <c r="FA5" i="11"/>
  <c r="O19" i="11" s="1"/>
  <c r="FM5" i="11"/>
  <c r="G20" i="11" s="1"/>
  <c r="FY5" i="11"/>
  <c r="S20" i="11" s="1"/>
  <c r="FC5" i="11"/>
  <c r="Q19" i="11" s="1"/>
  <c r="GA5" i="11"/>
  <c r="U20" i="11" s="1"/>
  <c r="FE5" i="11"/>
  <c r="S19" i="11" s="1"/>
  <c r="ET5" i="11"/>
  <c r="H19" i="11" s="1"/>
  <c r="FF5" i="11"/>
  <c r="T19" i="11" s="1"/>
  <c r="FR5" i="11"/>
  <c r="L20" i="11" s="1"/>
  <c r="FH5" i="11"/>
  <c r="V19" i="11" s="1"/>
  <c r="B5" i="11"/>
  <c r="C9" i="11" s="1"/>
  <c r="FI5" i="11"/>
  <c r="C20" i="11" s="1"/>
  <c r="FJ5" i="11"/>
  <c r="D20" i="11" s="1"/>
  <c r="FK5" i="11"/>
  <c r="E20" i="11" s="1"/>
  <c r="EP5" i="11"/>
  <c r="D19" i="11" s="1"/>
  <c r="FB5" i="11"/>
  <c r="P19" i="11" s="1"/>
  <c r="FN5" i="11"/>
  <c r="H20" i="11" s="1"/>
  <c r="FZ5" i="11"/>
  <c r="T20" i="11" s="1"/>
  <c r="FO5" i="11"/>
  <c r="I20" i="11" s="1"/>
  <c r="FQ5" i="11"/>
  <c r="K20" i="11" s="1"/>
  <c r="FW5" i="11"/>
  <c r="Q20" i="11" s="1"/>
  <c r="ER5" i="11"/>
  <c r="F19" i="11" s="1"/>
  <c r="FD5" i="11"/>
  <c r="R19" i="11" s="1"/>
  <c r="FP5" i="11"/>
  <c r="J20" i="11" s="1"/>
  <c r="GB5" i="11"/>
  <c r="V20" i="11" s="1"/>
  <c r="ES5" i="11"/>
  <c r="G19" i="11" s="1"/>
  <c r="FU5" i="11"/>
  <c r="O20" i="11" s="1"/>
  <c r="EX5" i="11"/>
  <c r="L19" i="11" s="1"/>
  <c r="FV5" i="11"/>
  <c r="P20" i="11" s="1"/>
  <c r="Y5" i="11"/>
  <c r="H11" i="11" s="1"/>
  <c r="EK5" i="11"/>
  <c r="S18" i="11" s="1"/>
  <c r="AE5" i="11"/>
  <c r="D12" i="11" s="1"/>
  <c r="CA5" i="11"/>
  <c r="L15" i="11" s="1"/>
  <c r="EG5" i="11"/>
  <c r="O18" i="11" s="1"/>
  <c r="AG5" i="11"/>
  <c r="F12" i="11" s="1"/>
  <c r="DO5" i="11"/>
  <c r="Q17" i="11" s="1"/>
  <c r="AS5" i="11"/>
  <c r="H13" i="11" s="1"/>
  <c r="CS5" i="11"/>
  <c r="O16" i="11" s="1"/>
  <c r="AW5" i="11"/>
  <c r="L13" i="11" s="1"/>
  <c r="DW5" i="11"/>
  <c r="E18" i="11" s="1"/>
  <c r="DV5" i="11"/>
  <c r="D18" i="11" s="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C14" i="13"/>
  <c r="E18" i="32" s="1"/>
  <c r="C8" i="13"/>
  <c r="E12" i="32" s="1"/>
  <c r="C13" i="13"/>
  <c r="C9" i="13"/>
  <c r="E13" i="32" s="1"/>
  <c r="C15" i="13"/>
  <c r="E19" i="32" s="1"/>
  <c r="C10" i="13"/>
  <c r="D44" i="32" a="1"/>
  <c r="D32" i="32" a="1"/>
  <c r="D38" i="32" a="1"/>
  <c r="D38" i="32" s="1"/>
  <c r="D48" i="32" a="1"/>
  <c r="E48" i="32" s="1"/>
  <c r="D36" i="32" a="1"/>
  <c r="E36" i="32" s="1"/>
  <c r="D36" i="32"/>
  <c r="D34" i="32" a="1"/>
  <c r="E34" i="32" s="1"/>
  <c r="D42" i="32" a="1"/>
  <c r="D42" i="32" s="1"/>
  <c r="E11" i="32"/>
  <c r="D46" i="32" a="1"/>
  <c r="E46" i="32" s="1"/>
  <c r="D40" i="32"/>
  <c r="E40" i="32"/>
  <c r="G38" i="32"/>
  <c r="E44" i="32"/>
  <c r="D44" i="32"/>
  <c r="D32" i="32"/>
  <c r="E32" i="32"/>
  <c r="G30" i="32"/>
  <c r="C56" i="32" s="1"/>
  <c r="E38" i="32"/>
  <c r="M38" i="32" s="1"/>
  <c r="F30" i="32"/>
  <c r="B56" i="32" s="1"/>
  <c r="L30" i="32"/>
  <c r="H30" i="32"/>
  <c r="I30" i="32"/>
  <c r="J30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E17" i="32" l="1"/>
  <c r="E14" i="32"/>
  <c r="E20" i="32"/>
  <c r="D48" i="32"/>
  <c r="H48" i="32" s="1"/>
  <c r="D34" i="32"/>
  <c r="I36" i="32"/>
  <c r="F36" i="32"/>
  <c r="B59" i="32" s="1"/>
  <c r="G36" i="32"/>
  <c r="C59" i="32" s="1"/>
  <c r="K36" i="32"/>
  <c r="N36" i="32"/>
  <c r="L36" i="32"/>
  <c r="J36" i="32"/>
  <c r="H36" i="32"/>
  <c r="D59" i="32" s="1"/>
  <c r="F48" i="32"/>
  <c r="B65" i="32" s="1"/>
  <c r="D46" i="32"/>
  <c r="V46" i="32" s="1"/>
  <c r="V48" i="32"/>
  <c r="E42" i="32"/>
  <c r="S42" i="32" s="1"/>
  <c r="T48" i="32"/>
  <c r="M36" i="32"/>
  <c r="S48" i="32"/>
  <c r="N48" i="32"/>
  <c r="I48" i="32"/>
  <c r="K48" i="32"/>
  <c r="Q48" i="32"/>
  <c r="M48" i="32"/>
  <c r="L48" i="32"/>
  <c r="E59" i="32"/>
  <c r="U48" i="32"/>
  <c r="R48" i="32"/>
  <c r="P48" i="32"/>
  <c r="W48" i="32"/>
  <c r="O48" i="32"/>
  <c r="J48" i="32"/>
  <c r="X48" i="32"/>
  <c r="G48" i="32"/>
  <c r="H38" i="32"/>
  <c r="F38" i="32"/>
  <c r="B60" i="32" s="1"/>
  <c r="N34" i="32"/>
  <c r="L34" i="32"/>
  <c r="J34" i="32"/>
  <c r="F34" i="32"/>
  <c r="B58" i="32" s="1"/>
  <c r="M34" i="32"/>
  <c r="I34" i="32"/>
  <c r="K34" i="32"/>
  <c r="G34" i="32"/>
  <c r="H34" i="32"/>
  <c r="K38" i="32"/>
  <c r="F56" i="32"/>
  <c r="O38" i="32"/>
  <c r="S38" i="32"/>
  <c r="Q38" i="32"/>
  <c r="D56" i="32"/>
  <c r="P38" i="32"/>
  <c r="R38" i="32"/>
  <c r="E56" i="32"/>
  <c r="H32" i="32"/>
  <c r="J32" i="32"/>
  <c r="K32" i="32"/>
  <c r="G32" i="32"/>
  <c r="L32" i="32"/>
  <c r="N32" i="32"/>
  <c r="M32" i="32"/>
  <c r="I32" i="32"/>
  <c r="F32" i="32"/>
  <c r="B57" i="32" s="1"/>
  <c r="J38" i="32"/>
  <c r="N38" i="32"/>
  <c r="L38" i="32"/>
  <c r="M44" i="32"/>
  <c r="J44" i="32"/>
  <c r="K44" i="32"/>
  <c r="I44" i="32"/>
  <c r="H44" i="32"/>
  <c r="S44" i="32"/>
  <c r="T44" i="32"/>
  <c r="Q44" i="32"/>
  <c r="O44" i="32"/>
  <c r="R44" i="32"/>
  <c r="V44" i="32"/>
  <c r="N44" i="32"/>
  <c r="F44" i="32"/>
  <c r="B63" i="32" s="1"/>
  <c r="W44" i="32"/>
  <c r="X44" i="32"/>
  <c r="P44" i="32"/>
  <c r="L44" i="32"/>
  <c r="U44" i="32"/>
  <c r="G44" i="32"/>
  <c r="I38" i="32"/>
  <c r="P40" i="32"/>
  <c r="I40" i="32"/>
  <c r="F40" i="32"/>
  <c r="B61" i="32" s="1"/>
  <c r="M40" i="32"/>
  <c r="O40" i="32"/>
  <c r="Q40" i="32"/>
  <c r="G40" i="32"/>
  <c r="N40" i="32"/>
  <c r="K40" i="32"/>
  <c r="L40" i="32"/>
  <c r="R40" i="32"/>
  <c r="S40" i="32"/>
  <c r="J40" i="32"/>
  <c r="H40" i="32"/>
  <c r="H56" i="32"/>
  <c r="G56" i="32"/>
  <c r="I46" i="32" l="1"/>
  <c r="P42" i="32"/>
  <c r="S46" i="32"/>
  <c r="N46" i="32"/>
  <c r="H59" i="32"/>
  <c r="O46" i="32"/>
  <c r="K42" i="32"/>
  <c r="T46" i="32"/>
  <c r="K46" i="32"/>
  <c r="F59" i="32"/>
  <c r="E60" i="32"/>
  <c r="H46" i="32"/>
  <c r="F64" i="32" s="1"/>
  <c r="L46" i="32"/>
  <c r="R46" i="32"/>
  <c r="Q42" i="32"/>
  <c r="O42" i="32"/>
  <c r="C65" i="32"/>
  <c r="M46" i="32"/>
  <c r="G42" i="32"/>
  <c r="C62" i="32" s="1"/>
  <c r="G59" i="32"/>
  <c r="W46" i="32"/>
  <c r="M42" i="32"/>
  <c r="I42" i="32"/>
  <c r="E62" i="32" s="1"/>
  <c r="P46" i="32"/>
  <c r="N42" i="32"/>
  <c r="I59" i="32"/>
  <c r="F42" i="32"/>
  <c r="B62" i="32" s="1"/>
  <c r="G46" i="32"/>
  <c r="F46" i="32"/>
  <c r="B64" i="32" s="1"/>
  <c r="J59" i="32"/>
  <c r="Q46" i="32"/>
  <c r="R42" i="32"/>
  <c r="J42" i="32"/>
  <c r="X46" i="32"/>
  <c r="H42" i="32"/>
  <c r="M62" i="32" s="1"/>
  <c r="U46" i="32"/>
  <c r="L42" i="32"/>
  <c r="J46" i="32"/>
  <c r="S65" i="32"/>
  <c r="K65" i="32"/>
  <c r="F65" i="32"/>
  <c r="I65" i="32"/>
  <c r="H63" i="32"/>
  <c r="D63" i="32"/>
  <c r="M65" i="32"/>
  <c r="D65" i="32"/>
  <c r="N65" i="32"/>
  <c r="C61" i="32"/>
  <c r="G60" i="32"/>
  <c r="L65" i="32"/>
  <c r="Q65" i="32"/>
  <c r="C60" i="32"/>
  <c r="J57" i="32"/>
  <c r="H57" i="32"/>
  <c r="J65" i="32"/>
  <c r="C57" i="32"/>
  <c r="H65" i="32"/>
  <c r="G65" i="32"/>
  <c r="R65" i="32"/>
  <c r="T65" i="32"/>
  <c r="P65" i="32"/>
  <c r="O65" i="32"/>
  <c r="J60" i="32"/>
  <c r="D60" i="32"/>
  <c r="F60" i="32"/>
  <c r="E65" i="32"/>
  <c r="N60" i="32"/>
  <c r="F58" i="32"/>
  <c r="I61" i="32"/>
  <c r="G57" i="32"/>
  <c r="L60" i="32"/>
  <c r="J58" i="32"/>
  <c r="I63" i="32"/>
  <c r="F57" i="32"/>
  <c r="L63" i="32"/>
  <c r="K61" i="32"/>
  <c r="F61" i="32"/>
  <c r="L61" i="32"/>
  <c r="R63" i="32"/>
  <c r="O61" i="32"/>
  <c r="N63" i="32"/>
  <c r="H60" i="32"/>
  <c r="M60" i="32"/>
  <c r="D58" i="32"/>
  <c r="E63" i="32"/>
  <c r="T63" i="32"/>
  <c r="J63" i="32"/>
  <c r="D57" i="32"/>
  <c r="N61" i="32"/>
  <c r="C58" i="32"/>
  <c r="H61" i="32"/>
  <c r="M63" i="32"/>
  <c r="G58" i="32"/>
  <c r="M61" i="32"/>
  <c r="H58" i="32"/>
  <c r="S63" i="32"/>
  <c r="D61" i="32"/>
  <c r="K63" i="32"/>
  <c r="I60" i="32"/>
  <c r="G61" i="32"/>
  <c r="C63" i="32"/>
  <c r="P63" i="32"/>
  <c r="E57" i="32"/>
  <c r="K60" i="32"/>
  <c r="E58" i="32"/>
  <c r="G63" i="32"/>
  <c r="F63" i="32"/>
  <c r="E61" i="32"/>
  <c r="O60" i="32"/>
  <c r="J61" i="32"/>
  <c r="Q63" i="32"/>
  <c r="O63" i="32"/>
  <c r="I57" i="32"/>
  <c r="I58" i="32"/>
  <c r="C71" i="32"/>
  <c r="C74" i="32" l="1"/>
  <c r="S64" i="32"/>
  <c r="K64" i="32"/>
  <c r="G64" i="32"/>
  <c r="O64" i="32"/>
  <c r="I62" i="32"/>
  <c r="F62" i="32"/>
  <c r="M64" i="32"/>
  <c r="L64" i="32"/>
  <c r="O62" i="32"/>
  <c r="N62" i="32"/>
  <c r="I64" i="32"/>
  <c r="T64" i="32"/>
  <c r="K62" i="32"/>
  <c r="N64" i="32"/>
  <c r="L62" i="32"/>
  <c r="C64" i="32"/>
  <c r="R64" i="32"/>
  <c r="P64" i="32"/>
  <c r="G62" i="32"/>
  <c r="Q64" i="32"/>
  <c r="J64" i="32"/>
  <c r="H64" i="32"/>
  <c r="D62" i="32"/>
  <c r="E64" i="32"/>
  <c r="H62" i="32"/>
  <c r="J62" i="32"/>
  <c r="D64" i="32"/>
  <c r="C80" i="32"/>
  <c r="C72" i="32"/>
  <c r="C73" i="32"/>
  <c r="C76" i="32"/>
  <c r="C78" i="32"/>
  <c r="C75" i="32"/>
  <c r="C77" i="32" l="1"/>
  <c r="C79" i="32"/>
  <c r="C84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<sst xmlns="http://schemas.openxmlformats.org/spreadsheetml/2006/main" count="460" uniqueCount="274">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</sst>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</fills>
  <borders count="2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7" borderId="0" xfId="0" applyFill="1" applyAlignment="1">
      <alignment horizont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Unlock'!$B$8:$M$8</c:f>
              <c:numCache>
                <c:formatCode>General</c:formatCode>
                <c:ptCount val="12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'Dragons - Unlock'!$B$11:$M$11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40</c:v>
                </c:pt>
                <c:pt idx="6">
                  <c:v>55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110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Unlock'!$B$10:$M$10</c:f>
              <c:numCache>
                <c:formatCode>General</c:formatCode>
                <c:ptCount val="12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13</xdr:row>
      <xdr:rowOff>147636</xdr:rowOff>
    </xdr:from>
    <xdr:to>
      <xdr:col>7</xdr:col>
      <xdr:colOff>609600</xdr:colOff>
      <xdr:row>30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13</xdr:row>
      <xdr:rowOff>147636</xdr:rowOff>
    </xdr:from>
    <xdr:to>
      <xdr:col>16</xdr:col>
      <xdr:colOff>542925</xdr:colOff>
      <xdr:row>30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M13" totalsRowShown="0">
  <autoFilter ref="A5:M13"/>
  <tableColumns count="13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5:T67" totalsRowShown="0" headerRowDxfId="161" dataDxfId="160">
  <autoFilter ref="A55:T67"/>
  <tableColumns count="20">
    <tableColumn id="1" name="Dragon ID / Step XP per Level" dataDxfId="159"/>
    <tableColumn id="2" name="1" dataDxfId="158">
      <calculatedColumnFormula>IF(OFFSET(F29,$A56,0)="","",ROUND(SUM(OFFSET($F29:F29,$A56,0)),0))</calculatedColumnFormula>
    </tableColumn>
    <tableColumn id="3" name="2" dataDxfId="157">
      <calculatedColumnFormula>IF(OFFSET(G29,$A56,0)="","",ROUND(SUM(OFFSET($F29:G29,$A56,0)),0))</calculatedColumnFormula>
    </tableColumn>
    <tableColumn id="4" name="3" dataDxfId="156">
      <calculatedColumnFormula>IF(OFFSET(H29,$A56,0)="","",ROUND(SUM(OFFSET($F29:H29,$A56,0)),0))</calculatedColumnFormula>
    </tableColumn>
    <tableColumn id="5" name="4" dataDxfId="155">
      <calculatedColumnFormula>IF(OFFSET(I29,$A56,0)="","",ROUND(SUM(OFFSET($F29:I29,$A56,0)),0))</calculatedColumnFormula>
    </tableColumn>
    <tableColumn id="6" name="5" dataDxfId="154">
      <calculatedColumnFormula>IF(OFFSET(J29,$A56,0)="","",ROUND(SUM(OFFSET($F29:J29,$A56,0)),0))</calculatedColumnFormula>
    </tableColumn>
    <tableColumn id="7" name="6" dataDxfId="153">
      <calculatedColumnFormula>IF(OFFSET(K29,$A56,0)="","",ROUND(SUM(OFFSET($F29:K29,$A56,0)),0))</calculatedColumnFormula>
    </tableColumn>
    <tableColumn id="8" name="7" dataDxfId="152">
      <calculatedColumnFormula>IF(OFFSET(L29,$A56,0)="","",ROUND(SUM(OFFSET($F29:L29,$A56,0)),0))</calculatedColumnFormula>
    </tableColumn>
    <tableColumn id="9" name="8" dataDxfId="151">
      <calculatedColumnFormula>IF(OFFSET(M29,$A56,0)="","",ROUND(SUM(OFFSET($F29:M29,$A56,0)),0))</calculatedColumnFormula>
    </tableColumn>
    <tableColumn id="10" name="9" dataDxfId="150">
      <calculatedColumnFormula>IF(OFFSET(N29,$A56,0)="","",ROUND(SUM(OFFSET($F29:N29,$A56,0)),0))</calculatedColumnFormula>
    </tableColumn>
    <tableColumn id="11" name="10" dataDxfId="149">
      <calculatedColumnFormula>IF(OFFSET(O29,$A56,0)="","",ROUND(SUM(OFFSET($F29:O29,$A56,0)),0))</calculatedColumnFormula>
    </tableColumn>
    <tableColumn id="12" name="11" dataDxfId="148">
      <calculatedColumnFormula>IF(OFFSET(P29,$A56,0)="","",ROUND(SUM(OFFSET($F29:P29,$A56,0)),0))</calculatedColumnFormula>
    </tableColumn>
    <tableColumn id="13" name="12" dataDxfId="147">
      <calculatedColumnFormula>IF(OFFSET(Q29,$A56,0)="","",ROUND(SUM(OFFSET($F29:Q29,$A56,0)),0))</calculatedColumnFormula>
    </tableColumn>
    <tableColumn id="14" name="13" dataDxfId="146">
      <calculatedColumnFormula>IF(OFFSET(R29,$A56,0)="","",ROUND(SUM(OFFSET($F29:R29,$A56,0)),0))</calculatedColumnFormula>
    </tableColumn>
    <tableColumn id="15" name="14" dataDxfId="145">
      <calculatedColumnFormula>IF(OFFSET(S29,$A56,0)="","",ROUND(SUM(OFFSET($F29:S29,$A56,0)),0))</calculatedColumnFormula>
    </tableColumn>
    <tableColumn id="16" name="15" dataDxfId="144">
      <calculatedColumnFormula>IF(OFFSET(T29,$A56,0)="","",ROUND(SUM(OFFSET($F29:T29,$A56,0)),0))</calculatedColumnFormula>
    </tableColumn>
    <tableColumn id="17" name="16" dataDxfId="143">
      <calculatedColumnFormula>IF(OFFSET(U29,$A56,0)="","",ROUND(SUM(OFFSET($F29:U29,$A56,0)),0))</calculatedColumnFormula>
    </tableColumn>
    <tableColumn id="18" name="17" dataDxfId="142">
      <calculatedColumnFormula>IF(OFFSET(V29,$A56,0)="","",ROUND(SUM(OFFSET($F29:V29,$A56,0)),0))</calculatedColumnFormula>
    </tableColumn>
    <tableColumn id="19" name="18" dataDxfId="141">
      <calculatedColumnFormula>IF(OFFSET(W29,$A56,0)="","",ROUND(SUM(OFFSET($F29:W29,$A56,0)),0))</calculatedColumnFormula>
    </tableColumn>
    <tableColumn id="20" name="19" dataDxfId="140">
      <calculatedColumnFormula>IF(OFFSET(X29,$A56,0)="","",ROUND(SUM(OFFSET($F29:X29,$A56,0)),0))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0:C82" totalsRowShown="0" headerRowDxfId="139" dataDxfId="138">
  <autoFilter ref="A70:C82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MAX(B56:T56)/Table74[[#This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188" totalsRowShown="0" headerRowDxfId="134" dataDxfId="133">
  <autoFilter ref="A8:C188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18" totalsRowShown="0" headerRowDxfId="129" dataDxfId="128">
  <autoFilter ref="A8:B18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6" totalsRowShown="0" headerRowDxfId="125" dataDxfId="124">
  <autoFilter ref="E4:J16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4" totalsRowShown="0" headerRowDxfId="110" dataDxfId="109" tableBorderDxfId="108">
  <autoFilter ref="A12:B24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8" totalsRowShown="0" headerRowDxfId="97" dataDxfId="96">
  <autoFilter ref="A6:C18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0" totalsRowShown="0" headerRowDxfId="76" dataDxfId="75">
  <autoFilter ref="A8:V20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rate'!$B$4:$GB$5,2,FALSE),0),"")</calculatedColumnFormula>
    </tableColumn>
    <tableColumn id="3" name="2" dataDxfId="71">
      <calculatedColumnFormula>_xlfn.IFNA(ROUND(HLOOKUP('Link table'!C4,'Progression - Gold rate'!$B$4:$GB$5,2,FALSE),0),"")</calculatedColumnFormula>
    </tableColumn>
    <tableColumn id="4" name="3" dataDxfId="70">
      <calculatedColumnFormula>_xlfn.IFNA(ROUND(HLOOKUP('Link table'!D4,'Progression - Gold rate'!$B$4:$GB$5,2,FALSE),0),"")</calculatedColumnFormula>
    </tableColumn>
    <tableColumn id="5" name="4" dataDxfId="69">
      <calculatedColumnFormula>_xlfn.IFNA(ROUND(HLOOKUP('Link table'!E4,'Progression - Gold rate'!$B$4:$GB$5,2,FALSE),0),"")</calculatedColumnFormula>
    </tableColumn>
    <tableColumn id="6" name="5" dataDxfId="68">
      <calculatedColumnFormula>_xlfn.IFNA(ROUND(HLOOKUP('Link table'!F4,'Progression - Gold rate'!$B$4:$GB$5,2,FALSE),0),"")</calculatedColumnFormula>
    </tableColumn>
    <tableColumn id="7" name="6" dataDxfId="67">
      <calculatedColumnFormula>_xlfn.IFNA(ROUND(HLOOKUP('Link table'!G4,'Progression - Gold rate'!$B$4:$GB$5,2,FALSE),0),"")</calculatedColumnFormula>
    </tableColumn>
    <tableColumn id="8" name="7" dataDxfId="66">
      <calculatedColumnFormula>_xlfn.IFNA(ROUND(HLOOKUP('Link table'!H4,'Progression - Gold rate'!$B$4:$GB$5,2,FALSE),0),"")</calculatedColumnFormula>
    </tableColumn>
    <tableColumn id="9" name="8" dataDxfId="65">
      <calculatedColumnFormula>_xlfn.IFNA(ROUND(HLOOKUP('Link table'!I4,'Progression - Gold rate'!$B$4:$GB$5,2,FALSE),0),"")</calculatedColumnFormula>
    </tableColumn>
    <tableColumn id="10" name="9" dataDxfId="64">
      <calculatedColumnFormula>_xlfn.IFNA(ROUND(HLOOKUP('Link table'!J4,'Progression - Gold rate'!$B$4:$GB$5,2,FALSE),0),"")</calculatedColumnFormula>
    </tableColumn>
    <tableColumn id="11" name="10" dataDxfId="63">
      <calculatedColumnFormula>_xlfn.IFNA(ROUND(HLOOKUP('Link table'!K4,'Progression - Gold rate'!$B$4:$GB$5,2,FALSE),0),"")</calculatedColumnFormula>
    </tableColumn>
    <tableColumn id="12" name="11" dataDxfId="62">
      <calculatedColumnFormula>_xlfn.IFNA(ROUND(HLOOKUP('Link table'!L4,'Progression - Gold rate'!$B$4:$GB$5,2,FALSE),0),"")</calculatedColumnFormula>
    </tableColumn>
    <tableColumn id="13" name="12" dataDxfId="61">
      <calculatedColumnFormula>_xlfn.IFNA(ROUND(HLOOKUP('Link table'!M4,'Progression - Gold rate'!$B$4:$GB$5,2,FALSE),0),"")</calculatedColumnFormula>
    </tableColumn>
    <tableColumn id="14" name="13" dataDxfId="60">
      <calculatedColumnFormula>_xlfn.IFNA(ROUND(HLOOKUP('Link table'!N4,'Progression - Gold rate'!$B$4:$GB$5,2,FALSE),0),"")</calculatedColumnFormula>
    </tableColumn>
    <tableColumn id="15" name="14" dataDxfId="59">
      <calculatedColumnFormula>_xlfn.IFNA(ROUND(HLOOKUP('Link table'!O4,'Progression - Gold rate'!$B$4:$GB$5,2,FALSE),0),"")</calculatedColumnFormula>
    </tableColumn>
    <tableColumn id="16" name="15" dataDxfId="58">
      <calculatedColumnFormula>_xlfn.IFNA(ROUND(HLOOKUP('Link table'!P4,'Progression - Gold rate'!$B$4:$GB$5,2,FALSE),0),"")</calculatedColumnFormula>
    </tableColumn>
    <tableColumn id="17" name="16" dataDxfId="57">
      <calculatedColumnFormula>_xlfn.IFNA(ROUND(HLOOKUP('Link table'!Q4,'Progression - Gold rate'!$B$4:$GB$5,2,FALSE),0),"")</calculatedColumnFormula>
    </tableColumn>
    <tableColumn id="18" name="17" dataDxfId="56">
      <calculatedColumnFormula>_xlfn.IFNA(ROUND(HLOOKUP('Link table'!R4,'Progression - Gold rate'!$B$4:$GB$5,2,FALSE),0),"")</calculatedColumnFormula>
    </tableColumn>
    <tableColumn id="19" name="18" dataDxfId="55">
      <calculatedColumnFormula>_xlfn.IFNA(ROUND(HLOOKUP('Link table'!S4,'Progression - Gold rate'!$B$4:$GB$5,2,FALSE),0),"")</calculatedColumnFormula>
    </tableColumn>
    <tableColumn id="20" name="19" dataDxfId="54">
      <calculatedColumnFormula>_xlfn.IFNA(ROUND(HLOOKUP('Link table'!T4,'Progression - Gold rate'!$B$4:$GB$5,2,FALSE),0),"")</calculatedColumnFormula>
    </tableColumn>
    <tableColumn id="21" name="20" dataDxfId="53">
      <calculatedColumnFormula>_xlfn.IFNA(ROUND(HLOOKUP('Link table'!U4,'Progression - Gold rate'!$B$4:$GB$5,2,FALSE),0),"")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5" totalsRowShown="0" headerRowDxfId="52" dataDxfId="51">
  <autoFilter ref="A3:U15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7" totalsRowShown="0" headerRowDxfId="29" dataDxfId="28">
  <autoFilter ref="A5:C17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n)" dataDxfId="8"/>
    <tableColumn id="2" name="HC" dataDxfId="7">
      <calculatedColumnFormula>IF(ROUND(HCtoSkipTimers[[#This Row],[Equivalence (mn)]]*$F$3+$G$3,0)=0,1,ROUND(HCtoSkipTimers[[#This Row],[Equivalence (mn)]]*$F$3+$G$3,0))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M13"/>
  <sheetViews>
    <sheetView workbookViewId="0">
      <selection activeCell="E36" sqref="E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4" bestFit="1" customWidth="1"/>
  </cols>
  <sheetData>
    <row r="1" spans="1:13" ht="18.75" x14ac:dyDescent="0.3">
      <c r="A1" s="77" t="s">
        <v>79</v>
      </c>
      <c r="B1" s="78"/>
      <c r="C1" s="78"/>
      <c r="D1" s="78"/>
      <c r="E1" s="78"/>
    </row>
    <row r="5" spans="1:13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199</v>
      </c>
    </row>
    <row r="6" spans="1:13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</row>
    <row r="7" spans="1:13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</row>
    <row r="8" spans="1:13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</row>
    <row r="9" spans="1:13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</row>
    <row r="10" spans="1:13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</row>
    <row r="11" spans="1:13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</row>
    <row r="12" spans="1:13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</row>
    <row r="13" spans="1:13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4"/>
  <sheetViews>
    <sheetView topLeftCell="A46" workbookViewId="0">
      <selection activeCell="E76" sqref="E76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</row>
    <row r="21" spans="1:25" x14ac:dyDescent="0.25">
      <c r="A21" s="23">
        <v>11</v>
      </c>
      <c r="B21" s="72">
        <v>20</v>
      </c>
      <c r="C21" s="103">
        <f t="shared" ref="C21:C22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</row>
    <row r="24" spans="1:25" ht="18.75" x14ac:dyDescent="0.25">
      <c r="A24" s="124" t="s">
        <v>230</v>
      </c>
      <c r="B24" s="125"/>
      <c r="C24" s="125"/>
    </row>
    <row r="25" spans="1:25" x14ac:dyDescent="0.25">
      <c r="A25" s="1"/>
      <c r="B25" s="1"/>
      <c r="C25" s="110" t="s">
        <v>125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20">
        <v>4000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7">
        <v>1.2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10" t="s">
        <v>120</v>
      </c>
      <c r="B28" s="110" t="s">
        <v>121</v>
      </c>
      <c r="C28" s="110" t="s">
        <v>122</v>
      </c>
      <c r="D28" s="110" t="s">
        <v>123</v>
      </c>
      <c r="E28" s="110" t="s">
        <v>124</v>
      </c>
      <c r="F28" s="110">
        <v>1</v>
      </c>
      <c r="G28" s="110">
        <v>2</v>
      </c>
      <c r="H28" s="110">
        <v>3</v>
      </c>
      <c r="I28" s="110">
        <v>4</v>
      </c>
      <c r="J28" s="110">
        <v>5</v>
      </c>
      <c r="K28" s="110">
        <v>6</v>
      </c>
      <c r="L28" s="110">
        <v>7</v>
      </c>
      <c r="M28" s="110">
        <v>8</v>
      </c>
      <c r="N28" s="110">
        <v>9</v>
      </c>
      <c r="O28" s="110">
        <v>10</v>
      </c>
      <c r="P28" s="110">
        <v>11</v>
      </c>
      <c r="Q28" s="110">
        <v>12</v>
      </c>
      <c r="R28" s="110">
        <v>13</v>
      </c>
      <c r="S28" s="110">
        <v>14</v>
      </c>
      <c r="T28" s="110">
        <v>15</v>
      </c>
      <c r="U28" s="110">
        <v>16</v>
      </c>
      <c r="V28" s="110">
        <v>17</v>
      </c>
      <c r="W28" s="110">
        <v>18</v>
      </c>
      <c r="X28" s="110">
        <v>19</v>
      </c>
      <c r="Y28" s="110">
        <v>20</v>
      </c>
    </row>
    <row r="29" spans="1:25" x14ac:dyDescent="0.25">
      <c r="A29" s="27">
        <v>1</v>
      </c>
      <c r="B29" s="27">
        <v>0</v>
      </c>
      <c r="C29" s="27">
        <f>ROUND(IF(B29=0,0,$C$26*POWER(A29,$C$27)),0)</f>
        <v>0</v>
      </c>
      <c r="D29" s="27"/>
      <c r="E29" s="27"/>
      <c r="F29" s="1" t="b">
        <f>F$28&lt;=MAX($B29:$B30)</f>
        <v>1</v>
      </c>
      <c r="G29" s="1" t="b">
        <f t="shared" ref="G29:Y29" si="2">G$28&lt;=MAX($B29:$B30)</f>
        <v>1</v>
      </c>
      <c r="H29" s="1" t="b">
        <f t="shared" si="2"/>
        <v>1</v>
      </c>
      <c r="I29" s="1" t="b">
        <f t="shared" si="2"/>
        <v>1</v>
      </c>
      <c r="J29" s="1" t="b">
        <f t="shared" si="2"/>
        <v>1</v>
      </c>
      <c r="K29" s="1" t="b">
        <f t="shared" si="2"/>
        <v>1</v>
      </c>
      <c r="L29" s="1" t="b">
        <f t="shared" si="2"/>
        <v>1</v>
      </c>
      <c r="M29" s="1" t="b">
        <f t="shared" si="2"/>
        <v>0</v>
      </c>
      <c r="N29" s="1" t="b">
        <f t="shared" si="2"/>
        <v>0</v>
      </c>
      <c r="O29" s="1" t="b">
        <f t="shared" si="2"/>
        <v>0</v>
      </c>
      <c r="P29" s="1" t="b">
        <f t="shared" si="2"/>
        <v>0</v>
      </c>
      <c r="Q29" s="1" t="b">
        <f t="shared" si="2"/>
        <v>0</v>
      </c>
      <c r="R29" s="1" t="b">
        <f t="shared" si="2"/>
        <v>0</v>
      </c>
      <c r="S29" s="1" t="b">
        <f t="shared" si="2"/>
        <v>0</v>
      </c>
      <c r="T29" s="1" t="b">
        <f t="shared" si="2"/>
        <v>0</v>
      </c>
      <c r="U29" s="1" t="b">
        <f t="shared" si="2"/>
        <v>0</v>
      </c>
      <c r="V29" s="1" t="b">
        <f t="shared" si="2"/>
        <v>0</v>
      </c>
      <c r="W29" s="1" t="b">
        <f t="shared" si="2"/>
        <v>0</v>
      </c>
      <c r="X29" s="1" t="b">
        <f t="shared" si="2"/>
        <v>0</v>
      </c>
      <c r="Y29" s="1" t="b">
        <f t="shared" si="2"/>
        <v>0</v>
      </c>
    </row>
    <row r="30" spans="1:25" x14ac:dyDescent="0.25">
      <c r="A30" s="111">
        <v>1</v>
      </c>
      <c r="B30" s="111">
        <v>7</v>
      </c>
      <c r="C30" s="111">
        <f>ROUND(IF(B30=0,0,$C$26*POWER(A30,$C$27)),0)</f>
        <v>4000</v>
      </c>
      <c r="D30" s="111">
        <f t="array" ref="D30:E30">LINEST(C29:C30,B29:B30,FALSE,FALSE)</f>
        <v>571.42857142857144</v>
      </c>
      <c r="E30" s="111">
        <v>0</v>
      </c>
      <c r="F30" s="54">
        <f>IF(F29,$D$30*F28+$E$30,"")</f>
        <v>571.42857142857144</v>
      </c>
      <c r="G30" s="54">
        <f t="shared" ref="G30:Y30" si="3">IF(G29,$D$30*G28+$E$30,"")</f>
        <v>1142.8571428571429</v>
      </c>
      <c r="H30" s="54">
        <f t="shared" si="3"/>
        <v>1714.2857142857142</v>
      </c>
      <c r="I30" s="54">
        <f t="shared" si="3"/>
        <v>2285.7142857142858</v>
      </c>
      <c r="J30" s="54">
        <f t="shared" si="3"/>
        <v>2857.1428571428573</v>
      </c>
      <c r="K30" s="54">
        <f t="shared" si="3"/>
        <v>3428.5714285714284</v>
      </c>
      <c r="L30" s="54">
        <f>IF(L29,$D$30*L28+$E$30,"")</f>
        <v>4000</v>
      </c>
      <c r="M30" s="54" t="str">
        <f t="shared" si="3"/>
        <v/>
      </c>
      <c r="N30" s="54" t="str">
        <f t="shared" si="3"/>
        <v/>
      </c>
      <c r="O30" s="54" t="str">
        <f t="shared" si="3"/>
        <v/>
      </c>
      <c r="P30" s="54" t="str">
        <f t="shared" si="3"/>
        <v/>
      </c>
      <c r="Q30" s="54" t="str">
        <f t="shared" si="3"/>
        <v/>
      </c>
      <c r="R30" s="54" t="str">
        <f t="shared" si="3"/>
        <v/>
      </c>
      <c r="S30" s="54" t="str">
        <f t="shared" si="3"/>
        <v/>
      </c>
      <c r="T30" s="54" t="str">
        <f t="shared" si="3"/>
        <v/>
      </c>
      <c r="U30" s="54" t="str">
        <f t="shared" si="3"/>
        <v/>
      </c>
      <c r="V30" s="54" t="str">
        <f t="shared" si="3"/>
        <v/>
      </c>
      <c r="W30" s="54" t="str">
        <f t="shared" si="3"/>
        <v/>
      </c>
      <c r="X30" s="54" t="str">
        <f t="shared" si="3"/>
        <v/>
      </c>
      <c r="Y30" s="54" t="str">
        <f t="shared" si="3"/>
        <v/>
      </c>
    </row>
    <row r="31" spans="1:25" x14ac:dyDescent="0.25">
      <c r="A31" s="112">
        <v>2</v>
      </c>
      <c r="B31" s="112">
        <v>0</v>
      </c>
      <c r="C31" s="112">
        <f t="shared" ref="C31:C51" si="4">ROUND(IF(B31=0,0,$C$26*POWER(A31,$C$27)),0)</f>
        <v>0</v>
      </c>
      <c r="D31" s="112"/>
      <c r="E31" s="112"/>
      <c r="F31" s="1" t="b">
        <f>F$28&lt;=MAX($B31:$B32)</f>
        <v>1</v>
      </c>
      <c r="G31" s="1" t="b">
        <f t="shared" ref="G31:Y31" si="5">G$28&lt;=MAX($B31:$B32)</f>
        <v>1</v>
      </c>
      <c r="H31" s="1" t="b">
        <f t="shared" si="5"/>
        <v>1</v>
      </c>
      <c r="I31" s="1" t="b">
        <f t="shared" si="5"/>
        <v>1</v>
      </c>
      <c r="J31" s="1" t="b">
        <f t="shared" si="5"/>
        <v>1</v>
      </c>
      <c r="K31" s="1" t="b">
        <f t="shared" si="5"/>
        <v>1</v>
      </c>
      <c r="L31" s="1" t="b">
        <f t="shared" si="5"/>
        <v>1</v>
      </c>
      <c r="M31" s="1" t="b">
        <f t="shared" si="5"/>
        <v>1</v>
      </c>
      <c r="N31" s="1" t="b">
        <f t="shared" si="5"/>
        <v>1</v>
      </c>
      <c r="O31" s="1" t="b">
        <f t="shared" si="5"/>
        <v>0</v>
      </c>
      <c r="P31" s="1" t="b">
        <f t="shared" si="5"/>
        <v>0</v>
      </c>
      <c r="Q31" s="1" t="b">
        <f t="shared" si="5"/>
        <v>0</v>
      </c>
      <c r="R31" s="1" t="b">
        <f t="shared" si="5"/>
        <v>0</v>
      </c>
      <c r="S31" s="1" t="b">
        <f t="shared" si="5"/>
        <v>0</v>
      </c>
      <c r="T31" s="1" t="b">
        <f t="shared" si="5"/>
        <v>0</v>
      </c>
      <c r="U31" s="1" t="b">
        <f t="shared" si="5"/>
        <v>0</v>
      </c>
      <c r="V31" s="1" t="b">
        <f t="shared" si="5"/>
        <v>0</v>
      </c>
      <c r="W31" s="1" t="b">
        <f t="shared" si="5"/>
        <v>0</v>
      </c>
      <c r="X31" s="1" t="b">
        <f t="shared" si="5"/>
        <v>0</v>
      </c>
      <c r="Y31" s="1" t="b">
        <f t="shared" si="5"/>
        <v>0</v>
      </c>
    </row>
    <row r="32" spans="1:25" x14ac:dyDescent="0.25">
      <c r="A32" s="113">
        <v>2</v>
      </c>
      <c r="B32" s="113">
        <v>9</v>
      </c>
      <c r="C32" s="113">
        <f t="shared" si="4"/>
        <v>9190</v>
      </c>
      <c r="D32" s="113">
        <f t="array" ref="D32:E32">LINEST(C31:C32,B31:B32,FALSE,FALSE)</f>
        <v>1021.1111111111111</v>
      </c>
      <c r="E32" s="113">
        <v>0</v>
      </c>
      <c r="F32" s="54">
        <f>IF(F31,$D$32*F28+$E$32,"")</f>
        <v>1021.1111111111111</v>
      </c>
      <c r="G32" s="54">
        <f t="shared" ref="G32:Y32" si="6">IF(G31,$D$32*G28+$E$32,"")</f>
        <v>2042.2222222222222</v>
      </c>
      <c r="H32" s="54">
        <f t="shared" si="6"/>
        <v>3063.333333333333</v>
      </c>
      <c r="I32" s="54">
        <f t="shared" si="6"/>
        <v>4084.4444444444443</v>
      </c>
      <c r="J32" s="54">
        <f t="shared" si="6"/>
        <v>5105.5555555555557</v>
      </c>
      <c r="K32" s="54">
        <f t="shared" si="6"/>
        <v>6126.6666666666661</v>
      </c>
      <c r="L32" s="54">
        <f t="shared" si="6"/>
        <v>7147.7777777777774</v>
      </c>
      <c r="M32" s="54">
        <f t="shared" si="6"/>
        <v>8168.8888888888887</v>
      </c>
      <c r="N32" s="54">
        <f t="shared" si="6"/>
        <v>9190</v>
      </c>
      <c r="O32" s="54" t="str">
        <f t="shared" si="6"/>
        <v/>
      </c>
      <c r="P32" s="54" t="str">
        <f t="shared" si="6"/>
        <v/>
      </c>
      <c r="Q32" s="54" t="str">
        <f t="shared" si="6"/>
        <v/>
      </c>
      <c r="R32" s="54" t="str">
        <f t="shared" si="6"/>
        <v/>
      </c>
      <c r="S32" s="54" t="str">
        <f t="shared" si="6"/>
        <v/>
      </c>
      <c r="T32" s="54" t="str">
        <f t="shared" si="6"/>
        <v/>
      </c>
      <c r="U32" s="54" t="str">
        <f t="shared" si="6"/>
        <v/>
      </c>
      <c r="V32" s="54" t="str">
        <f t="shared" si="6"/>
        <v/>
      </c>
      <c r="W32" s="54" t="str">
        <f t="shared" si="6"/>
        <v/>
      </c>
      <c r="X32" s="54" t="str">
        <f t="shared" si="6"/>
        <v/>
      </c>
      <c r="Y32" s="54" t="str">
        <f t="shared" si="6"/>
        <v/>
      </c>
    </row>
    <row r="33" spans="1:25" x14ac:dyDescent="0.25">
      <c r="A33" s="112">
        <v>3</v>
      </c>
      <c r="B33" s="112">
        <v>0</v>
      </c>
      <c r="C33" s="112">
        <f t="shared" si="4"/>
        <v>0</v>
      </c>
      <c r="D33" s="112"/>
      <c r="E33" s="112"/>
      <c r="F33" s="1" t="b">
        <f>F$28&lt;=MAX($B33:$B34)</f>
        <v>1</v>
      </c>
      <c r="G33" s="1" t="b">
        <f t="shared" ref="G33:Y33" si="7">G$28&lt;=MAX($B33:$B34)</f>
        <v>1</v>
      </c>
      <c r="H33" s="1" t="b">
        <f t="shared" si="7"/>
        <v>1</v>
      </c>
      <c r="I33" s="1" t="b">
        <f t="shared" si="7"/>
        <v>1</v>
      </c>
      <c r="J33" s="1" t="b">
        <f t="shared" si="7"/>
        <v>1</v>
      </c>
      <c r="K33" s="1" t="b">
        <f t="shared" si="7"/>
        <v>1</v>
      </c>
      <c r="L33" s="1" t="b">
        <f t="shared" si="7"/>
        <v>1</v>
      </c>
      <c r="M33" s="1" t="b">
        <f t="shared" si="7"/>
        <v>1</v>
      </c>
      <c r="N33" s="1" t="b">
        <f t="shared" si="7"/>
        <v>1</v>
      </c>
      <c r="O33" s="1" t="b">
        <f t="shared" si="7"/>
        <v>0</v>
      </c>
      <c r="P33" s="1" t="b">
        <f t="shared" si="7"/>
        <v>0</v>
      </c>
      <c r="Q33" s="1" t="b">
        <f t="shared" si="7"/>
        <v>0</v>
      </c>
      <c r="R33" s="1" t="b">
        <f t="shared" si="7"/>
        <v>0</v>
      </c>
      <c r="S33" s="1" t="b">
        <f t="shared" si="7"/>
        <v>0</v>
      </c>
      <c r="T33" s="1" t="b">
        <f t="shared" si="7"/>
        <v>0</v>
      </c>
      <c r="U33" s="1" t="b">
        <f t="shared" si="7"/>
        <v>0</v>
      </c>
      <c r="V33" s="1" t="b">
        <f t="shared" si="7"/>
        <v>0</v>
      </c>
      <c r="W33" s="1" t="b">
        <f t="shared" si="7"/>
        <v>0</v>
      </c>
      <c r="X33" s="1" t="b">
        <f t="shared" si="7"/>
        <v>0</v>
      </c>
      <c r="Y33" s="1" t="b">
        <f t="shared" si="7"/>
        <v>0</v>
      </c>
    </row>
    <row r="34" spans="1:25" x14ac:dyDescent="0.25">
      <c r="A34" s="113">
        <v>3</v>
      </c>
      <c r="B34" s="113">
        <v>9</v>
      </c>
      <c r="C34" s="113">
        <f t="shared" si="4"/>
        <v>14949</v>
      </c>
      <c r="D34" s="113">
        <f t="array" ref="D34:E34">LINEST(C33:C34,B33:B34,FALSE,FALSE)</f>
        <v>1661</v>
      </c>
      <c r="E34" s="113">
        <v>0</v>
      </c>
      <c r="F34" s="54">
        <f>IF(F33,$D$34*F28+$E$34,"")</f>
        <v>1661</v>
      </c>
      <c r="G34" s="54">
        <f t="shared" ref="G34:Y34" si="8">IF(G33,$D$34*G28+$E$34,"")</f>
        <v>3322</v>
      </c>
      <c r="H34" s="54">
        <f t="shared" si="8"/>
        <v>4983</v>
      </c>
      <c r="I34" s="54">
        <f t="shared" si="8"/>
        <v>6644</v>
      </c>
      <c r="J34" s="54">
        <f t="shared" si="8"/>
        <v>8305</v>
      </c>
      <c r="K34" s="54">
        <f t="shared" si="8"/>
        <v>9966</v>
      </c>
      <c r="L34" s="54">
        <f t="shared" si="8"/>
        <v>11627</v>
      </c>
      <c r="M34" s="54">
        <f t="shared" si="8"/>
        <v>13288</v>
      </c>
      <c r="N34" s="54">
        <f t="shared" si="8"/>
        <v>14949</v>
      </c>
      <c r="O34" s="54" t="str">
        <f t="shared" si="8"/>
        <v/>
      </c>
      <c r="P34" s="54" t="str">
        <f t="shared" si="8"/>
        <v/>
      </c>
      <c r="Q34" s="54" t="str">
        <f t="shared" si="8"/>
        <v/>
      </c>
      <c r="R34" s="54" t="str">
        <f t="shared" si="8"/>
        <v/>
      </c>
      <c r="S34" s="54" t="str">
        <f t="shared" si="8"/>
        <v/>
      </c>
      <c r="T34" s="54" t="str">
        <f t="shared" si="8"/>
        <v/>
      </c>
      <c r="U34" s="54" t="str">
        <f t="shared" si="8"/>
        <v/>
      </c>
      <c r="V34" s="54" t="str">
        <f t="shared" si="8"/>
        <v/>
      </c>
      <c r="W34" s="54" t="str">
        <f t="shared" si="8"/>
        <v/>
      </c>
      <c r="X34" s="54" t="str">
        <f t="shared" si="8"/>
        <v/>
      </c>
      <c r="Y34" s="54" t="str">
        <f t="shared" si="8"/>
        <v/>
      </c>
    </row>
    <row r="35" spans="1:25" x14ac:dyDescent="0.25">
      <c r="A35" s="112">
        <v>4</v>
      </c>
      <c r="B35" s="112">
        <v>0</v>
      </c>
      <c r="C35" s="112">
        <f t="shared" si="4"/>
        <v>0</v>
      </c>
      <c r="D35" s="112"/>
      <c r="E35" s="112"/>
      <c r="F35" s="1" t="b">
        <f>F$28&lt;=MAX($B35:$B36)</f>
        <v>1</v>
      </c>
      <c r="G35" s="1" t="b">
        <f t="shared" ref="G35:Y35" si="9">G$28&lt;=MAX($B35:$B36)</f>
        <v>1</v>
      </c>
      <c r="H35" s="1" t="b">
        <f t="shared" si="9"/>
        <v>1</v>
      </c>
      <c r="I35" s="1" t="b">
        <f t="shared" si="9"/>
        <v>1</v>
      </c>
      <c r="J35" s="1" t="b">
        <f t="shared" si="9"/>
        <v>1</v>
      </c>
      <c r="K35" s="1" t="b">
        <f t="shared" si="9"/>
        <v>1</v>
      </c>
      <c r="L35" s="1" t="b">
        <f t="shared" si="9"/>
        <v>1</v>
      </c>
      <c r="M35" s="1" t="b">
        <f t="shared" si="9"/>
        <v>1</v>
      </c>
      <c r="N35" s="1" t="b">
        <f t="shared" si="9"/>
        <v>1</v>
      </c>
      <c r="O35" s="1" t="b">
        <f t="shared" si="9"/>
        <v>0</v>
      </c>
      <c r="P35" s="1" t="b">
        <f t="shared" si="9"/>
        <v>0</v>
      </c>
      <c r="Q35" s="1" t="b">
        <f t="shared" si="9"/>
        <v>0</v>
      </c>
      <c r="R35" s="1" t="b">
        <f t="shared" si="9"/>
        <v>0</v>
      </c>
      <c r="S35" s="1" t="b">
        <f t="shared" si="9"/>
        <v>0</v>
      </c>
      <c r="T35" s="1" t="b">
        <f t="shared" si="9"/>
        <v>0</v>
      </c>
      <c r="U35" s="1" t="b">
        <f t="shared" si="9"/>
        <v>0</v>
      </c>
      <c r="V35" s="1" t="b">
        <f t="shared" si="9"/>
        <v>0</v>
      </c>
      <c r="W35" s="1" t="b">
        <f t="shared" si="9"/>
        <v>0</v>
      </c>
      <c r="X35" s="1" t="b">
        <f t="shared" si="9"/>
        <v>0</v>
      </c>
      <c r="Y35" s="1" t="b">
        <f t="shared" si="9"/>
        <v>0</v>
      </c>
    </row>
    <row r="36" spans="1:25" x14ac:dyDescent="0.25">
      <c r="A36" s="113">
        <v>4</v>
      </c>
      <c r="B36" s="113">
        <v>9</v>
      </c>
      <c r="C36" s="113">
        <f t="shared" si="4"/>
        <v>21112</v>
      </c>
      <c r="D36" s="113">
        <f t="array" ref="D36:E36">LINEST(C35:C36,B35:B36,FALSE,FALSE)</f>
        <v>2345.7777777777778</v>
      </c>
      <c r="E36" s="113">
        <v>0</v>
      </c>
      <c r="F36" s="54">
        <f>IF(F35,$D$36*F28+$E$36,"")</f>
        <v>2345.7777777777778</v>
      </c>
      <c r="G36" s="54">
        <f t="shared" ref="G36:Y36" si="10">IF(G35,$D$36*G28+$E$36,"")</f>
        <v>4691.5555555555557</v>
      </c>
      <c r="H36" s="54">
        <f t="shared" si="10"/>
        <v>7037.3333333333339</v>
      </c>
      <c r="I36" s="54">
        <f t="shared" si="10"/>
        <v>9383.1111111111113</v>
      </c>
      <c r="J36" s="54">
        <f t="shared" si="10"/>
        <v>11728.888888888889</v>
      </c>
      <c r="K36" s="54">
        <f t="shared" si="10"/>
        <v>14074.666666666668</v>
      </c>
      <c r="L36" s="54">
        <f t="shared" si="10"/>
        <v>16420.444444444445</v>
      </c>
      <c r="M36" s="54">
        <f t="shared" si="10"/>
        <v>18766.222222222223</v>
      </c>
      <c r="N36" s="54">
        <f t="shared" si="10"/>
        <v>21112</v>
      </c>
      <c r="O36" s="54" t="str">
        <f t="shared" si="10"/>
        <v/>
      </c>
      <c r="P36" s="54" t="str">
        <f t="shared" si="10"/>
        <v/>
      </c>
      <c r="Q36" s="54" t="str">
        <f t="shared" si="10"/>
        <v/>
      </c>
      <c r="R36" s="54" t="str">
        <f t="shared" si="10"/>
        <v/>
      </c>
      <c r="S36" s="54" t="str">
        <f t="shared" si="10"/>
        <v/>
      </c>
      <c r="T36" s="54" t="str">
        <f t="shared" si="10"/>
        <v/>
      </c>
      <c r="U36" s="54" t="str">
        <f t="shared" si="10"/>
        <v/>
      </c>
      <c r="V36" s="54" t="str">
        <f t="shared" si="10"/>
        <v/>
      </c>
      <c r="W36" s="54" t="str">
        <f t="shared" si="10"/>
        <v/>
      </c>
      <c r="X36" s="54" t="str">
        <f t="shared" si="10"/>
        <v/>
      </c>
      <c r="Y36" s="54" t="str">
        <f t="shared" si="10"/>
        <v/>
      </c>
    </row>
    <row r="37" spans="1:25" x14ac:dyDescent="0.25">
      <c r="A37" s="114">
        <v>5</v>
      </c>
      <c r="B37" s="114">
        <v>0</v>
      </c>
      <c r="C37" s="114">
        <f t="shared" si="4"/>
        <v>0</v>
      </c>
      <c r="D37" s="114"/>
      <c r="E37" s="114"/>
      <c r="F37" s="1" t="b">
        <f>F$28&lt;=MAX($B37:$B38)</f>
        <v>1</v>
      </c>
      <c r="G37" s="1" t="b">
        <f t="shared" ref="G37:Y37" si="11">G$28&lt;=MAX($B37:$B38)</f>
        <v>1</v>
      </c>
      <c r="H37" s="1" t="b">
        <f t="shared" si="11"/>
        <v>1</v>
      </c>
      <c r="I37" s="1" t="b">
        <f t="shared" si="11"/>
        <v>1</v>
      </c>
      <c r="J37" s="1" t="b">
        <f t="shared" si="11"/>
        <v>1</v>
      </c>
      <c r="K37" s="1" t="b">
        <f t="shared" si="11"/>
        <v>1</v>
      </c>
      <c r="L37" s="1" t="b">
        <f t="shared" si="11"/>
        <v>1</v>
      </c>
      <c r="M37" s="1" t="b">
        <f t="shared" si="11"/>
        <v>1</v>
      </c>
      <c r="N37" s="1" t="b">
        <f t="shared" si="11"/>
        <v>1</v>
      </c>
      <c r="O37" s="1" t="b">
        <f t="shared" si="11"/>
        <v>1</v>
      </c>
      <c r="P37" s="1" t="b">
        <f t="shared" si="11"/>
        <v>1</v>
      </c>
      <c r="Q37" s="1" t="b">
        <f t="shared" si="11"/>
        <v>1</v>
      </c>
      <c r="R37" s="1" t="b">
        <f t="shared" si="11"/>
        <v>1</v>
      </c>
      <c r="S37" s="1" t="b">
        <f t="shared" si="11"/>
        <v>1</v>
      </c>
      <c r="T37" s="1" t="b">
        <f t="shared" si="11"/>
        <v>0</v>
      </c>
      <c r="U37" s="1" t="b">
        <f t="shared" si="11"/>
        <v>0</v>
      </c>
      <c r="V37" s="1" t="b">
        <f t="shared" si="11"/>
        <v>0</v>
      </c>
      <c r="W37" s="1" t="b">
        <f t="shared" si="11"/>
        <v>0</v>
      </c>
      <c r="X37" s="1" t="b">
        <f t="shared" si="11"/>
        <v>0</v>
      </c>
      <c r="Y37" s="1" t="b">
        <f t="shared" si="11"/>
        <v>0</v>
      </c>
    </row>
    <row r="38" spans="1:25" x14ac:dyDescent="0.25">
      <c r="A38" s="115">
        <v>5</v>
      </c>
      <c r="B38" s="115">
        <v>14</v>
      </c>
      <c r="C38" s="115">
        <f t="shared" si="4"/>
        <v>27595</v>
      </c>
      <c r="D38" s="115">
        <f t="array" ref="D38:E38">LINEST(C37:C38,B37:B38,TRUE,FALSE)</f>
        <v>1971.0714285714287</v>
      </c>
      <c r="E38" s="115">
        <v>0</v>
      </c>
      <c r="F38" s="54">
        <f>IF(F37,$D$38*F28+$E$38,"")</f>
        <v>1971.0714285714287</v>
      </c>
      <c r="G38" s="54">
        <f t="shared" ref="G38:Y38" si="12">IF(G37,$D$38*G28+$E$38,"")</f>
        <v>3942.1428571428573</v>
      </c>
      <c r="H38" s="54">
        <f t="shared" si="12"/>
        <v>5913.2142857142862</v>
      </c>
      <c r="I38" s="54">
        <f t="shared" si="12"/>
        <v>7884.2857142857147</v>
      </c>
      <c r="J38" s="54">
        <f t="shared" si="12"/>
        <v>9855.3571428571431</v>
      </c>
      <c r="K38" s="54">
        <f t="shared" si="12"/>
        <v>11826.428571428572</v>
      </c>
      <c r="L38" s="54">
        <f t="shared" si="12"/>
        <v>13797.5</v>
      </c>
      <c r="M38" s="54">
        <f t="shared" si="12"/>
        <v>15768.571428571429</v>
      </c>
      <c r="N38" s="54">
        <f t="shared" si="12"/>
        <v>17739.642857142859</v>
      </c>
      <c r="O38" s="54">
        <f t="shared" si="12"/>
        <v>19710.714285714286</v>
      </c>
      <c r="P38" s="54">
        <f t="shared" si="12"/>
        <v>21681.785714285714</v>
      </c>
      <c r="Q38" s="54">
        <f t="shared" si="12"/>
        <v>23652.857142857145</v>
      </c>
      <c r="R38" s="54">
        <f t="shared" si="12"/>
        <v>25623.928571428572</v>
      </c>
      <c r="S38" s="54">
        <f t="shared" si="12"/>
        <v>27595</v>
      </c>
      <c r="T38" s="54" t="str">
        <f t="shared" si="12"/>
        <v/>
      </c>
      <c r="U38" s="54" t="str">
        <f t="shared" si="12"/>
        <v/>
      </c>
      <c r="V38" s="54" t="str">
        <f t="shared" si="12"/>
        <v/>
      </c>
      <c r="W38" s="54" t="str">
        <f t="shared" si="12"/>
        <v/>
      </c>
      <c r="X38" s="54" t="str">
        <f t="shared" si="12"/>
        <v/>
      </c>
      <c r="Y38" s="54" t="str">
        <f t="shared" si="12"/>
        <v/>
      </c>
    </row>
    <row r="39" spans="1:25" x14ac:dyDescent="0.25">
      <c r="A39" s="114">
        <v>6</v>
      </c>
      <c r="B39" s="114">
        <v>0</v>
      </c>
      <c r="C39" s="114">
        <f t="shared" si="4"/>
        <v>0</v>
      </c>
      <c r="D39" s="114"/>
      <c r="E39" s="114"/>
      <c r="F39" s="1" t="b">
        <f>F$28&lt;=MAX($B39:$B40)</f>
        <v>1</v>
      </c>
      <c r="G39" s="1" t="b">
        <f t="shared" ref="G39:Y39" si="13">G$28&lt;=MAX($B39:$B40)</f>
        <v>1</v>
      </c>
      <c r="H39" s="1" t="b">
        <f t="shared" si="13"/>
        <v>1</v>
      </c>
      <c r="I39" s="1" t="b">
        <f t="shared" si="13"/>
        <v>1</v>
      </c>
      <c r="J39" s="1" t="b">
        <f t="shared" si="13"/>
        <v>1</v>
      </c>
      <c r="K39" s="1" t="b">
        <f t="shared" si="13"/>
        <v>1</v>
      </c>
      <c r="L39" s="1" t="b">
        <f t="shared" si="13"/>
        <v>1</v>
      </c>
      <c r="M39" s="1" t="b">
        <f t="shared" si="13"/>
        <v>1</v>
      </c>
      <c r="N39" s="1" t="b">
        <f t="shared" si="13"/>
        <v>1</v>
      </c>
      <c r="O39" s="1" t="b">
        <f t="shared" si="13"/>
        <v>1</v>
      </c>
      <c r="P39" s="1" t="b">
        <f t="shared" si="13"/>
        <v>1</v>
      </c>
      <c r="Q39" s="1" t="b">
        <f t="shared" si="13"/>
        <v>1</v>
      </c>
      <c r="R39" s="1" t="b">
        <f t="shared" si="13"/>
        <v>1</v>
      </c>
      <c r="S39" s="1" t="b">
        <f t="shared" si="13"/>
        <v>1</v>
      </c>
      <c r="T39" s="1" t="b">
        <f t="shared" si="13"/>
        <v>0</v>
      </c>
      <c r="U39" s="1" t="b">
        <f t="shared" si="13"/>
        <v>0</v>
      </c>
      <c r="V39" s="1" t="b">
        <f t="shared" si="13"/>
        <v>0</v>
      </c>
      <c r="W39" s="1" t="b">
        <f t="shared" si="13"/>
        <v>0</v>
      </c>
      <c r="X39" s="1" t="b">
        <f t="shared" si="13"/>
        <v>0</v>
      </c>
      <c r="Y39" s="1" t="b">
        <f t="shared" si="13"/>
        <v>0</v>
      </c>
    </row>
    <row r="40" spans="1:25" x14ac:dyDescent="0.25">
      <c r="A40" s="115">
        <v>6</v>
      </c>
      <c r="B40" s="115">
        <v>14</v>
      </c>
      <c r="C40" s="115">
        <f t="shared" si="4"/>
        <v>34343</v>
      </c>
      <c r="D40" s="115">
        <f t="array" ref="D40:E40">LINEST(C39:C40,B39:B40,TRUE,FALSE)</f>
        <v>2453.0714285714284</v>
      </c>
      <c r="E40" s="115">
        <v>0</v>
      </c>
      <c r="F40" s="54">
        <f>IF(F39,$D$40*F28+$E$40,"")</f>
        <v>2453.0714285714284</v>
      </c>
      <c r="G40" s="54">
        <f t="shared" ref="G40:Y40" si="14">IF(G39,$D$40*G28+$E$40,"")</f>
        <v>4906.1428571428569</v>
      </c>
      <c r="H40" s="54">
        <f t="shared" si="14"/>
        <v>7359.2142857142853</v>
      </c>
      <c r="I40" s="54">
        <f t="shared" si="14"/>
        <v>9812.2857142857138</v>
      </c>
      <c r="J40" s="54">
        <f t="shared" si="14"/>
        <v>12265.357142857141</v>
      </c>
      <c r="K40" s="54">
        <f t="shared" si="14"/>
        <v>14718.428571428571</v>
      </c>
      <c r="L40" s="54">
        <f t="shared" si="14"/>
        <v>17171.5</v>
      </c>
      <c r="M40" s="54">
        <f t="shared" si="14"/>
        <v>19624.571428571428</v>
      </c>
      <c r="N40" s="54">
        <f t="shared" si="14"/>
        <v>22077.642857142855</v>
      </c>
      <c r="O40" s="54">
        <f t="shared" si="14"/>
        <v>24530.714285714283</v>
      </c>
      <c r="P40" s="54">
        <f t="shared" si="14"/>
        <v>26983.785714285714</v>
      </c>
      <c r="Q40" s="54">
        <f t="shared" si="14"/>
        <v>29436.857142857141</v>
      </c>
      <c r="R40" s="54">
        <f t="shared" si="14"/>
        <v>31889.928571428569</v>
      </c>
      <c r="S40" s="54">
        <f t="shared" si="14"/>
        <v>34343</v>
      </c>
      <c r="T40" s="54" t="str">
        <f t="shared" si="14"/>
        <v/>
      </c>
      <c r="U40" s="54" t="str">
        <f t="shared" si="14"/>
        <v/>
      </c>
      <c r="V40" s="54" t="str">
        <f t="shared" si="14"/>
        <v/>
      </c>
      <c r="W40" s="54" t="str">
        <f t="shared" si="14"/>
        <v/>
      </c>
      <c r="X40" s="54" t="str">
        <f t="shared" si="14"/>
        <v/>
      </c>
      <c r="Y40" s="54" t="str">
        <f t="shared" si="14"/>
        <v/>
      </c>
    </row>
    <row r="41" spans="1:25" x14ac:dyDescent="0.25">
      <c r="A41" s="114">
        <v>7</v>
      </c>
      <c r="B41" s="114">
        <v>0</v>
      </c>
      <c r="C41" s="114">
        <f t="shared" si="4"/>
        <v>0</v>
      </c>
      <c r="D41" s="114"/>
      <c r="E41" s="114"/>
      <c r="F41" s="1" t="b">
        <f>F$28&lt;=MAX($B41:$B42)</f>
        <v>1</v>
      </c>
      <c r="G41" s="1" t="b">
        <f t="shared" ref="G41:Y41" si="15">G$28&lt;=MAX($B41:$B42)</f>
        <v>1</v>
      </c>
      <c r="H41" s="1" t="b">
        <f t="shared" si="15"/>
        <v>1</v>
      </c>
      <c r="I41" s="1" t="b">
        <f t="shared" si="15"/>
        <v>1</v>
      </c>
      <c r="J41" s="1" t="b">
        <f t="shared" si="15"/>
        <v>1</v>
      </c>
      <c r="K41" s="1" t="b">
        <f t="shared" si="15"/>
        <v>1</v>
      </c>
      <c r="L41" s="1" t="b">
        <f t="shared" si="15"/>
        <v>1</v>
      </c>
      <c r="M41" s="1" t="b">
        <f t="shared" si="15"/>
        <v>1</v>
      </c>
      <c r="N41" s="1" t="b">
        <f t="shared" si="15"/>
        <v>1</v>
      </c>
      <c r="O41" s="1" t="b">
        <f t="shared" si="15"/>
        <v>1</v>
      </c>
      <c r="P41" s="1" t="b">
        <f t="shared" si="15"/>
        <v>1</v>
      </c>
      <c r="Q41" s="1" t="b">
        <f t="shared" si="15"/>
        <v>1</v>
      </c>
      <c r="R41" s="1" t="b">
        <f t="shared" si="15"/>
        <v>1</v>
      </c>
      <c r="S41" s="1" t="b">
        <f t="shared" si="15"/>
        <v>1</v>
      </c>
      <c r="T41" s="1" t="b">
        <f t="shared" si="15"/>
        <v>0</v>
      </c>
      <c r="U41" s="1" t="b">
        <f t="shared" si="15"/>
        <v>0</v>
      </c>
      <c r="V41" s="1" t="b">
        <f t="shared" si="15"/>
        <v>0</v>
      </c>
      <c r="W41" s="1" t="b">
        <f t="shared" si="15"/>
        <v>0</v>
      </c>
      <c r="X41" s="1" t="b">
        <f t="shared" si="15"/>
        <v>0</v>
      </c>
      <c r="Y41" s="1" t="b">
        <f t="shared" si="15"/>
        <v>0</v>
      </c>
    </row>
    <row r="42" spans="1:25" x14ac:dyDescent="0.25">
      <c r="A42" s="115">
        <v>7</v>
      </c>
      <c r="B42" s="115">
        <v>14</v>
      </c>
      <c r="C42" s="115">
        <f t="shared" si="4"/>
        <v>41322</v>
      </c>
      <c r="D42" s="115">
        <f t="array" ref="D42:E42">LINEST(C41:C42,B41:B42,TRUE,FALSE)</f>
        <v>2951.5714285714275</v>
      </c>
      <c r="E42" s="115">
        <v>7.2759576141834259E-12</v>
      </c>
      <c r="F42" s="54">
        <f>IF(F41,$D$42*F28+$E$42,"")</f>
        <v>2951.5714285714348</v>
      </c>
      <c r="G42" s="54">
        <f t="shared" ref="G42:Y42" si="16">IF(G41,$D$42*G28+$E$42,"")</f>
        <v>5903.1428571428623</v>
      </c>
      <c r="H42" s="54">
        <f t="shared" si="16"/>
        <v>8854.7142857142899</v>
      </c>
      <c r="I42" s="54">
        <f t="shared" si="16"/>
        <v>11806.285714285717</v>
      </c>
      <c r="J42" s="54">
        <f t="shared" si="16"/>
        <v>14757.857142857145</v>
      </c>
      <c r="K42" s="54">
        <f t="shared" si="16"/>
        <v>17709.428571428572</v>
      </c>
      <c r="L42" s="54">
        <f t="shared" si="16"/>
        <v>20661</v>
      </c>
      <c r="M42" s="54">
        <f t="shared" si="16"/>
        <v>23612.571428571428</v>
      </c>
      <c r="N42" s="54">
        <f t="shared" si="16"/>
        <v>26564.142857142855</v>
      </c>
      <c r="O42" s="54">
        <f t="shared" si="16"/>
        <v>29515.714285714283</v>
      </c>
      <c r="P42" s="54">
        <f t="shared" si="16"/>
        <v>32467.28571428571</v>
      </c>
      <c r="Q42" s="54">
        <f t="shared" si="16"/>
        <v>35418.857142857138</v>
      </c>
      <c r="R42" s="54">
        <f t="shared" si="16"/>
        <v>38370.428571428565</v>
      </c>
      <c r="S42" s="54">
        <f t="shared" si="16"/>
        <v>41321.999999999993</v>
      </c>
      <c r="T42" s="54" t="str">
        <f t="shared" si="16"/>
        <v/>
      </c>
      <c r="U42" s="54" t="str">
        <f t="shared" si="16"/>
        <v/>
      </c>
      <c r="V42" s="54" t="str">
        <f t="shared" si="16"/>
        <v/>
      </c>
      <c r="W42" s="54" t="str">
        <f t="shared" si="16"/>
        <v/>
      </c>
      <c r="X42" s="54" t="str">
        <f t="shared" si="16"/>
        <v/>
      </c>
      <c r="Y42" s="54" t="str">
        <f t="shared" si="16"/>
        <v/>
      </c>
    </row>
    <row r="43" spans="1:25" x14ac:dyDescent="0.25">
      <c r="A43" s="116">
        <v>8</v>
      </c>
      <c r="B43" s="116">
        <v>0</v>
      </c>
      <c r="C43" s="116">
        <f t="shared" si="4"/>
        <v>0</v>
      </c>
      <c r="D43" s="116"/>
      <c r="E43" s="116"/>
      <c r="F43" s="1" t="b">
        <f>F$28&lt;=MAX($B43:$B44)</f>
        <v>1</v>
      </c>
      <c r="G43" s="1" t="b">
        <f t="shared" ref="G43:Y43" si="17">G$28&lt;=MAX($B43:$B44)</f>
        <v>1</v>
      </c>
      <c r="H43" s="1" t="b">
        <f t="shared" si="17"/>
        <v>1</v>
      </c>
      <c r="I43" s="1" t="b">
        <f t="shared" si="17"/>
        <v>1</v>
      </c>
      <c r="J43" s="1" t="b">
        <f t="shared" si="17"/>
        <v>1</v>
      </c>
      <c r="K43" s="1" t="b">
        <f t="shared" si="17"/>
        <v>1</v>
      </c>
      <c r="L43" s="1" t="b">
        <f t="shared" si="17"/>
        <v>1</v>
      </c>
      <c r="M43" s="1" t="b">
        <f t="shared" si="17"/>
        <v>1</v>
      </c>
      <c r="N43" s="1" t="b">
        <f t="shared" si="17"/>
        <v>1</v>
      </c>
      <c r="O43" s="1" t="b">
        <f t="shared" si="17"/>
        <v>1</v>
      </c>
      <c r="P43" s="1" t="b">
        <f t="shared" si="17"/>
        <v>1</v>
      </c>
      <c r="Q43" s="1" t="b">
        <f t="shared" si="17"/>
        <v>1</v>
      </c>
      <c r="R43" s="1" t="b">
        <f t="shared" si="17"/>
        <v>1</v>
      </c>
      <c r="S43" s="1" t="b">
        <f t="shared" si="17"/>
        <v>1</v>
      </c>
      <c r="T43" s="1" t="b">
        <f t="shared" si="17"/>
        <v>1</v>
      </c>
      <c r="U43" s="1" t="b">
        <f t="shared" si="17"/>
        <v>1</v>
      </c>
      <c r="V43" s="1" t="b">
        <f t="shared" si="17"/>
        <v>1</v>
      </c>
      <c r="W43" s="1" t="b">
        <f t="shared" si="17"/>
        <v>1</v>
      </c>
      <c r="X43" s="1" t="b">
        <f t="shared" si="17"/>
        <v>1</v>
      </c>
      <c r="Y43" s="1" t="b">
        <f t="shared" si="17"/>
        <v>0</v>
      </c>
    </row>
    <row r="44" spans="1:25" x14ac:dyDescent="0.25">
      <c r="A44" s="117">
        <v>8</v>
      </c>
      <c r="B44" s="117">
        <v>19</v>
      </c>
      <c r="C44" s="117">
        <f t="shared" si="4"/>
        <v>48503</v>
      </c>
      <c r="D44" s="117">
        <f t="array" ref="D44:E44">LINEST(C43:C44,B43:B44,TRUE,FALSE)</f>
        <v>2552.7894736842104</v>
      </c>
      <c r="E44" s="117">
        <v>0</v>
      </c>
      <c r="F44" s="54">
        <f>IF(F43,$D$44*F28+$E$44,"")</f>
        <v>2552.7894736842104</v>
      </c>
      <c r="G44" s="54">
        <f t="shared" ref="G44:Y44" si="18">IF(G43,$D$44*G28+$E$44,"")</f>
        <v>5105.5789473684208</v>
      </c>
      <c r="H44" s="54">
        <f t="shared" si="18"/>
        <v>7658.3684210526317</v>
      </c>
      <c r="I44" s="54">
        <f t="shared" si="18"/>
        <v>10211.157894736842</v>
      </c>
      <c r="J44" s="54">
        <f t="shared" si="18"/>
        <v>12763.947368421052</v>
      </c>
      <c r="K44" s="54">
        <f t="shared" si="18"/>
        <v>15316.736842105263</v>
      </c>
      <c r="L44" s="54">
        <f t="shared" si="18"/>
        <v>17869.526315789473</v>
      </c>
      <c r="M44" s="54">
        <f t="shared" si="18"/>
        <v>20422.315789473683</v>
      </c>
      <c r="N44" s="54">
        <f t="shared" si="18"/>
        <v>22975.105263157893</v>
      </c>
      <c r="O44" s="54">
        <f t="shared" si="18"/>
        <v>25527.894736842103</v>
      </c>
      <c r="P44" s="54">
        <f t="shared" si="18"/>
        <v>28080.684210526313</v>
      </c>
      <c r="Q44" s="54">
        <f t="shared" si="18"/>
        <v>30633.473684210527</v>
      </c>
      <c r="R44" s="54">
        <f t="shared" si="18"/>
        <v>33186.263157894733</v>
      </c>
      <c r="S44" s="54">
        <f t="shared" si="18"/>
        <v>35739.052631578947</v>
      </c>
      <c r="T44" s="54">
        <f t="shared" si="18"/>
        <v>38291.842105263153</v>
      </c>
      <c r="U44" s="54">
        <f t="shared" si="18"/>
        <v>40844.631578947367</v>
      </c>
      <c r="V44" s="54">
        <f t="shared" si="18"/>
        <v>43397.42105263158</v>
      </c>
      <c r="W44" s="54">
        <f t="shared" si="18"/>
        <v>45950.210526315786</v>
      </c>
      <c r="X44" s="54">
        <f t="shared" si="18"/>
        <v>48503</v>
      </c>
      <c r="Y44" s="54" t="str">
        <f t="shared" si="18"/>
        <v/>
      </c>
    </row>
    <row r="45" spans="1:25" x14ac:dyDescent="0.25">
      <c r="A45" s="116">
        <v>9</v>
      </c>
      <c r="B45" s="116">
        <v>0</v>
      </c>
      <c r="C45" s="116">
        <f t="shared" si="4"/>
        <v>0</v>
      </c>
      <c r="D45" s="116"/>
      <c r="E45" s="116"/>
      <c r="F45" s="1" t="b">
        <f>F$28&lt;=MAX($B45:$B46)</f>
        <v>1</v>
      </c>
      <c r="G45" s="1" t="b">
        <f t="shared" ref="G45:Y45" si="19">G$28&lt;=MAX($B45:$B46)</f>
        <v>1</v>
      </c>
      <c r="H45" s="1" t="b">
        <f t="shared" si="19"/>
        <v>1</v>
      </c>
      <c r="I45" s="1" t="b">
        <f t="shared" si="19"/>
        <v>1</v>
      </c>
      <c r="J45" s="1" t="b">
        <f t="shared" si="19"/>
        <v>1</v>
      </c>
      <c r="K45" s="1" t="b">
        <f t="shared" si="19"/>
        <v>1</v>
      </c>
      <c r="L45" s="1" t="b">
        <f t="shared" si="19"/>
        <v>1</v>
      </c>
      <c r="M45" s="1" t="b">
        <f t="shared" si="19"/>
        <v>1</v>
      </c>
      <c r="N45" s="1" t="b">
        <f t="shared" si="19"/>
        <v>1</v>
      </c>
      <c r="O45" s="1" t="b">
        <f t="shared" si="19"/>
        <v>1</v>
      </c>
      <c r="P45" s="1" t="b">
        <f t="shared" si="19"/>
        <v>1</v>
      </c>
      <c r="Q45" s="1" t="b">
        <f t="shared" si="19"/>
        <v>1</v>
      </c>
      <c r="R45" s="1" t="b">
        <f t="shared" si="19"/>
        <v>1</v>
      </c>
      <c r="S45" s="1" t="b">
        <f t="shared" si="19"/>
        <v>1</v>
      </c>
      <c r="T45" s="1" t="b">
        <f t="shared" si="19"/>
        <v>1</v>
      </c>
      <c r="U45" s="1" t="b">
        <f t="shared" si="19"/>
        <v>1</v>
      </c>
      <c r="V45" s="1" t="b">
        <f t="shared" si="19"/>
        <v>1</v>
      </c>
      <c r="W45" s="1" t="b">
        <f t="shared" si="19"/>
        <v>1</v>
      </c>
      <c r="X45" s="1" t="b">
        <f t="shared" si="19"/>
        <v>1</v>
      </c>
      <c r="Y45" s="1" t="b">
        <f t="shared" si="19"/>
        <v>0</v>
      </c>
    </row>
    <row r="46" spans="1:25" x14ac:dyDescent="0.25">
      <c r="A46" s="117">
        <v>9</v>
      </c>
      <c r="B46" s="117">
        <v>19</v>
      </c>
      <c r="C46" s="117">
        <f t="shared" si="4"/>
        <v>55866</v>
      </c>
      <c r="D46" s="117">
        <f t="array" ref="D46:E46">LINEST(C45:C46,B45:B46,TRUE,FALSE)</f>
        <v>2940.3157894736842</v>
      </c>
      <c r="E46" s="117">
        <v>0</v>
      </c>
      <c r="F46" s="54">
        <f>IF(F45,$D$46*F28+$E$46,"")</f>
        <v>2940.3157894736842</v>
      </c>
      <c r="G46" s="54">
        <f t="shared" ref="G46:Y46" si="20">IF(G45,$D$46*G28+$E$46,"")</f>
        <v>5880.6315789473683</v>
      </c>
      <c r="H46" s="54">
        <f t="shared" si="20"/>
        <v>8820.9473684210534</v>
      </c>
      <c r="I46" s="54">
        <f t="shared" si="20"/>
        <v>11761.263157894737</v>
      </c>
      <c r="J46" s="54">
        <f t="shared" si="20"/>
        <v>14701.57894736842</v>
      </c>
      <c r="K46" s="54">
        <f t="shared" si="20"/>
        <v>17641.894736842107</v>
      </c>
      <c r="L46" s="54">
        <f t="shared" si="20"/>
        <v>20582.21052631579</v>
      </c>
      <c r="M46" s="54">
        <f t="shared" si="20"/>
        <v>23522.526315789473</v>
      </c>
      <c r="N46" s="54">
        <f t="shared" si="20"/>
        <v>26462.842105263157</v>
      </c>
      <c r="O46" s="54">
        <f t="shared" si="20"/>
        <v>29403.15789473684</v>
      </c>
      <c r="P46" s="54">
        <f t="shared" si="20"/>
        <v>32343.473684210527</v>
      </c>
      <c r="Q46" s="54">
        <f t="shared" si="20"/>
        <v>35283.789473684214</v>
      </c>
      <c r="R46" s="54">
        <f t="shared" si="20"/>
        <v>38224.105263157893</v>
      </c>
      <c r="S46" s="54">
        <f t="shared" si="20"/>
        <v>41164.42105263158</v>
      </c>
      <c r="T46" s="54">
        <f t="shared" si="20"/>
        <v>44104.73684210526</v>
      </c>
      <c r="U46" s="54">
        <f t="shared" si="20"/>
        <v>47045.052631578947</v>
      </c>
      <c r="V46" s="54">
        <f t="shared" si="20"/>
        <v>49985.368421052633</v>
      </c>
      <c r="W46" s="54">
        <f t="shared" si="20"/>
        <v>52925.684210526313</v>
      </c>
      <c r="X46" s="54">
        <f t="shared" si="20"/>
        <v>55866</v>
      </c>
      <c r="Y46" s="54" t="str">
        <f t="shared" si="20"/>
        <v/>
      </c>
    </row>
    <row r="47" spans="1:25" x14ac:dyDescent="0.25">
      <c r="A47" s="118">
        <v>10</v>
      </c>
      <c r="B47" s="118">
        <v>0</v>
      </c>
      <c r="C47" s="118">
        <f t="shared" si="4"/>
        <v>0</v>
      </c>
      <c r="D47" s="118"/>
      <c r="E47" s="118"/>
      <c r="F47" s="1" t="b">
        <f>F$28&lt;=MAX($B47:$B48)</f>
        <v>1</v>
      </c>
      <c r="G47" s="1" t="b">
        <f t="shared" ref="G47:Y51" si="21">G$28&lt;=MAX($B47:$B48)</f>
        <v>1</v>
      </c>
      <c r="H47" s="1" t="b">
        <f t="shared" si="21"/>
        <v>1</v>
      </c>
      <c r="I47" s="1" t="b">
        <f t="shared" si="21"/>
        <v>1</v>
      </c>
      <c r="J47" s="1" t="b">
        <f t="shared" si="21"/>
        <v>1</v>
      </c>
      <c r="K47" s="1" t="b">
        <f t="shared" si="21"/>
        <v>1</v>
      </c>
      <c r="L47" s="1" t="b">
        <f t="shared" si="21"/>
        <v>1</v>
      </c>
      <c r="M47" s="1" t="b">
        <f t="shared" si="21"/>
        <v>1</v>
      </c>
      <c r="N47" s="1" t="b">
        <f t="shared" si="21"/>
        <v>1</v>
      </c>
      <c r="O47" s="1" t="b">
        <f t="shared" si="21"/>
        <v>1</v>
      </c>
      <c r="P47" s="1" t="b">
        <f t="shared" si="21"/>
        <v>1</v>
      </c>
      <c r="Q47" s="1" t="b">
        <f t="shared" si="21"/>
        <v>1</v>
      </c>
      <c r="R47" s="1" t="b">
        <f t="shared" si="21"/>
        <v>1</v>
      </c>
      <c r="S47" s="1" t="b">
        <f t="shared" si="21"/>
        <v>1</v>
      </c>
      <c r="T47" s="1" t="b">
        <f t="shared" si="21"/>
        <v>1</v>
      </c>
      <c r="U47" s="1" t="b">
        <f t="shared" si="21"/>
        <v>1</v>
      </c>
      <c r="V47" s="1" t="b">
        <f t="shared" si="21"/>
        <v>1</v>
      </c>
      <c r="W47" s="1" t="b">
        <f t="shared" si="21"/>
        <v>1</v>
      </c>
      <c r="X47" s="1" t="b">
        <f t="shared" si="21"/>
        <v>1</v>
      </c>
      <c r="Y47" s="1" t="b">
        <f t="shared" si="21"/>
        <v>0</v>
      </c>
    </row>
    <row r="48" spans="1:25" x14ac:dyDescent="0.25">
      <c r="A48" s="119">
        <v>10</v>
      </c>
      <c r="B48" s="119">
        <v>19</v>
      </c>
      <c r="C48" s="119">
        <f>ROUND(IF(B48=0,0,$C$26*POWER(A48,$C$27)),0)</f>
        <v>63396</v>
      </c>
      <c r="D48" s="119">
        <f t="array" ref="D48:E48">LINEST(C47:C48,B47:B48,TRUE,FALSE)</f>
        <v>3336.6315789473679</v>
      </c>
      <c r="E48" s="119">
        <v>3.637978807091713E-12</v>
      </c>
      <c r="F48" s="54">
        <f>IF(F47,$D$48*F28+$E$48,"")</f>
        <v>3336.6315789473715</v>
      </c>
      <c r="G48" s="54">
        <f t="shared" ref="G48:Y48" si="22">IF(G47,$D$48*G28+$E$48,"")</f>
        <v>6673.2631578947394</v>
      </c>
      <c r="H48" s="54">
        <f t="shared" si="22"/>
        <v>10009.894736842107</v>
      </c>
      <c r="I48" s="54">
        <f t="shared" si="22"/>
        <v>13346.526315789475</v>
      </c>
      <c r="J48" s="54">
        <f t="shared" si="22"/>
        <v>16683.157894736843</v>
      </c>
      <c r="K48" s="54">
        <f t="shared" si="22"/>
        <v>20019.78947368421</v>
      </c>
      <c r="L48" s="54">
        <f t="shared" si="22"/>
        <v>23356.42105263158</v>
      </c>
      <c r="M48" s="54">
        <f t="shared" si="22"/>
        <v>26693.052631578947</v>
      </c>
      <c r="N48" s="54">
        <f t="shared" si="22"/>
        <v>30029.684210526313</v>
      </c>
      <c r="O48" s="54">
        <f t="shared" si="22"/>
        <v>33366.31578947368</v>
      </c>
      <c r="P48" s="54">
        <f t="shared" si="22"/>
        <v>36702.947368421053</v>
      </c>
      <c r="Q48" s="54">
        <f t="shared" si="22"/>
        <v>40039.578947368413</v>
      </c>
      <c r="R48" s="54">
        <f t="shared" si="22"/>
        <v>43376.210526315786</v>
      </c>
      <c r="S48" s="54">
        <f t="shared" si="22"/>
        <v>46712.84210526316</v>
      </c>
      <c r="T48" s="54">
        <f t="shared" si="22"/>
        <v>50049.473684210519</v>
      </c>
      <c r="U48" s="54">
        <f t="shared" si="22"/>
        <v>53386.105263157893</v>
      </c>
      <c r="V48" s="54">
        <f t="shared" si="22"/>
        <v>56722.736842105252</v>
      </c>
      <c r="W48" s="54">
        <f t="shared" si="22"/>
        <v>60059.368421052626</v>
      </c>
      <c r="X48" s="54">
        <f t="shared" si="22"/>
        <v>63396</v>
      </c>
      <c r="Y48" s="54" t="str">
        <f t="shared" si="22"/>
        <v/>
      </c>
    </row>
    <row r="49" spans="1:25" x14ac:dyDescent="0.25">
      <c r="A49" s="90">
        <v>11</v>
      </c>
      <c r="B49" s="90">
        <v>0</v>
      </c>
      <c r="C49" s="90">
        <f t="shared" si="4"/>
        <v>0</v>
      </c>
      <c r="D49" s="90"/>
      <c r="E49" s="90"/>
      <c r="F49" s="1" t="b">
        <f>F$28&lt;=MAX($B49:$B50)</f>
        <v>1</v>
      </c>
      <c r="G49" s="1" t="b">
        <f t="shared" si="21"/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119">
        <v>11</v>
      </c>
      <c r="B50" s="119">
        <v>19</v>
      </c>
      <c r="C50" s="119">
        <f>ROUND(IF(B50=0,0,$C$26*POWER(A50,$C$27)),0)</f>
        <v>71077</v>
      </c>
      <c r="D50" s="119">
        <f t="array" ref="D50:E50">LINEST(C49:C50,B49:B50,TRUE,FALSE)</f>
        <v>3740.8947368421054</v>
      </c>
      <c r="E50" s="119">
        <v>0</v>
      </c>
      <c r="F50" s="54">
        <f>IF(F49,$D$50*F28+$E$50,"")</f>
        <v>3740.8947368421054</v>
      </c>
      <c r="G50" s="54">
        <f t="shared" ref="G50:Y50" si="23">IF(G49,$D$50*G28+$E$50,"")</f>
        <v>7481.7894736842109</v>
      </c>
      <c r="H50" s="54">
        <f t="shared" si="23"/>
        <v>11222.684210526317</v>
      </c>
      <c r="I50" s="54">
        <f t="shared" si="23"/>
        <v>14963.578947368422</v>
      </c>
      <c r="J50" s="54">
        <f t="shared" si="23"/>
        <v>18704.473684210527</v>
      </c>
      <c r="K50" s="54">
        <f t="shared" si="23"/>
        <v>22445.368421052633</v>
      </c>
      <c r="L50" s="54">
        <f t="shared" si="23"/>
        <v>26186.263157894737</v>
      </c>
      <c r="M50" s="54">
        <f t="shared" si="23"/>
        <v>29927.157894736843</v>
      </c>
      <c r="N50" s="54">
        <f t="shared" si="23"/>
        <v>33668.052631578947</v>
      </c>
      <c r="O50" s="54">
        <f t="shared" si="23"/>
        <v>37408.947368421053</v>
      </c>
      <c r="P50" s="54">
        <f t="shared" si="23"/>
        <v>41149.84210526316</v>
      </c>
      <c r="Q50" s="54">
        <f t="shared" si="23"/>
        <v>44890.736842105267</v>
      </c>
      <c r="R50" s="54">
        <f t="shared" si="23"/>
        <v>48631.631578947374</v>
      </c>
      <c r="S50" s="54">
        <f t="shared" si="23"/>
        <v>52372.526315789473</v>
      </c>
      <c r="T50" s="54">
        <f t="shared" si="23"/>
        <v>56113.42105263158</v>
      </c>
      <c r="U50" s="54">
        <f t="shared" si="23"/>
        <v>59854.315789473687</v>
      </c>
      <c r="V50" s="54">
        <f t="shared" si="23"/>
        <v>63595.210526315794</v>
      </c>
      <c r="W50" s="54">
        <f t="shared" si="23"/>
        <v>67336.105263157893</v>
      </c>
      <c r="X50" s="54">
        <f t="shared" si="23"/>
        <v>71077</v>
      </c>
      <c r="Y50" s="54" t="str">
        <f t="shared" si="23"/>
        <v/>
      </c>
    </row>
    <row r="51" spans="1:25" x14ac:dyDescent="0.25">
      <c r="A51" s="90">
        <v>12</v>
      </c>
      <c r="B51" s="90">
        <v>0</v>
      </c>
      <c r="C51" s="90">
        <f t="shared" si="4"/>
        <v>0</v>
      </c>
      <c r="D51" s="90"/>
      <c r="E51" s="90"/>
      <c r="F51" s="1" t="b">
        <f>F$28&lt;=MAX($B51:$B52)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0">
        <v>12</v>
      </c>
      <c r="B52" s="90">
        <v>19</v>
      </c>
      <c r="C52" s="90">
        <f>ROUND(IF(B52=0,0,$C$26*POWER(A52,$C$27)),0)</f>
        <v>78900</v>
      </c>
      <c r="D52" s="119">
        <f t="array" ref="D52:E52">LINEST(C51:C52,B51:B52,TRUE,FALSE)</f>
        <v>4152.6315789473683</v>
      </c>
      <c r="E52" s="119">
        <v>0</v>
      </c>
      <c r="F52" s="54">
        <f>IF(F51,$D$52*F28+$E$52,"")</f>
        <v>4152.6315789473683</v>
      </c>
      <c r="G52" s="54">
        <f t="shared" ref="G52:Y52" si="24">IF(G51,$D$52*G28+$E$52,"")</f>
        <v>8305.2631578947367</v>
      </c>
      <c r="H52" s="54">
        <f t="shared" si="24"/>
        <v>12457.894736842105</v>
      </c>
      <c r="I52" s="54">
        <f t="shared" si="24"/>
        <v>16610.526315789473</v>
      </c>
      <c r="J52" s="54">
        <f t="shared" si="24"/>
        <v>20763.15789473684</v>
      </c>
      <c r="K52" s="54">
        <f t="shared" si="24"/>
        <v>24915.78947368421</v>
      </c>
      <c r="L52" s="54">
        <f t="shared" si="24"/>
        <v>29068.42105263158</v>
      </c>
      <c r="M52" s="54">
        <f t="shared" si="24"/>
        <v>33221.052631578947</v>
      </c>
      <c r="N52" s="54">
        <f t="shared" si="24"/>
        <v>37373.684210526313</v>
      </c>
      <c r="O52" s="54">
        <f t="shared" si="24"/>
        <v>41526.31578947368</v>
      </c>
      <c r="P52" s="54">
        <f t="shared" si="24"/>
        <v>45678.947368421053</v>
      </c>
      <c r="Q52" s="54">
        <f t="shared" si="24"/>
        <v>49831.57894736842</v>
      </c>
      <c r="R52" s="54">
        <f t="shared" si="24"/>
        <v>53984.210526315786</v>
      </c>
      <c r="S52" s="54">
        <f t="shared" si="24"/>
        <v>58136.84210526316</v>
      </c>
      <c r="T52" s="54">
        <f t="shared" si="24"/>
        <v>62289.473684210527</v>
      </c>
      <c r="U52" s="54">
        <f t="shared" si="24"/>
        <v>66442.105263157893</v>
      </c>
      <c r="V52" s="54">
        <f t="shared" si="24"/>
        <v>70594.736842105267</v>
      </c>
      <c r="W52" s="54">
        <f t="shared" si="24"/>
        <v>74747.368421052626</v>
      </c>
      <c r="X52" s="54">
        <f t="shared" si="24"/>
        <v>78900</v>
      </c>
      <c r="Y52" s="54" t="str">
        <f t="shared" si="24"/>
        <v/>
      </c>
    </row>
    <row r="54" spans="1:25" ht="18.75" x14ac:dyDescent="0.3">
      <c r="A54" s="109" t="s">
        <v>229</v>
      </c>
    </row>
    <row r="55" spans="1:25" x14ac:dyDescent="0.25">
      <c r="A55" s="1" t="s">
        <v>126</v>
      </c>
      <c r="B55" s="1" t="s">
        <v>25</v>
      </c>
      <c r="C55" s="1" t="s">
        <v>26</v>
      </c>
      <c r="D55" s="1" t="s">
        <v>27</v>
      </c>
      <c r="E55" s="1" t="s">
        <v>28</v>
      </c>
      <c r="F55" s="1" t="s">
        <v>29</v>
      </c>
      <c r="G55" s="1" t="s">
        <v>30</v>
      </c>
      <c r="H55" s="1" t="s">
        <v>31</v>
      </c>
      <c r="I55" s="1" t="s">
        <v>32</v>
      </c>
      <c r="J55" s="1" t="s">
        <v>33</v>
      </c>
      <c r="K55" s="1" t="s">
        <v>34</v>
      </c>
      <c r="L55" s="1" t="s">
        <v>35</v>
      </c>
      <c r="M55" s="1" t="s">
        <v>36</v>
      </c>
      <c r="N55" s="1" t="s">
        <v>37</v>
      </c>
      <c r="O55" s="1" t="s">
        <v>38</v>
      </c>
      <c r="P55" s="1" t="s">
        <v>39</v>
      </c>
      <c r="Q55" s="1" t="s">
        <v>40</v>
      </c>
      <c r="R55" s="1" t="s">
        <v>41</v>
      </c>
      <c r="S55" s="1" t="s">
        <v>42</v>
      </c>
      <c r="T55" s="1" t="s">
        <v>43</v>
      </c>
    </row>
    <row r="56" spans="1:25" x14ac:dyDescent="0.25">
      <c r="A56" s="1">
        <v>1</v>
      </c>
      <c r="B56" s="1">
        <f ca="1">IF(OFFSET(F29,$A56,0)="","",ROUND(SUM(OFFSET($F29:F29,$A56,0)),0))</f>
        <v>571</v>
      </c>
      <c r="C56" s="1">
        <f ca="1">IF(OFFSET(G29,$A56,0)="","",ROUND(SUM(OFFSET($F29:G29,$A56,0)),0))</f>
        <v>1714</v>
      </c>
      <c r="D56" s="1">
        <f ca="1">IF(OFFSET(H29,$A56,0)="","",ROUND(SUM(OFFSET($F29:H29,$A56,0)),0))</f>
        <v>3429</v>
      </c>
      <c r="E56" s="1">
        <f ca="1">IF(OFFSET(I29,$A56,0)="","",ROUND(SUM(OFFSET($F29:I29,$A56,0)),0))</f>
        <v>5714</v>
      </c>
      <c r="F56" s="1">
        <f ca="1">IF(OFFSET(J29,$A56,0)="","",ROUND(SUM(OFFSET($F29:J29,$A56,0)),0))</f>
        <v>8571</v>
      </c>
      <c r="G56" s="1">
        <f ca="1">IF(OFFSET(K29,$A56,0)="","",ROUND(SUM(OFFSET($F29:K29,$A56,0)),0))</f>
        <v>12000</v>
      </c>
      <c r="H56" s="1">
        <f ca="1">IF(OFFSET(L29,$A56,0)="","",ROUND(SUM(OFFSET($F29:L29,$A56,0)),0))</f>
        <v>16000</v>
      </c>
      <c r="I56" s="1" t="str">
        <f ca="1">IF(OFFSET(M29,$A56,0)="","",ROUND(SUM(OFFSET($F29:M29,$A56,0)),0))</f>
        <v/>
      </c>
      <c r="J56" s="1" t="str">
        <f ca="1">IF(OFFSET(N29,$A56,0)="","",ROUND(SUM(OFFSET($F29:N29,$A56,0)),0))</f>
        <v/>
      </c>
      <c r="K56" s="1" t="str">
        <f ca="1">IF(OFFSET(O29,$A56,0)="","",ROUND(SUM(OFFSET($F29:O29,$A56,0)),0))</f>
        <v/>
      </c>
      <c r="L56" s="1" t="str">
        <f ca="1">IF(OFFSET(P29,$A56,0)="","",ROUND(SUM(OFFSET($F29:P29,$A56,0)),0))</f>
        <v/>
      </c>
      <c r="M56" s="1" t="str">
        <f ca="1">IF(OFFSET(Q29,$A56,0)="","",ROUND(SUM(OFFSET($F29:Q29,$A56,0)),0))</f>
        <v/>
      </c>
      <c r="N56" s="1" t="str">
        <f ca="1">IF(OFFSET(R29,$A56,0)="","",ROUND(SUM(OFFSET($F29:R29,$A56,0)),0))</f>
        <v/>
      </c>
      <c r="O56" s="1" t="str">
        <f ca="1">IF(OFFSET(S29,$A56,0)="","",ROUND(SUM(OFFSET($F29:S29,$A56,0)),0))</f>
        <v/>
      </c>
      <c r="P56" s="1" t="str">
        <f ca="1">IF(OFFSET(T29,$A56,0)="","",ROUND(SUM(OFFSET($F29:T29,$A56,0)),0))</f>
        <v/>
      </c>
      <c r="Q56" s="1" t="str">
        <f ca="1">IF(OFFSET(U29,$A56,0)="","",ROUND(SUM(OFFSET($F29:U29,$A56,0)),0))</f>
        <v/>
      </c>
      <c r="R56" s="1" t="str">
        <f ca="1">IF(OFFSET(V29,$A56,0)="","",ROUND(SUM(OFFSET($F29:V29,$A56,0)),0))</f>
        <v/>
      </c>
      <c r="S56" s="1" t="str">
        <f ca="1">IF(OFFSET(W29,$A56,0)="","",ROUND(SUM(OFFSET($F29:W29,$A56,0)),0))</f>
        <v/>
      </c>
      <c r="T56" s="1" t="str">
        <f ca="1">IF(OFFSET(X29,$A56,0)="","",ROUND(SUM(OFFSET($F29:X29,$A56,0)),0))</f>
        <v/>
      </c>
      <c r="U56" s="1" t="str">
        <f ca="1">IF(OFFSET(Z29,$A56,0)="","",SUM(OFFSET($F29:Z29,$A56,0)))</f>
        <v/>
      </c>
    </row>
    <row r="57" spans="1:25" x14ac:dyDescent="0.25">
      <c r="A57" s="1">
        <v>2</v>
      </c>
      <c r="B57" s="1">
        <f ca="1">IF(OFFSET(F30,$A57,0)="","",ROUND(SUM(OFFSET($F30:F30,$A57,0)),0))</f>
        <v>1021</v>
      </c>
      <c r="C57" s="1">
        <f ca="1">IF(OFFSET(G30,$A57,0)="","",ROUND(SUM(OFFSET($F30:G30,$A57,0)),0))</f>
        <v>3063</v>
      </c>
      <c r="D57" s="1">
        <f ca="1">IF(OFFSET(H30,$A57,0)="","",ROUND(SUM(OFFSET($F30:H30,$A57,0)),0))</f>
        <v>6127</v>
      </c>
      <c r="E57" s="1">
        <f ca="1">IF(OFFSET(I30,$A57,0)="","",ROUND(SUM(OFFSET($F30:I30,$A57,0)),0))</f>
        <v>10211</v>
      </c>
      <c r="F57" s="1">
        <f ca="1">IF(OFFSET(J30,$A57,0)="","",ROUND(SUM(OFFSET($F30:J30,$A57,0)),0))</f>
        <v>15317</v>
      </c>
      <c r="G57" s="1">
        <f ca="1">IF(OFFSET(K30,$A57,0)="","",ROUND(SUM(OFFSET($F30:K30,$A57,0)),0))</f>
        <v>21443</v>
      </c>
      <c r="H57" s="1">
        <f ca="1">IF(OFFSET(L30,$A57,0)="","",ROUND(SUM(OFFSET($F30:L30,$A57,0)),0))</f>
        <v>28591</v>
      </c>
      <c r="I57" s="1">
        <f ca="1">IF(OFFSET(M30,$A57,0)="","",ROUND(SUM(OFFSET($F30:M30,$A57,0)),0))</f>
        <v>36760</v>
      </c>
      <c r="J57" s="1">
        <f ca="1">IF(OFFSET(N30,$A57,0)="","",ROUND(SUM(OFFSET($F30:N30,$A57,0)),0))</f>
        <v>45950</v>
      </c>
      <c r="K57" s="1" t="str">
        <f ca="1">IF(OFFSET(O30,$A57,0)="","",ROUND(SUM(OFFSET($F30:O30,$A57,0)),0))</f>
        <v/>
      </c>
      <c r="L57" s="1" t="str">
        <f ca="1">IF(OFFSET(P30,$A57,0)="","",ROUND(SUM(OFFSET($F30:P30,$A57,0)),0))</f>
        <v/>
      </c>
      <c r="M57" s="1" t="str">
        <f ca="1">IF(OFFSET(Q30,$A57,0)="","",ROUND(SUM(OFFSET($F30:Q30,$A57,0)),0))</f>
        <v/>
      </c>
      <c r="N57" s="1" t="str">
        <f ca="1">IF(OFFSET(R30,$A57,0)="","",ROUND(SUM(OFFSET($F30:R30,$A57,0)),0))</f>
        <v/>
      </c>
      <c r="O57" s="1" t="str">
        <f ca="1">IF(OFFSET(S30,$A57,0)="","",ROUND(SUM(OFFSET($F30:S30,$A57,0)),0))</f>
        <v/>
      </c>
      <c r="P57" s="1" t="str">
        <f ca="1">IF(OFFSET(T30,$A57,0)="","",ROUND(SUM(OFFSET($F30:T30,$A57,0)),0))</f>
        <v/>
      </c>
      <c r="Q57" s="1" t="str">
        <f ca="1">IF(OFFSET(U30,$A57,0)="","",ROUND(SUM(OFFSET($F30:U30,$A57,0)),0))</f>
        <v/>
      </c>
      <c r="R57" s="1" t="str">
        <f ca="1">IF(OFFSET(V30,$A57,0)="","",ROUND(SUM(OFFSET($F30:V30,$A57,0)),0))</f>
        <v/>
      </c>
      <c r="S57" s="1" t="str">
        <f ca="1">IF(OFFSET(W30,$A57,0)="","",ROUND(SUM(OFFSET($F30:W30,$A57,0)),0))</f>
        <v/>
      </c>
      <c r="T57" s="1" t="str">
        <f ca="1">IF(OFFSET(X30,$A57,0)="","",ROUND(SUM(OFFSET($F30:X30,$A57,0)),0))</f>
        <v/>
      </c>
      <c r="U57" s="1" t="str">
        <f ca="1">IF(OFFSET(Z30,$A57,0)="","",SUM(OFFSET($F30:Z30,$A57,0)))</f>
        <v/>
      </c>
    </row>
    <row r="58" spans="1:25" x14ac:dyDescent="0.25">
      <c r="A58" s="1">
        <v>3</v>
      </c>
      <c r="B58" s="1">
        <f ca="1">IF(OFFSET(F31,$A58,0)="","",ROUND(SUM(OFFSET($F31:F31,$A58,0)),0))</f>
        <v>1661</v>
      </c>
      <c r="C58" s="1">
        <f ca="1">IF(OFFSET(G31,$A58,0)="","",ROUND(SUM(OFFSET($F31:G31,$A58,0)),0))</f>
        <v>4983</v>
      </c>
      <c r="D58" s="1">
        <f ca="1">IF(OFFSET(H31,$A58,0)="","",ROUND(SUM(OFFSET($F31:H31,$A58,0)),0))</f>
        <v>9966</v>
      </c>
      <c r="E58" s="1">
        <f ca="1">IF(OFFSET(I31,$A58,0)="","",ROUND(SUM(OFFSET($F31:I31,$A58,0)),0))</f>
        <v>16610</v>
      </c>
      <c r="F58" s="1">
        <f ca="1">IF(OFFSET(J31,$A58,0)="","",ROUND(SUM(OFFSET($F31:J31,$A58,0)),0))</f>
        <v>24915</v>
      </c>
      <c r="G58" s="1">
        <f ca="1">IF(OFFSET(K31,$A58,0)="","",ROUND(SUM(OFFSET($F31:K31,$A58,0)),0))</f>
        <v>34881</v>
      </c>
      <c r="H58" s="1">
        <f ca="1">IF(OFFSET(L31,$A58,0)="","",ROUND(SUM(OFFSET($F31:L31,$A58,0)),0))</f>
        <v>46508</v>
      </c>
      <c r="I58" s="1">
        <f ca="1">IF(OFFSET(M31,$A58,0)="","",ROUND(SUM(OFFSET($F31:M31,$A58,0)),0))</f>
        <v>59796</v>
      </c>
      <c r="J58" s="1">
        <f ca="1">IF(OFFSET(N31,$A58,0)="","",ROUND(SUM(OFFSET($F31:N31,$A58,0)),0))</f>
        <v>74745</v>
      </c>
      <c r="K58" s="1" t="str">
        <f ca="1">IF(OFFSET(O31,$A58,0)="","",ROUND(SUM(OFFSET($F31:O31,$A58,0)),0))</f>
        <v/>
      </c>
      <c r="L58" s="1" t="str">
        <f ca="1">IF(OFFSET(P31,$A58,0)="","",ROUND(SUM(OFFSET($F31:P31,$A58,0)),0))</f>
        <v/>
      </c>
      <c r="M58" s="1" t="str">
        <f ca="1">IF(OFFSET(Q31,$A58,0)="","",ROUND(SUM(OFFSET($F31:Q31,$A58,0)),0))</f>
        <v/>
      </c>
      <c r="N58" s="1" t="str">
        <f ca="1">IF(OFFSET(R31,$A58,0)="","",ROUND(SUM(OFFSET($F31:R31,$A58,0)),0))</f>
        <v/>
      </c>
      <c r="O58" s="1" t="str">
        <f ca="1">IF(OFFSET(S31,$A58,0)="","",ROUND(SUM(OFFSET($F31:S31,$A58,0)),0))</f>
        <v/>
      </c>
      <c r="P58" s="1" t="str">
        <f ca="1">IF(OFFSET(T31,$A58,0)="","",ROUND(SUM(OFFSET($F31:T31,$A58,0)),0))</f>
        <v/>
      </c>
      <c r="Q58" s="1" t="str">
        <f ca="1">IF(OFFSET(U31,$A58,0)="","",ROUND(SUM(OFFSET($F31:U31,$A58,0)),0))</f>
        <v/>
      </c>
      <c r="R58" s="1" t="str">
        <f ca="1">IF(OFFSET(V31,$A58,0)="","",ROUND(SUM(OFFSET($F31:V31,$A58,0)),0))</f>
        <v/>
      </c>
      <c r="S58" s="1" t="str">
        <f ca="1">IF(OFFSET(W31,$A58,0)="","",ROUND(SUM(OFFSET($F31:W31,$A58,0)),0))</f>
        <v/>
      </c>
      <c r="T58" s="1" t="str">
        <f ca="1">IF(OFFSET(X31,$A58,0)="","",ROUND(SUM(OFFSET($F31:X31,$A58,0)),0))</f>
        <v/>
      </c>
      <c r="U58" s="1" t="str">
        <f ca="1">IF(OFFSET(Z31,$A58,0)="","",SUM(OFFSET($F31:Z31,$A58,0)))</f>
        <v/>
      </c>
    </row>
    <row r="59" spans="1:25" x14ac:dyDescent="0.25">
      <c r="A59" s="1">
        <v>4</v>
      </c>
      <c r="B59" s="1">
        <f ca="1">IF(OFFSET(F32,$A59,0)="","",ROUND(SUM(OFFSET($F32:F32,$A59,0)),0))</f>
        <v>2346</v>
      </c>
      <c r="C59" s="1">
        <f ca="1">IF(OFFSET(G32,$A59,0)="","",ROUND(SUM(OFFSET($F32:G32,$A59,0)),0))</f>
        <v>7037</v>
      </c>
      <c r="D59" s="1">
        <f ca="1">IF(OFFSET(H32,$A59,0)="","",ROUND(SUM(OFFSET($F32:H32,$A59,0)),0))</f>
        <v>14075</v>
      </c>
      <c r="E59" s="1">
        <f ca="1">IF(OFFSET(I32,$A59,0)="","",ROUND(SUM(OFFSET($F32:I32,$A59,0)),0))</f>
        <v>23458</v>
      </c>
      <c r="F59" s="1">
        <f ca="1">IF(OFFSET(J32,$A59,0)="","",ROUND(SUM(OFFSET($F32:J32,$A59,0)),0))</f>
        <v>35187</v>
      </c>
      <c r="G59" s="1">
        <f ca="1">IF(OFFSET(K32,$A59,0)="","",ROUND(SUM(OFFSET($F32:K32,$A59,0)),0))</f>
        <v>49261</v>
      </c>
      <c r="H59" s="1">
        <f ca="1">IF(OFFSET(L32,$A59,0)="","",ROUND(SUM(OFFSET($F32:L32,$A59,0)),0))</f>
        <v>65682</v>
      </c>
      <c r="I59" s="1">
        <f ca="1">IF(OFFSET(M32,$A59,0)="","",ROUND(SUM(OFFSET($F32:M32,$A59,0)),0))</f>
        <v>84448</v>
      </c>
      <c r="J59" s="1">
        <f ca="1">IF(OFFSET(N32,$A59,0)="","",ROUND(SUM(OFFSET($F32:N32,$A59,0)),0))</f>
        <v>105560</v>
      </c>
      <c r="K59" s="1" t="str">
        <f ca="1">IF(OFFSET(O32,$A59,0)="","",ROUND(SUM(OFFSET($F32:O32,$A59,0)),0))</f>
        <v/>
      </c>
      <c r="L59" s="1" t="str">
        <f ca="1">IF(OFFSET(P32,$A59,0)="","",ROUND(SUM(OFFSET($F32:P32,$A59,0)),0))</f>
        <v/>
      </c>
      <c r="M59" s="1" t="str">
        <f ca="1">IF(OFFSET(Q32,$A59,0)="","",ROUND(SUM(OFFSET($F32:Q32,$A59,0)),0))</f>
        <v/>
      </c>
      <c r="N59" s="1" t="str">
        <f ca="1">IF(OFFSET(R32,$A59,0)="","",ROUND(SUM(OFFSET($F32:R32,$A59,0)),0))</f>
        <v/>
      </c>
      <c r="O59" s="1" t="str">
        <f ca="1">IF(OFFSET(S32,$A59,0)="","",ROUND(SUM(OFFSET($F32:S32,$A59,0)),0))</f>
        <v/>
      </c>
      <c r="P59" s="1" t="str">
        <f ca="1">IF(OFFSET(T32,$A59,0)="","",ROUND(SUM(OFFSET($F32:T32,$A59,0)),0))</f>
        <v/>
      </c>
      <c r="Q59" s="1" t="str">
        <f ca="1">IF(OFFSET(U32,$A59,0)="","",ROUND(SUM(OFFSET($F32:U32,$A59,0)),0))</f>
        <v/>
      </c>
      <c r="R59" s="1" t="str">
        <f ca="1">IF(OFFSET(V32,$A59,0)="","",ROUND(SUM(OFFSET($F32:V32,$A59,0)),0))</f>
        <v/>
      </c>
      <c r="S59" s="1" t="str">
        <f ca="1">IF(OFFSET(W32,$A59,0)="","",ROUND(SUM(OFFSET($F32:W32,$A59,0)),0))</f>
        <v/>
      </c>
      <c r="T59" s="1" t="str">
        <f ca="1">IF(OFFSET(X32,$A59,0)="","",ROUND(SUM(OFFSET($F32:X32,$A59,0)),0))</f>
        <v/>
      </c>
      <c r="U59" s="1" t="str">
        <f ca="1">IF(OFFSET(Z32,$A59,0)="","",SUM(OFFSET($F32:Z32,$A59,0)))</f>
        <v/>
      </c>
    </row>
    <row r="60" spans="1:25" x14ac:dyDescent="0.25">
      <c r="A60" s="1">
        <v>5</v>
      </c>
      <c r="B60" s="1">
        <f ca="1">IF(OFFSET(F33,$A60,0)="","",ROUND(SUM(OFFSET($F33:F33,$A60,0)),0))</f>
        <v>1971</v>
      </c>
      <c r="C60" s="1">
        <f ca="1">IF(OFFSET(G33,$A60,0)="","",ROUND(SUM(OFFSET($F33:G33,$A60,0)),0))</f>
        <v>5913</v>
      </c>
      <c r="D60" s="1">
        <f ca="1">IF(OFFSET(H33,$A60,0)="","",ROUND(SUM(OFFSET($F33:H33,$A60,0)),0))</f>
        <v>11826</v>
      </c>
      <c r="E60" s="1">
        <f ca="1">IF(OFFSET(I33,$A60,0)="","",ROUND(SUM(OFFSET($F33:I33,$A60,0)),0))</f>
        <v>19711</v>
      </c>
      <c r="F60" s="1">
        <f ca="1">IF(OFFSET(J33,$A60,0)="","",ROUND(SUM(OFFSET($F33:J33,$A60,0)),0))</f>
        <v>29566</v>
      </c>
      <c r="G60" s="1">
        <f ca="1">IF(OFFSET(K33,$A60,0)="","",ROUND(SUM(OFFSET($F33:K33,$A60,0)),0))</f>
        <v>41393</v>
      </c>
      <c r="H60" s="1">
        <f ca="1">IF(OFFSET(L33,$A60,0)="","",ROUND(SUM(OFFSET($F33:L33,$A60,0)),0))</f>
        <v>55190</v>
      </c>
      <c r="I60" s="1">
        <f ca="1">IF(OFFSET(M33,$A60,0)="","",ROUND(SUM(OFFSET($F33:M33,$A60,0)),0))</f>
        <v>70959</v>
      </c>
      <c r="J60" s="1">
        <f ca="1">IF(OFFSET(N33,$A60,0)="","",ROUND(SUM(OFFSET($F33:N33,$A60,0)),0))</f>
        <v>88698</v>
      </c>
      <c r="K60" s="1">
        <f ca="1">IF(OFFSET(O33,$A60,0)="","",ROUND(SUM(OFFSET($F33:O33,$A60,0)),0))</f>
        <v>108409</v>
      </c>
      <c r="L60" s="1">
        <f ca="1">IF(OFFSET(P33,$A60,0)="","",ROUND(SUM(OFFSET($F33:P33,$A60,0)),0))</f>
        <v>130091</v>
      </c>
      <c r="M60" s="1">
        <f ca="1">IF(OFFSET(Q33,$A60,0)="","",ROUND(SUM(OFFSET($F33:Q33,$A60,0)),0))</f>
        <v>153744</v>
      </c>
      <c r="N60" s="1">
        <f ca="1">IF(OFFSET(R33,$A60,0)="","",ROUND(SUM(OFFSET($F33:R33,$A60,0)),0))</f>
        <v>179368</v>
      </c>
      <c r="O60" s="1">
        <f ca="1">IF(OFFSET(S33,$A60,0)="","",ROUND(SUM(OFFSET($F33:S33,$A60,0)),0))</f>
        <v>206963</v>
      </c>
      <c r="P60" s="1" t="str">
        <f ca="1">IF(OFFSET(T33,$A60,0)="","",ROUND(SUM(OFFSET($F33:T33,$A60,0)),0))</f>
        <v/>
      </c>
      <c r="Q60" s="1" t="str">
        <f ca="1">IF(OFFSET(U33,$A60,0)="","",ROUND(SUM(OFFSET($F33:U33,$A60,0)),0))</f>
        <v/>
      </c>
      <c r="R60" s="1" t="str">
        <f ca="1">IF(OFFSET(V33,$A60,0)="","",ROUND(SUM(OFFSET($F33:V33,$A60,0)),0))</f>
        <v/>
      </c>
      <c r="S60" s="1" t="str">
        <f ca="1">IF(OFFSET(W33,$A60,0)="","",ROUND(SUM(OFFSET($F33:W33,$A60,0)),0))</f>
        <v/>
      </c>
      <c r="T60" s="1" t="str">
        <f ca="1">IF(OFFSET(X33,$A60,0)="","",ROUND(SUM(OFFSET($F33:X33,$A60,0)),0))</f>
        <v/>
      </c>
      <c r="U60" s="1" t="str">
        <f ca="1">IF(OFFSET(Z33,$A60,0)="","",SUM(OFFSET($F33:Z33,$A60,0)))</f>
        <v/>
      </c>
    </row>
    <row r="61" spans="1:25" x14ac:dyDescent="0.25">
      <c r="A61" s="1">
        <v>6</v>
      </c>
      <c r="B61" s="1">
        <f ca="1">IF(OFFSET(F34,$A61,0)="","",ROUND(SUM(OFFSET($F34:F34,$A61,0)),0))</f>
        <v>2453</v>
      </c>
      <c r="C61" s="1">
        <f ca="1">IF(OFFSET(G34,$A61,0)="","",ROUND(SUM(OFFSET($F34:G34,$A61,0)),0))</f>
        <v>7359</v>
      </c>
      <c r="D61" s="1">
        <f ca="1">IF(OFFSET(H34,$A61,0)="","",ROUND(SUM(OFFSET($F34:H34,$A61,0)),0))</f>
        <v>14718</v>
      </c>
      <c r="E61" s="1">
        <f ca="1">IF(OFFSET(I34,$A61,0)="","",ROUND(SUM(OFFSET($F34:I34,$A61,0)),0))</f>
        <v>24531</v>
      </c>
      <c r="F61" s="1">
        <f ca="1">IF(OFFSET(J34,$A61,0)="","",ROUND(SUM(OFFSET($F34:J34,$A61,0)),0))</f>
        <v>36796</v>
      </c>
      <c r="G61" s="1">
        <f ca="1">IF(OFFSET(K34,$A61,0)="","",ROUND(SUM(OFFSET($F34:K34,$A61,0)),0))</f>
        <v>51515</v>
      </c>
      <c r="H61" s="1">
        <f ca="1">IF(OFFSET(L34,$A61,0)="","",ROUND(SUM(OFFSET($F34:L34,$A61,0)),0))</f>
        <v>68686</v>
      </c>
      <c r="I61" s="1">
        <f ca="1">IF(OFFSET(M34,$A61,0)="","",ROUND(SUM(OFFSET($F34:M34,$A61,0)),0))</f>
        <v>88311</v>
      </c>
      <c r="J61" s="1">
        <f ca="1">IF(OFFSET(N34,$A61,0)="","",ROUND(SUM(OFFSET($F34:N34,$A61,0)),0))</f>
        <v>110388</v>
      </c>
      <c r="K61" s="1">
        <f ca="1">IF(OFFSET(O34,$A61,0)="","",ROUND(SUM(OFFSET($F34:O34,$A61,0)),0))</f>
        <v>134919</v>
      </c>
      <c r="L61" s="1">
        <f ca="1">IF(OFFSET(P34,$A61,0)="","",ROUND(SUM(OFFSET($F34:P34,$A61,0)),0))</f>
        <v>161903</v>
      </c>
      <c r="M61" s="1">
        <f ca="1">IF(OFFSET(Q34,$A61,0)="","",ROUND(SUM(OFFSET($F34:Q34,$A61,0)),0))</f>
        <v>191340</v>
      </c>
      <c r="N61" s="1">
        <f ca="1">IF(OFFSET(R34,$A61,0)="","",ROUND(SUM(OFFSET($F34:R34,$A61,0)),0))</f>
        <v>223230</v>
      </c>
      <c r="O61" s="1">
        <f ca="1">IF(OFFSET(S34,$A61,0)="","",ROUND(SUM(OFFSET($F34:S34,$A61,0)),0))</f>
        <v>257573</v>
      </c>
      <c r="P61" s="1" t="str">
        <f ca="1">IF(OFFSET(T34,$A61,0)="","",ROUND(SUM(OFFSET($F34:T34,$A61,0)),0))</f>
        <v/>
      </c>
      <c r="Q61" s="1" t="str">
        <f ca="1">IF(OFFSET(U34,$A61,0)="","",ROUND(SUM(OFFSET($F34:U34,$A61,0)),0))</f>
        <v/>
      </c>
      <c r="R61" s="1" t="str">
        <f ca="1">IF(OFFSET(V34,$A61,0)="","",ROUND(SUM(OFFSET($F34:V34,$A61,0)),0))</f>
        <v/>
      </c>
      <c r="S61" s="1" t="str">
        <f ca="1">IF(OFFSET(W34,$A61,0)="","",ROUND(SUM(OFFSET($F34:W34,$A61,0)),0))</f>
        <v/>
      </c>
      <c r="T61" s="1" t="str">
        <f ca="1">IF(OFFSET(X34,$A61,0)="","",ROUND(SUM(OFFSET($F34:X34,$A61,0)),0))</f>
        <v/>
      </c>
      <c r="U61" s="1" t="str">
        <f ca="1">IF(OFFSET(Z34,$A61,0)="","",SUM(OFFSET($F34:Z34,$A61,0)))</f>
        <v/>
      </c>
    </row>
    <row r="62" spans="1:25" x14ac:dyDescent="0.25">
      <c r="A62" s="1">
        <v>7</v>
      </c>
      <c r="B62" s="1">
        <f ca="1">IF(OFFSET(F35,$A62,0)="","",ROUND(SUM(OFFSET($F35:F35,$A62,0)),0))</f>
        <v>2952</v>
      </c>
      <c r="C62" s="1">
        <f ca="1">IF(OFFSET(G35,$A62,0)="","",ROUND(SUM(OFFSET($F35:G35,$A62,0)),0))</f>
        <v>8855</v>
      </c>
      <c r="D62" s="1">
        <f ca="1">IF(OFFSET(H35,$A62,0)="","",ROUND(SUM(OFFSET($F35:H35,$A62,0)),0))</f>
        <v>17709</v>
      </c>
      <c r="E62" s="1">
        <f ca="1">IF(OFFSET(I35,$A62,0)="","",ROUND(SUM(OFFSET($F35:I35,$A62,0)),0))</f>
        <v>29516</v>
      </c>
      <c r="F62" s="1">
        <f ca="1">IF(OFFSET(J35,$A62,0)="","",ROUND(SUM(OFFSET($F35:J35,$A62,0)),0))</f>
        <v>44274</v>
      </c>
      <c r="G62" s="1">
        <f ca="1">IF(OFFSET(K35,$A62,0)="","",ROUND(SUM(OFFSET($F35:K35,$A62,0)),0))</f>
        <v>61983</v>
      </c>
      <c r="H62" s="1">
        <f ca="1">IF(OFFSET(L35,$A62,0)="","",ROUND(SUM(OFFSET($F35:L35,$A62,0)),0))</f>
        <v>82644</v>
      </c>
      <c r="I62" s="1">
        <f ca="1">IF(OFFSET(M35,$A62,0)="","",ROUND(SUM(OFFSET($F35:M35,$A62,0)),0))</f>
        <v>106257</v>
      </c>
      <c r="J62" s="1">
        <f ca="1">IF(OFFSET(N35,$A62,0)="","",ROUND(SUM(OFFSET($F35:N35,$A62,0)),0))</f>
        <v>132821</v>
      </c>
      <c r="K62" s="1">
        <f ca="1">IF(OFFSET(O35,$A62,0)="","",ROUND(SUM(OFFSET($F35:O35,$A62,0)),0))</f>
        <v>162336</v>
      </c>
      <c r="L62" s="1">
        <f ca="1">IF(OFFSET(P35,$A62,0)="","",ROUND(SUM(OFFSET($F35:P35,$A62,0)),0))</f>
        <v>194804</v>
      </c>
      <c r="M62" s="1">
        <f ca="1">IF(OFFSET(Q35,$A62,0)="","",ROUND(SUM(OFFSET($F35:Q35,$A62,0)),0))</f>
        <v>230223</v>
      </c>
      <c r="N62" s="1">
        <f ca="1">IF(OFFSET(R35,$A62,0)="","",ROUND(SUM(OFFSET($F35:R35,$A62,0)),0))</f>
        <v>268593</v>
      </c>
      <c r="O62" s="1">
        <f ca="1">IF(OFFSET(S35,$A62,0)="","",ROUND(SUM(OFFSET($F35:S35,$A62,0)),0))</f>
        <v>309915</v>
      </c>
      <c r="P62" s="1" t="str">
        <f ca="1">IF(OFFSET(T35,$A62,0)="","",ROUND(SUM(OFFSET($F35:T35,$A62,0)),0))</f>
        <v/>
      </c>
      <c r="Q62" s="1" t="str">
        <f ca="1">IF(OFFSET(U35,$A62,0)="","",ROUND(SUM(OFFSET($F35:U35,$A62,0)),0))</f>
        <v/>
      </c>
      <c r="R62" s="1" t="str">
        <f ca="1">IF(OFFSET(V35,$A62,0)="","",ROUND(SUM(OFFSET($F35:V35,$A62,0)),0))</f>
        <v/>
      </c>
      <c r="S62" s="1" t="str">
        <f ca="1">IF(OFFSET(W35,$A62,0)="","",ROUND(SUM(OFFSET($F35:W35,$A62,0)),0))</f>
        <v/>
      </c>
      <c r="T62" s="1" t="str">
        <f ca="1">IF(OFFSET(X35,$A62,0)="","",ROUND(SUM(OFFSET($F35:X35,$A62,0)),0))</f>
        <v/>
      </c>
      <c r="U62" s="1" t="str">
        <f ca="1">IF(OFFSET(Z35,$A62,0)="","",SUM(OFFSET($F35:Z35,$A62,0)))</f>
        <v/>
      </c>
    </row>
    <row r="63" spans="1:25" x14ac:dyDescent="0.25">
      <c r="A63" s="1">
        <v>8</v>
      </c>
      <c r="B63" s="1">
        <f ca="1">IF(OFFSET(F36,$A63,0)="","",ROUND(SUM(OFFSET($F36:F36,$A63,0)),0))</f>
        <v>2553</v>
      </c>
      <c r="C63" s="1">
        <f ca="1">IF(OFFSET(G36,$A63,0)="","",ROUND(SUM(OFFSET($F36:G36,$A63,0)),0))</f>
        <v>7658</v>
      </c>
      <c r="D63" s="1">
        <f ca="1">IF(OFFSET(H36,$A63,0)="","",ROUND(SUM(OFFSET($F36:H36,$A63,0)),0))</f>
        <v>15317</v>
      </c>
      <c r="E63" s="1">
        <f ca="1">IF(OFFSET(I36,$A63,0)="","",ROUND(SUM(OFFSET($F36:I36,$A63,0)),0))</f>
        <v>25528</v>
      </c>
      <c r="F63" s="1">
        <f ca="1">IF(OFFSET(J36,$A63,0)="","",ROUND(SUM(OFFSET($F36:J36,$A63,0)),0))</f>
        <v>38292</v>
      </c>
      <c r="G63" s="1">
        <f ca="1">IF(OFFSET(K36,$A63,0)="","",ROUND(SUM(OFFSET($F36:K36,$A63,0)),0))</f>
        <v>53609</v>
      </c>
      <c r="H63" s="1">
        <f ca="1">IF(OFFSET(L36,$A63,0)="","",ROUND(SUM(OFFSET($F36:L36,$A63,0)),0))</f>
        <v>71478</v>
      </c>
      <c r="I63" s="1">
        <f ca="1">IF(OFFSET(M36,$A63,0)="","",ROUND(SUM(OFFSET($F36:M36,$A63,0)),0))</f>
        <v>91900</v>
      </c>
      <c r="J63" s="1">
        <f ca="1">IF(OFFSET(N36,$A63,0)="","",ROUND(SUM(OFFSET($F36:N36,$A63,0)),0))</f>
        <v>114876</v>
      </c>
      <c r="K63" s="1">
        <f ca="1">IF(OFFSET(O36,$A63,0)="","",ROUND(SUM(OFFSET($F36:O36,$A63,0)),0))</f>
        <v>140403</v>
      </c>
      <c r="L63" s="1">
        <f ca="1">IF(OFFSET(P36,$A63,0)="","",ROUND(SUM(OFFSET($F36:P36,$A63,0)),0))</f>
        <v>168484</v>
      </c>
      <c r="M63" s="1">
        <f ca="1">IF(OFFSET(Q36,$A63,0)="","",ROUND(SUM(OFFSET($F36:Q36,$A63,0)),0))</f>
        <v>199118</v>
      </c>
      <c r="N63" s="1">
        <f ca="1">IF(OFFSET(R36,$A63,0)="","",ROUND(SUM(OFFSET($F36:R36,$A63,0)),0))</f>
        <v>232304</v>
      </c>
      <c r="O63" s="1">
        <f ca="1">IF(OFFSET(S36,$A63,0)="","",ROUND(SUM(OFFSET($F36:S36,$A63,0)),0))</f>
        <v>268043</v>
      </c>
      <c r="P63" s="1">
        <f ca="1">IF(OFFSET(T36,$A63,0)="","",ROUND(SUM(OFFSET($F36:T36,$A63,0)),0))</f>
        <v>306335</v>
      </c>
      <c r="Q63" s="1">
        <f ca="1">IF(OFFSET(U36,$A63,0)="","",ROUND(SUM(OFFSET($F36:U36,$A63,0)),0))</f>
        <v>347179</v>
      </c>
      <c r="R63" s="1">
        <f ca="1">IF(OFFSET(V36,$A63,0)="","",ROUND(SUM(OFFSET($F36:V36,$A63,0)),0))</f>
        <v>390577</v>
      </c>
      <c r="S63" s="1">
        <f ca="1">IF(OFFSET(W36,$A63,0)="","",ROUND(SUM(OFFSET($F36:W36,$A63,0)),0))</f>
        <v>436527</v>
      </c>
      <c r="T63" s="1">
        <f ca="1">IF(OFFSET(X36,$A63,0)="","",ROUND(SUM(OFFSET($F36:X36,$A63,0)),0))</f>
        <v>485030</v>
      </c>
      <c r="U63" s="1" t="str">
        <f ca="1">IF(OFFSET(Z36,$A63,0)="","",SUM(OFFSET($F36:Z36,$A63,0)))</f>
        <v/>
      </c>
    </row>
    <row r="64" spans="1:25" x14ac:dyDescent="0.25">
      <c r="A64" s="1">
        <v>9</v>
      </c>
      <c r="B64" s="1">
        <f ca="1">IF(OFFSET(F37,$A64,0)="","",ROUND(SUM(OFFSET($F37:F37,$A64,0)),0))</f>
        <v>2940</v>
      </c>
      <c r="C64" s="1">
        <f ca="1">IF(OFFSET(G37,$A64,0)="","",ROUND(SUM(OFFSET($F37:G37,$A64,0)),0))</f>
        <v>8821</v>
      </c>
      <c r="D64" s="1">
        <f ca="1">IF(OFFSET(H37,$A64,0)="","",ROUND(SUM(OFFSET($F37:H37,$A64,0)),0))</f>
        <v>17642</v>
      </c>
      <c r="E64" s="1">
        <f ca="1">IF(OFFSET(I37,$A64,0)="","",ROUND(SUM(OFFSET($F37:I37,$A64,0)),0))</f>
        <v>29403</v>
      </c>
      <c r="F64" s="1">
        <f ca="1">IF(OFFSET(J37,$A64,0)="","",ROUND(SUM(OFFSET($F37:J37,$A64,0)),0))</f>
        <v>44105</v>
      </c>
      <c r="G64" s="1">
        <f ca="1">IF(OFFSET(K37,$A64,0)="","",ROUND(SUM(OFFSET($F37:K37,$A64,0)),0))</f>
        <v>61747</v>
      </c>
      <c r="H64" s="1">
        <f ca="1">IF(OFFSET(L37,$A64,0)="","",ROUND(SUM(OFFSET($F37:L37,$A64,0)),0))</f>
        <v>82329</v>
      </c>
      <c r="I64" s="1">
        <f ca="1">IF(OFFSET(M37,$A64,0)="","",ROUND(SUM(OFFSET($F37:M37,$A64,0)),0))</f>
        <v>105851</v>
      </c>
      <c r="J64" s="1">
        <f ca="1">IF(OFFSET(N37,$A64,0)="","",ROUND(SUM(OFFSET($F37:N37,$A64,0)),0))</f>
        <v>132314</v>
      </c>
      <c r="K64" s="1">
        <f ca="1">IF(OFFSET(O37,$A64,0)="","",ROUND(SUM(OFFSET($F37:O37,$A64,0)),0))</f>
        <v>161717</v>
      </c>
      <c r="L64" s="1">
        <f ca="1">IF(OFFSET(P37,$A64,0)="","",ROUND(SUM(OFFSET($F37:P37,$A64,0)),0))</f>
        <v>194061</v>
      </c>
      <c r="M64" s="1">
        <f ca="1">IF(OFFSET(Q37,$A64,0)="","",ROUND(SUM(OFFSET($F37:Q37,$A64,0)),0))</f>
        <v>229345</v>
      </c>
      <c r="N64" s="1">
        <f ca="1">IF(OFFSET(R37,$A64,0)="","",ROUND(SUM(OFFSET($F37:R37,$A64,0)),0))</f>
        <v>267569</v>
      </c>
      <c r="O64" s="1">
        <f ca="1">IF(OFFSET(S37,$A64,0)="","",ROUND(SUM(OFFSET($F37:S37,$A64,0)),0))</f>
        <v>308733</v>
      </c>
      <c r="P64" s="1">
        <f ca="1">IF(OFFSET(T37,$A64,0)="","",ROUND(SUM(OFFSET($F37:T37,$A64,0)),0))</f>
        <v>352838</v>
      </c>
      <c r="Q64" s="1">
        <f ca="1">IF(OFFSET(U37,$A64,0)="","",ROUND(SUM(OFFSET($F37:U37,$A64,0)),0))</f>
        <v>399883</v>
      </c>
      <c r="R64" s="1">
        <f ca="1">IF(OFFSET(V37,$A64,0)="","",ROUND(SUM(OFFSET($F37:V37,$A64,0)),0))</f>
        <v>449868</v>
      </c>
      <c r="S64" s="1">
        <f ca="1">IF(OFFSET(W37,$A64,0)="","",ROUND(SUM(OFFSET($F37:W37,$A64,0)),0))</f>
        <v>502794</v>
      </c>
      <c r="T64" s="1">
        <f ca="1">IF(OFFSET(X37,$A64,0)="","",ROUND(SUM(OFFSET($F37:X37,$A64,0)),0))</f>
        <v>558660</v>
      </c>
      <c r="U64" s="1" t="str">
        <f ca="1">IF(OFFSET(Z37,$A64,0)="","",SUM(OFFSET($F37:Z37,$A64,0)))</f>
        <v/>
      </c>
    </row>
    <row r="65" spans="1:21" x14ac:dyDescent="0.25">
      <c r="A65" s="1">
        <v>10</v>
      </c>
      <c r="B65" s="1">
        <f ca="1">IF(OFFSET(F38,$A65,0)="","",ROUND(SUM(OFFSET($F38:F38,$A65,0)),0))</f>
        <v>3337</v>
      </c>
      <c r="C65" s="1">
        <f ca="1">IF(OFFSET(G38,$A65,0)="","",ROUND(SUM(OFFSET($F38:G38,$A65,0)),0))</f>
        <v>10010</v>
      </c>
      <c r="D65" s="1">
        <f ca="1">IF(OFFSET(H38,$A65,0)="","",ROUND(SUM(OFFSET($F38:H38,$A65,0)),0))</f>
        <v>20020</v>
      </c>
      <c r="E65" s="1">
        <f ca="1">IF(OFFSET(I38,$A65,0)="","",ROUND(SUM(OFFSET($F38:I38,$A65,0)),0))</f>
        <v>33366</v>
      </c>
      <c r="F65" s="1">
        <f ca="1">IF(OFFSET(J38,$A65,0)="","",ROUND(SUM(OFFSET($F38:J38,$A65,0)),0))</f>
        <v>50049</v>
      </c>
      <c r="G65" s="1">
        <f ca="1">IF(OFFSET(K38,$A65,0)="","",ROUND(SUM(OFFSET($F38:K38,$A65,0)),0))</f>
        <v>70069</v>
      </c>
      <c r="H65" s="1">
        <f ca="1">IF(OFFSET(L38,$A65,0)="","",ROUND(SUM(OFFSET($F38:L38,$A65,0)),0))</f>
        <v>93426</v>
      </c>
      <c r="I65" s="1">
        <f ca="1">IF(OFFSET(M38,$A65,0)="","",ROUND(SUM(OFFSET($F38:M38,$A65,0)),0))</f>
        <v>120119</v>
      </c>
      <c r="J65" s="1">
        <f ca="1">IF(OFFSET(N38,$A65,0)="","",ROUND(SUM(OFFSET($F38:N38,$A65,0)),0))</f>
        <v>150148</v>
      </c>
      <c r="K65" s="1">
        <f ca="1">IF(OFFSET(O38,$A65,0)="","",ROUND(SUM(OFFSET($F38:O38,$A65,0)),0))</f>
        <v>183515</v>
      </c>
      <c r="L65" s="1">
        <f ca="1">IF(OFFSET(P38,$A65,0)="","",ROUND(SUM(OFFSET($F38:P38,$A65,0)),0))</f>
        <v>220218</v>
      </c>
      <c r="M65" s="1">
        <f ca="1">IF(OFFSET(Q38,$A65,0)="","",ROUND(SUM(OFFSET($F38:Q38,$A65,0)),0))</f>
        <v>260257</v>
      </c>
      <c r="N65" s="1">
        <f ca="1">IF(OFFSET(R38,$A65,0)="","",ROUND(SUM(OFFSET($F38:R38,$A65,0)),0))</f>
        <v>303633</v>
      </c>
      <c r="O65" s="1">
        <f ca="1">IF(OFFSET(S38,$A65,0)="","",ROUND(SUM(OFFSET($F38:S38,$A65,0)),0))</f>
        <v>350346</v>
      </c>
      <c r="P65" s="1">
        <f ca="1">IF(OFFSET(T38,$A65,0)="","",ROUND(SUM(OFFSET($F38:T38,$A65,0)),0))</f>
        <v>400396</v>
      </c>
      <c r="Q65" s="1">
        <f ca="1">IF(OFFSET(U38,$A65,0)="","",ROUND(SUM(OFFSET($F38:U38,$A65,0)),0))</f>
        <v>453782</v>
      </c>
      <c r="R65" s="1">
        <f ca="1">IF(OFFSET(V38,$A65,0)="","",ROUND(SUM(OFFSET($F38:V38,$A65,0)),0))</f>
        <v>510505</v>
      </c>
      <c r="S65" s="1">
        <f ca="1">IF(OFFSET(W38,$A65,0)="","",ROUND(SUM(OFFSET($F38:W38,$A65,0)),0))</f>
        <v>570564</v>
      </c>
      <c r="T65" s="1">
        <f ca="1">IF(OFFSET(X38,$A65,0)="","",ROUND(SUM(OFFSET($F38:X38,$A65,0)),0))</f>
        <v>633960</v>
      </c>
      <c r="U65" s="1" t="str">
        <f ca="1">IF(OFFSET(Z38,$A65,0)="","",SUM(OFFSET($F38:Z38,$A65,0)))</f>
        <v/>
      </c>
    </row>
    <row r="66" spans="1:21" x14ac:dyDescent="0.25">
      <c r="A66" s="1">
        <v>11</v>
      </c>
      <c r="B66" s="10">
        <f ca="1">IF(OFFSET(F39,$A66,0)="","",ROUND(SUM(OFFSET($F39:F39,$A66,0)),0))</f>
        <v>3741</v>
      </c>
      <c r="C66" s="1">
        <f ca="1">IF(OFFSET(G39,$A66,0)="","",ROUND(SUM(OFFSET($F39:G39,$A66,0)),0))</f>
        <v>11223</v>
      </c>
      <c r="D66" s="1">
        <f ca="1">IF(OFFSET(H39,$A66,0)="","",ROUND(SUM(OFFSET($F39:H39,$A66,0)),0))</f>
        <v>22445</v>
      </c>
      <c r="E66" s="1">
        <f ca="1">IF(OFFSET(I39,$A66,0)="","",ROUND(SUM(OFFSET($F39:I39,$A66,0)),0))</f>
        <v>37409</v>
      </c>
      <c r="F66" s="1">
        <f ca="1">IF(OFFSET(J39,$A66,0)="","",ROUND(SUM(OFFSET($F39:J39,$A66,0)),0))</f>
        <v>56113</v>
      </c>
      <c r="G66" s="1">
        <f ca="1">IF(OFFSET(K39,$A66,0)="","",ROUND(SUM(OFFSET($F39:K39,$A66,0)),0))</f>
        <v>78559</v>
      </c>
      <c r="H66" s="1">
        <f ca="1">IF(OFFSET(L39,$A66,0)="","",ROUND(SUM(OFFSET($F39:L39,$A66,0)),0))</f>
        <v>104745</v>
      </c>
      <c r="I66" s="1">
        <f ca="1">IF(OFFSET(M39,$A66,0)="","",ROUND(SUM(OFFSET($F39:M39,$A66,0)),0))</f>
        <v>134672</v>
      </c>
      <c r="J66" s="1">
        <f ca="1">IF(OFFSET(N39,$A66,0)="","",ROUND(SUM(OFFSET($F39:N39,$A66,0)),0))</f>
        <v>168340</v>
      </c>
      <c r="K66" s="1">
        <f ca="1">IF(OFFSET(O39,$A66,0)="","",ROUND(SUM(OFFSET($F39:O39,$A66,0)),0))</f>
        <v>205749</v>
      </c>
      <c r="L66" s="1">
        <f ca="1">IF(OFFSET(P39,$A66,0)="","",ROUND(SUM(OFFSET($F39:P39,$A66,0)),0))</f>
        <v>246899</v>
      </c>
      <c r="M66" s="1">
        <f ca="1">IF(OFFSET(Q39,$A66,0)="","",ROUND(SUM(OFFSET($F39:Q39,$A66,0)),0))</f>
        <v>291790</v>
      </c>
      <c r="N66" s="1">
        <f ca="1">IF(OFFSET(R39,$A66,0)="","",ROUND(SUM(OFFSET($F39:R39,$A66,0)),0))</f>
        <v>340421</v>
      </c>
      <c r="O66" s="1">
        <f ca="1">IF(OFFSET(S39,$A66,0)="","",ROUND(SUM(OFFSET($F39:S39,$A66,0)),0))</f>
        <v>392794</v>
      </c>
      <c r="P66" s="1">
        <f ca="1">IF(OFFSET(T39,$A66,0)="","",ROUND(SUM(OFFSET($F39:T39,$A66,0)),0))</f>
        <v>448907</v>
      </c>
      <c r="Q66" s="1">
        <f ca="1">IF(OFFSET(U39,$A66,0)="","",ROUND(SUM(OFFSET($F39:U39,$A66,0)),0))</f>
        <v>508762</v>
      </c>
      <c r="R66" s="1">
        <f ca="1">IF(OFFSET(V39,$A66,0)="","",ROUND(SUM(OFFSET($F39:V39,$A66,0)),0))</f>
        <v>572357</v>
      </c>
      <c r="S66" s="1">
        <f ca="1">IF(OFFSET(W39,$A66,0)="","",ROUND(SUM(OFFSET($F39:W39,$A66,0)),0))</f>
        <v>639693</v>
      </c>
      <c r="T66" s="1">
        <f ca="1">IF(OFFSET(X39,$A66,0)="","",ROUND(SUM(OFFSET($F39:X39,$A66,0)),0))</f>
        <v>710770</v>
      </c>
      <c r="U66" s="1"/>
    </row>
    <row r="67" spans="1:21" x14ac:dyDescent="0.25">
      <c r="A67" s="1">
        <v>12</v>
      </c>
      <c r="B67" s="10">
        <f ca="1">IF(OFFSET(F40,$A67,0)="","",ROUND(SUM(OFFSET($F40:F40,$A67,0)),0))</f>
        <v>4153</v>
      </c>
      <c r="C67" s="1">
        <f ca="1">IF(OFFSET(G40,$A67,0)="","",ROUND(SUM(OFFSET($F40:G40,$A67,0)),0))</f>
        <v>12458</v>
      </c>
      <c r="D67" s="1">
        <f ca="1">IF(OFFSET(H40,$A67,0)="","",ROUND(SUM(OFFSET($F40:H40,$A67,0)),0))</f>
        <v>24916</v>
      </c>
      <c r="E67" s="1">
        <f ca="1">IF(OFFSET(I40,$A67,0)="","",ROUND(SUM(OFFSET($F40:I40,$A67,0)),0))</f>
        <v>41526</v>
      </c>
      <c r="F67" s="1">
        <f ca="1">IF(OFFSET(J40,$A67,0)="","",ROUND(SUM(OFFSET($F40:J40,$A67,0)),0))</f>
        <v>62289</v>
      </c>
      <c r="G67" s="1">
        <f ca="1">IF(OFFSET(K40,$A67,0)="","",ROUND(SUM(OFFSET($F40:K40,$A67,0)),0))</f>
        <v>87205</v>
      </c>
      <c r="H67" s="1">
        <f ca="1">IF(OFFSET(L40,$A67,0)="","",ROUND(SUM(OFFSET($F40:L40,$A67,0)),0))</f>
        <v>116274</v>
      </c>
      <c r="I67" s="1">
        <f ca="1">IF(OFFSET(M40,$A67,0)="","",ROUND(SUM(OFFSET($F40:M40,$A67,0)),0))</f>
        <v>149495</v>
      </c>
      <c r="J67" s="1">
        <f ca="1">IF(OFFSET(N40,$A67,0)="","",ROUND(SUM(OFFSET($F40:N40,$A67,0)),0))</f>
        <v>186868</v>
      </c>
      <c r="K67" s="1">
        <f ca="1">IF(OFFSET(O40,$A67,0)="","",ROUND(SUM(OFFSET($F40:O40,$A67,0)),0))</f>
        <v>228395</v>
      </c>
      <c r="L67" s="1">
        <f ca="1">IF(OFFSET(P40,$A67,0)="","",ROUND(SUM(OFFSET($F40:P40,$A67,0)),0))</f>
        <v>274074</v>
      </c>
      <c r="M67" s="1">
        <f ca="1">IF(OFFSET(Q40,$A67,0)="","",ROUND(SUM(OFFSET($F40:Q40,$A67,0)),0))</f>
        <v>323905</v>
      </c>
      <c r="N67" s="1">
        <f ca="1">IF(OFFSET(R40,$A67,0)="","",ROUND(SUM(OFFSET($F40:R40,$A67,0)),0))</f>
        <v>377889</v>
      </c>
      <c r="O67" s="1">
        <f ca="1">IF(OFFSET(S40,$A67,0)="","",ROUND(SUM(OFFSET($F40:S40,$A67,0)),0))</f>
        <v>436026</v>
      </c>
      <c r="P67" s="1">
        <f ca="1">IF(OFFSET(T40,$A67,0)="","",ROUND(SUM(OFFSET($F40:T40,$A67,0)),0))</f>
        <v>498316</v>
      </c>
      <c r="Q67" s="1">
        <f ca="1">IF(OFFSET(U40,$A67,0)="","",ROUND(SUM(OFFSET($F40:U40,$A67,0)),0))</f>
        <v>564758</v>
      </c>
      <c r="R67" s="1">
        <f ca="1">IF(OFFSET(V40,$A67,0)="","",ROUND(SUM(OFFSET($F40:V40,$A67,0)),0))</f>
        <v>635353</v>
      </c>
      <c r="S67" s="1">
        <f ca="1">IF(OFFSET(W40,$A67,0)="","",ROUND(SUM(OFFSET($F40:W40,$A67,0)),0))</f>
        <v>710100</v>
      </c>
      <c r="T67" s="1">
        <f ca="1">IF(OFFSET(X40,$A67,0)="","",ROUND(SUM(OFFSET($F40:X40,$A67,0)),0))</f>
        <v>789000</v>
      </c>
      <c r="U67" s="1"/>
    </row>
    <row r="68" spans="1:2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8.75" x14ac:dyDescent="0.3">
      <c r="A69" s="109" t="s">
        <v>130</v>
      </c>
      <c r="B69" s="109"/>
    </row>
    <row r="70" spans="1:21" x14ac:dyDescent="0.25">
      <c r="A70" s="7" t="s">
        <v>16</v>
      </c>
      <c r="B70" s="7" t="s">
        <v>153</v>
      </c>
      <c r="C70" s="7" t="s">
        <v>127</v>
      </c>
    </row>
    <row r="71" spans="1:21" x14ac:dyDescent="0.25">
      <c r="A71" s="1">
        <v>1</v>
      </c>
      <c r="B71" s="54">
        <f>ROUND(AVERAGE(D11:D11),0)</f>
        <v>1100</v>
      </c>
      <c r="C71" s="54">
        <f ca="1">MAX(B56:T56)/Table74[[#This Row],[AVG_XP/min]]</f>
        <v>14.545454545454545</v>
      </c>
    </row>
    <row r="72" spans="1:21" x14ac:dyDescent="0.25">
      <c r="A72" s="1">
        <v>2</v>
      </c>
      <c r="B72" s="54">
        <f t="shared" ref="B72:B79" si="25">ROUND(AVERAGE(D12:D12),0)</f>
        <v>2200</v>
      </c>
      <c r="C72" s="54">
        <f ca="1">MAX(B57:T57)/Table74[[#This Row],[AVG_XP/min]]</f>
        <v>20.886363636363637</v>
      </c>
    </row>
    <row r="73" spans="1:21" x14ac:dyDescent="0.25">
      <c r="A73" s="1">
        <v>3</v>
      </c>
      <c r="B73" s="54">
        <f t="shared" si="25"/>
        <v>2700</v>
      </c>
      <c r="C73" s="54">
        <f ca="1">MAX(B58:T58)/Table74[[#This Row],[AVG_XP/min]]</f>
        <v>27.683333333333334</v>
      </c>
    </row>
    <row r="74" spans="1:21" x14ac:dyDescent="0.25">
      <c r="A74" s="1">
        <v>4</v>
      </c>
      <c r="B74" s="54">
        <f t="shared" si="25"/>
        <v>3200</v>
      </c>
      <c r="C74" s="54">
        <f ca="1">MAX(B59:T59)/Table74[[#This Row],[AVG_XP/min]]</f>
        <v>32.987499999999997</v>
      </c>
    </row>
    <row r="75" spans="1:21" x14ac:dyDescent="0.25">
      <c r="A75" s="1">
        <v>5</v>
      </c>
      <c r="B75" s="54">
        <f t="shared" si="25"/>
        <v>4000</v>
      </c>
      <c r="C75" s="54">
        <f ca="1">MAX(B60:T60)/Table74[[#This Row],[AVG_XP/min]]</f>
        <v>51.740749999999998</v>
      </c>
    </row>
    <row r="76" spans="1:21" x14ac:dyDescent="0.25">
      <c r="A76" s="1">
        <v>6</v>
      </c>
      <c r="B76" s="54">
        <f t="shared" si="25"/>
        <v>5200</v>
      </c>
      <c r="C76" s="54">
        <f ca="1">MAX(B61:T61)/Table74[[#This Row],[AVG_XP/min]]</f>
        <v>49.533269230769228</v>
      </c>
    </row>
    <row r="77" spans="1:21" x14ac:dyDescent="0.25">
      <c r="A77" s="1">
        <v>7</v>
      </c>
      <c r="B77" s="54">
        <f>ROUND(AVERAGE(D17:D17),0)</f>
        <v>6000</v>
      </c>
      <c r="C77" s="54">
        <f ca="1">MAX(B62:T62)/Table74[[#This Row],[AVG_XP/min]]</f>
        <v>51.652500000000003</v>
      </c>
    </row>
    <row r="78" spans="1:21" x14ac:dyDescent="0.25">
      <c r="A78" s="1">
        <v>8</v>
      </c>
      <c r="B78" s="54">
        <f t="shared" si="25"/>
        <v>8000</v>
      </c>
      <c r="C78" s="54">
        <f ca="1">MAX(B63:T63)/Table74[[#This Row],[AVG_XP/min]]</f>
        <v>60.628749999999997</v>
      </c>
    </row>
    <row r="79" spans="1:21" x14ac:dyDescent="0.25">
      <c r="A79" s="1">
        <v>9</v>
      </c>
      <c r="B79" s="54">
        <f t="shared" si="25"/>
        <v>8000</v>
      </c>
      <c r="C79" s="54">
        <f ca="1">MAX(B64:T64)/Table74[[#This Row],[AVG_XP/min]]</f>
        <v>69.832499999999996</v>
      </c>
    </row>
    <row r="80" spans="1:21" x14ac:dyDescent="0.25">
      <c r="A80" s="1">
        <v>10</v>
      </c>
      <c r="B80" s="54">
        <f>ROUND(AVERAGE(D20:D20),0)</f>
        <v>10000</v>
      </c>
      <c r="C80" s="54">
        <f ca="1">MAX(B65:T65)/Table74[[#This Row],[AVG_XP/min]]</f>
        <v>63.396000000000001</v>
      </c>
    </row>
    <row r="81" spans="1:3" x14ac:dyDescent="0.25">
      <c r="A81" s="1">
        <v>11</v>
      </c>
      <c r="B81" s="54">
        <f>ROUND(AVERAGE(D21:D21),0)</f>
        <v>10000</v>
      </c>
      <c r="C81" s="54">
        <f ca="1">MAX(B66:T66)/Table74[[#This Row],[AVG_XP/min]]</f>
        <v>71.076999999999998</v>
      </c>
    </row>
    <row r="82" spans="1:3" x14ac:dyDescent="0.25">
      <c r="A82" s="1">
        <v>12</v>
      </c>
      <c r="B82" s="54">
        <f>ROUND(AVERAGE(D22:D22),0)</f>
        <v>10000</v>
      </c>
      <c r="C82" s="54">
        <f ca="1">MAX(B67:T67)/Table74[[#This Row],[AVG_XP/min]]</f>
        <v>78.900000000000006</v>
      </c>
    </row>
    <row r="84" spans="1:3" x14ac:dyDescent="0.25">
      <c r="B84" s="7" t="s">
        <v>154</v>
      </c>
      <c r="C84" s="121">
        <f ca="1">SUM(Table74[AVG_TIME_TO_MAX_LEVEL])</f>
        <v>592.86342074592073</v>
      </c>
    </row>
  </sheetData>
  <conditionalFormatting sqref="F29:Y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29:Y29 V51:X51" formulaRange="1"/>
    <ignoredError sqref="F31:Y31 F33:Y33 F41:Y41 F43:Y43 F45:Y45 F47:Y47 F39:Y39 F35:Y35 F37:Y37 F49 G49:Y49 F51:U51 Y51" formula="1" formulaRange="1"/>
    <ignoredError sqref="F30:L30 F32:Y32 F34:Y34 F40:Y40 F48:Y48 F46:Y46 F44:Y44 F42:Y42 F38:Y38 F36:Y36 M30:Y30 F50:U50 V50:X50 Y50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188"/>
  <sheetViews>
    <sheetView workbookViewId="0">
      <selection activeCell="F168" sqref="F168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">
        <v>2</v>
      </c>
      <c r="C14" s="1">
        <v>1</v>
      </c>
    </row>
    <row r="15" spans="1:3" x14ac:dyDescent="0.25">
      <c r="A15" s="1">
        <v>7</v>
      </c>
      <c r="B15" s="1">
        <v>2</v>
      </c>
      <c r="C15" s="1">
        <v>2</v>
      </c>
    </row>
    <row r="16" spans="1:3" x14ac:dyDescent="0.25">
      <c r="A16" s="1">
        <v>8</v>
      </c>
      <c r="B16" s="1">
        <v>2</v>
      </c>
      <c r="C16" s="1">
        <v>3</v>
      </c>
    </row>
    <row r="17" spans="1:3" x14ac:dyDescent="0.25">
      <c r="A17" s="1">
        <v>9</v>
      </c>
      <c r="B17" s="1">
        <v>2</v>
      </c>
      <c r="C17" s="1">
        <v>4</v>
      </c>
    </row>
    <row r="18" spans="1:3" x14ac:dyDescent="0.25">
      <c r="A18" s="1">
        <v>10</v>
      </c>
      <c r="B18" s="1">
        <v>2</v>
      </c>
      <c r="C18" s="1">
        <v>5</v>
      </c>
    </row>
    <row r="19" spans="1:3" x14ac:dyDescent="0.25">
      <c r="A19" s="1">
        <v>11</v>
      </c>
      <c r="B19" s="1">
        <v>2</v>
      </c>
      <c r="C19" s="1">
        <v>6</v>
      </c>
    </row>
    <row r="20" spans="1:3" x14ac:dyDescent="0.25">
      <c r="A20" s="1">
        <v>12</v>
      </c>
      <c r="B20" s="1">
        <v>2</v>
      </c>
      <c r="C20" s="1">
        <v>7</v>
      </c>
    </row>
    <row r="21" spans="1:3" x14ac:dyDescent="0.25">
      <c r="A21" s="1">
        <v>13</v>
      </c>
      <c r="B21" s="1">
        <v>2</v>
      </c>
      <c r="C21" s="1">
        <v>8</v>
      </c>
    </row>
    <row r="22" spans="1:3" x14ac:dyDescent="0.25">
      <c r="A22" s="1">
        <v>14</v>
      </c>
      <c r="B22" s="1">
        <v>2</v>
      </c>
      <c r="C22" s="1">
        <v>9</v>
      </c>
    </row>
    <row r="23" spans="1:3" x14ac:dyDescent="0.25">
      <c r="A23" s="1">
        <v>15</v>
      </c>
      <c r="B23" s="1">
        <v>2</v>
      </c>
      <c r="C23" s="1">
        <v>10</v>
      </c>
    </row>
    <row r="24" spans="1:3" x14ac:dyDescent="0.25">
      <c r="A24" s="1">
        <v>16</v>
      </c>
      <c r="B24" s="1">
        <v>3</v>
      </c>
      <c r="C24" s="1">
        <v>1</v>
      </c>
    </row>
    <row r="25" spans="1:3" x14ac:dyDescent="0.25">
      <c r="A25" s="1">
        <v>17</v>
      </c>
      <c r="B25" s="1">
        <v>3</v>
      </c>
      <c r="C25" s="1">
        <v>2</v>
      </c>
    </row>
    <row r="26" spans="1:3" x14ac:dyDescent="0.25">
      <c r="A26" s="1">
        <v>18</v>
      </c>
      <c r="B26" s="1">
        <v>3</v>
      </c>
      <c r="C26" s="1">
        <v>3</v>
      </c>
    </row>
    <row r="27" spans="1:3" x14ac:dyDescent="0.25">
      <c r="A27" s="1">
        <v>19</v>
      </c>
      <c r="B27" s="1">
        <v>3</v>
      </c>
      <c r="C27" s="1">
        <v>4</v>
      </c>
    </row>
    <row r="28" spans="1:3" x14ac:dyDescent="0.25">
      <c r="A28" s="1">
        <v>20</v>
      </c>
      <c r="B28" s="1">
        <v>3</v>
      </c>
      <c r="C28" s="1">
        <v>5</v>
      </c>
    </row>
    <row r="29" spans="1:3" x14ac:dyDescent="0.25">
      <c r="A29" s="1">
        <v>21</v>
      </c>
      <c r="B29" s="1">
        <v>3</v>
      </c>
      <c r="C29" s="1">
        <v>6</v>
      </c>
    </row>
    <row r="30" spans="1:3" x14ac:dyDescent="0.25">
      <c r="A30" s="1">
        <v>22</v>
      </c>
      <c r="B30" s="1">
        <v>3</v>
      </c>
      <c r="C30" s="1">
        <v>7</v>
      </c>
    </row>
    <row r="31" spans="1:3" x14ac:dyDescent="0.25">
      <c r="A31" s="1">
        <v>23</v>
      </c>
      <c r="B31" s="1">
        <v>3</v>
      </c>
      <c r="C31" s="1">
        <v>8</v>
      </c>
    </row>
    <row r="32" spans="1:3" x14ac:dyDescent="0.25">
      <c r="A32" s="1">
        <v>24</v>
      </c>
      <c r="B32" s="1">
        <v>3</v>
      </c>
      <c r="C32" s="1">
        <v>9</v>
      </c>
    </row>
    <row r="33" spans="1:3" x14ac:dyDescent="0.25">
      <c r="A33" s="1">
        <v>25</v>
      </c>
      <c r="B33" s="1">
        <v>3</v>
      </c>
      <c r="C33" s="1">
        <v>10</v>
      </c>
    </row>
    <row r="34" spans="1:3" x14ac:dyDescent="0.25">
      <c r="A34" s="1">
        <v>26</v>
      </c>
      <c r="B34" s="1">
        <v>4</v>
      </c>
      <c r="C34" s="1">
        <v>1</v>
      </c>
    </row>
    <row r="35" spans="1:3" x14ac:dyDescent="0.25">
      <c r="A35" s="1">
        <v>27</v>
      </c>
      <c r="B35" s="1">
        <v>4</v>
      </c>
      <c r="C35" s="1">
        <v>2</v>
      </c>
    </row>
    <row r="36" spans="1:3" x14ac:dyDescent="0.25">
      <c r="A36" s="1">
        <v>28</v>
      </c>
      <c r="B36" s="1">
        <v>4</v>
      </c>
      <c r="C36" s="1">
        <v>3</v>
      </c>
    </row>
    <row r="37" spans="1:3" x14ac:dyDescent="0.25">
      <c r="A37" s="1">
        <v>29</v>
      </c>
      <c r="B37" s="1">
        <v>4</v>
      </c>
      <c r="C37" s="1">
        <v>4</v>
      </c>
    </row>
    <row r="38" spans="1:3" x14ac:dyDescent="0.25">
      <c r="A38" s="1">
        <v>30</v>
      </c>
      <c r="B38" s="1">
        <v>4</v>
      </c>
      <c r="C38" s="1">
        <v>5</v>
      </c>
    </row>
    <row r="39" spans="1:3" x14ac:dyDescent="0.25">
      <c r="A39" s="1">
        <v>31</v>
      </c>
      <c r="B39" s="1">
        <v>4</v>
      </c>
      <c r="C39" s="1">
        <v>6</v>
      </c>
    </row>
    <row r="40" spans="1:3" x14ac:dyDescent="0.25">
      <c r="A40" s="1">
        <v>32</v>
      </c>
      <c r="B40" s="1">
        <v>4</v>
      </c>
      <c r="C40" s="1">
        <v>7</v>
      </c>
    </row>
    <row r="41" spans="1:3" x14ac:dyDescent="0.25">
      <c r="A41" s="1">
        <v>33</v>
      </c>
      <c r="B41" s="1">
        <v>4</v>
      </c>
      <c r="C41" s="1">
        <v>8</v>
      </c>
    </row>
    <row r="42" spans="1:3" x14ac:dyDescent="0.25">
      <c r="A42" s="1">
        <v>34</v>
      </c>
      <c r="B42" s="1">
        <v>4</v>
      </c>
      <c r="C42" s="1">
        <v>9</v>
      </c>
    </row>
    <row r="43" spans="1:3" x14ac:dyDescent="0.25">
      <c r="A43" s="1">
        <v>35</v>
      </c>
      <c r="B43" s="1">
        <v>4</v>
      </c>
      <c r="C43" s="1">
        <v>10</v>
      </c>
    </row>
    <row r="44" spans="1:3" x14ac:dyDescent="0.25">
      <c r="A44" s="1">
        <v>36</v>
      </c>
      <c r="B44" s="1">
        <v>5</v>
      </c>
      <c r="C44" s="1">
        <v>1</v>
      </c>
    </row>
    <row r="45" spans="1:3" x14ac:dyDescent="0.25">
      <c r="A45" s="1">
        <v>37</v>
      </c>
      <c r="B45" s="1">
        <v>5</v>
      </c>
      <c r="C45" s="1">
        <v>2</v>
      </c>
    </row>
    <row r="46" spans="1:3" x14ac:dyDescent="0.25">
      <c r="A46" s="1">
        <v>38</v>
      </c>
      <c r="B46" s="1">
        <v>5</v>
      </c>
      <c r="C46" s="1">
        <v>3</v>
      </c>
    </row>
    <row r="47" spans="1:3" x14ac:dyDescent="0.25">
      <c r="A47" s="1">
        <v>39</v>
      </c>
      <c r="B47" s="1">
        <v>5</v>
      </c>
      <c r="C47" s="1">
        <v>4</v>
      </c>
    </row>
    <row r="48" spans="1:3" x14ac:dyDescent="0.25">
      <c r="A48" s="1">
        <v>40</v>
      </c>
      <c r="B48" s="1">
        <v>5</v>
      </c>
      <c r="C48" s="1">
        <v>5</v>
      </c>
    </row>
    <row r="49" spans="1:3" x14ac:dyDescent="0.25">
      <c r="A49" s="1">
        <v>41</v>
      </c>
      <c r="B49" s="1">
        <v>5</v>
      </c>
      <c r="C49" s="1">
        <v>6</v>
      </c>
    </row>
    <row r="50" spans="1:3" x14ac:dyDescent="0.25">
      <c r="A50" s="1">
        <v>42</v>
      </c>
      <c r="B50" s="1">
        <v>5</v>
      </c>
      <c r="C50" s="1">
        <v>7</v>
      </c>
    </row>
    <row r="51" spans="1:3" x14ac:dyDescent="0.25">
      <c r="A51" s="1">
        <v>43</v>
      </c>
      <c r="B51" s="1">
        <v>5</v>
      </c>
      <c r="C51" s="1">
        <v>8</v>
      </c>
    </row>
    <row r="52" spans="1:3" x14ac:dyDescent="0.25">
      <c r="A52" s="1">
        <v>44</v>
      </c>
      <c r="B52" s="1">
        <v>5</v>
      </c>
      <c r="C52" s="1">
        <v>9</v>
      </c>
    </row>
    <row r="53" spans="1:3" x14ac:dyDescent="0.25">
      <c r="A53" s="1">
        <v>45</v>
      </c>
      <c r="B53" s="1">
        <v>5</v>
      </c>
      <c r="C53" s="1">
        <v>10</v>
      </c>
    </row>
    <row r="54" spans="1:3" x14ac:dyDescent="0.25">
      <c r="A54" s="1">
        <v>46</v>
      </c>
      <c r="B54" s="1">
        <v>5</v>
      </c>
      <c r="C54" s="1">
        <v>11</v>
      </c>
    </row>
    <row r="55" spans="1:3" x14ac:dyDescent="0.25">
      <c r="A55" s="1">
        <v>47</v>
      </c>
      <c r="B55" s="1">
        <v>5</v>
      </c>
      <c r="C55" s="1">
        <v>12</v>
      </c>
    </row>
    <row r="56" spans="1:3" x14ac:dyDescent="0.25">
      <c r="A56" s="1">
        <v>48</v>
      </c>
      <c r="B56" s="1">
        <v>5</v>
      </c>
      <c r="C56" s="1">
        <v>13</v>
      </c>
    </row>
    <row r="57" spans="1:3" x14ac:dyDescent="0.25">
      <c r="A57" s="1">
        <v>49</v>
      </c>
      <c r="B57" s="1">
        <v>5</v>
      </c>
      <c r="C57" s="1">
        <v>14</v>
      </c>
    </row>
    <row r="58" spans="1:3" x14ac:dyDescent="0.25">
      <c r="A58" s="1">
        <v>50</v>
      </c>
      <c r="B58" s="1">
        <v>5</v>
      </c>
      <c r="C58" s="1">
        <v>15</v>
      </c>
    </row>
    <row r="59" spans="1:3" x14ac:dyDescent="0.25">
      <c r="A59" s="1">
        <v>51</v>
      </c>
      <c r="B59" s="1">
        <v>6</v>
      </c>
      <c r="C59" s="1">
        <v>1</v>
      </c>
    </row>
    <row r="60" spans="1:3" x14ac:dyDescent="0.25">
      <c r="A60" s="1">
        <v>52</v>
      </c>
      <c r="B60" s="1">
        <v>6</v>
      </c>
      <c r="C60" s="1">
        <v>2</v>
      </c>
    </row>
    <row r="61" spans="1:3" x14ac:dyDescent="0.25">
      <c r="A61" s="1">
        <v>53</v>
      </c>
      <c r="B61" s="1">
        <v>6</v>
      </c>
      <c r="C61" s="1">
        <v>3</v>
      </c>
    </row>
    <row r="62" spans="1:3" x14ac:dyDescent="0.25">
      <c r="A62" s="1">
        <v>54</v>
      </c>
      <c r="B62" s="1">
        <v>6</v>
      </c>
      <c r="C62" s="1">
        <v>4</v>
      </c>
    </row>
    <row r="63" spans="1:3" x14ac:dyDescent="0.25">
      <c r="A63" s="1">
        <v>55</v>
      </c>
      <c r="B63" s="1">
        <v>6</v>
      </c>
      <c r="C63" s="1">
        <v>5</v>
      </c>
    </row>
    <row r="64" spans="1:3" x14ac:dyDescent="0.25">
      <c r="A64" s="1">
        <v>56</v>
      </c>
      <c r="B64" s="1">
        <v>6</v>
      </c>
      <c r="C64" s="1">
        <v>6</v>
      </c>
    </row>
    <row r="65" spans="1:3" x14ac:dyDescent="0.25">
      <c r="A65" s="1">
        <v>57</v>
      </c>
      <c r="B65" s="1">
        <v>6</v>
      </c>
      <c r="C65" s="1">
        <v>7</v>
      </c>
    </row>
    <row r="66" spans="1:3" x14ac:dyDescent="0.25">
      <c r="A66" s="1">
        <v>58</v>
      </c>
      <c r="B66" s="1">
        <v>6</v>
      </c>
      <c r="C66" s="1">
        <v>8</v>
      </c>
    </row>
    <row r="67" spans="1:3" x14ac:dyDescent="0.25">
      <c r="A67" s="1">
        <v>59</v>
      </c>
      <c r="B67" s="1">
        <v>6</v>
      </c>
      <c r="C67" s="1">
        <v>9</v>
      </c>
    </row>
    <row r="68" spans="1:3" x14ac:dyDescent="0.25">
      <c r="A68" s="1">
        <v>60</v>
      </c>
      <c r="B68" s="1">
        <v>6</v>
      </c>
      <c r="C68" s="1">
        <v>10</v>
      </c>
    </row>
    <row r="69" spans="1:3" x14ac:dyDescent="0.25">
      <c r="A69" s="1">
        <v>61</v>
      </c>
      <c r="B69" s="1">
        <v>6</v>
      </c>
      <c r="C69" s="1">
        <v>11</v>
      </c>
    </row>
    <row r="70" spans="1:3" x14ac:dyDescent="0.25">
      <c r="A70" s="1">
        <v>62</v>
      </c>
      <c r="B70" s="1">
        <v>6</v>
      </c>
      <c r="C70" s="1">
        <v>12</v>
      </c>
    </row>
    <row r="71" spans="1:3" x14ac:dyDescent="0.25">
      <c r="A71" s="1">
        <v>63</v>
      </c>
      <c r="B71" s="1">
        <v>6</v>
      </c>
      <c r="C71" s="1">
        <v>13</v>
      </c>
    </row>
    <row r="72" spans="1:3" x14ac:dyDescent="0.25">
      <c r="A72" s="1">
        <v>64</v>
      </c>
      <c r="B72" s="1">
        <v>6</v>
      </c>
      <c r="C72" s="1">
        <v>14</v>
      </c>
    </row>
    <row r="73" spans="1:3" x14ac:dyDescent="0.25">
      <c r="A73" s="1">
        <v>65</v>
      </c>
      <c r="B73" s="1">
        <v>6</v>
      </c>
      <c r="C73" s="1">
        <v>15</v>
      </c>
    </row>
    <row r="74" spans="1:3" x14ac:dyDescent="0.25">
      <c r="A74" s="1">
        <v>66</v>
      </c>
      <c r="B74" s="1">
        <v>7</v>
      </c>
      <c r="C74" s="1">
        <v>1</v>
      </c>
    </row>
    <row r="75" spans="1:3" x14ac:dyDescent="0.25">
      <c r="A75" s="1">
        <v>67</v>
      </c>
      <c r="B75" s="1">
        <v>7</v>
      </c>
      <c r="C75" s="1">
        <v>2</v>
      </c>
    </row>
    <row r="76" spans="1:3" x14ac:dyDescent="0.25">
      <c r="A76" s="1">
        <v>68</v>
      </c>
      <c r="B76" s="1">
        <v>7</v>
      </c>
      <c r="C76" s="1">
        <v>3</v>
      </c>
    </row>
    <row r="77" spans="1:3" x14ac:dyDescent="0.25">
      <c r="A77" s="1">
        <v>69</v>
      </c>
      <c r="B77" s="1">
        <v>7</v>
      </c>
      <c r="C77" s="1">
        <v>4</v>
      </c>
    </row>
    <row r="78" spans="1:3" x14ac:dyDescent="0.25">
      <c r="A78" s="1">
        <v>70</v>
      </c>
      <c r="B78" s="1">
        <v>7</v>
      </c>
      <c r="C78" s="1">
        <v>5</v>
      </c>
    </row>
    <row r="79" spans="1:3" x14ac:dyDescent="0.25">
      <c r="A79" s="1">
        <v>71</v>
      </c>
      <c r="B79" s="1">
        <v>7</v>
      </c>
      <c r="C79" s="1">
        <v>6</v>
      </c>
    </row>
    <row r="80" spans="1:3" x14ac:dyDescent="0.25">
      <c r="A80" s="1">
        <v>72</v>
      </c>
      <c r="B80" s="1">
        <v>7</v>
      </c>
      <c r="C80" s="1">
        <v>7</v>
      </c>
    </row>
    <row r="81" spans="1:3" x14ac:dyDescent="0.25">
      <c r="A81" s="1">
        <v>73</v>
      </c>
      <c r="B81" s="1">
        <v>7</v>
      </c>
      <c r="C81" s="1">
        <v>8</v>
      </c>
    </row>
    <row r="82" spans="1:3" x14ac:dyDescent="0.25">
      <c r="A82" s="1">
        <v>74</v>
      </c>
      <c r="B82" s="1">
        <v>7</v>
      </c>
      <c r="C82" s="1">
        <v>9</v>
      </c>
    </row>
    <row r="83" spans="1:3" x14ac:dyDescent="0.25">
      <c r="A83" s="1">
        <v>75</v>
      </c>
      <c r="B83" s="1">
        <v>7</v>
      </c>
      <c r="C83" s="1">
        <v>10</v>
      </c>
    </row>
    <row r="84" spans="1:3" x14ac:dyDescent="0.25">
      <c r="A84" s="1">
        <v>76</v>
      </c>
      <c r="B84" s="1">
        <v>7</v>
      </c>
      <c r="C84" s="1">
        <v>11</v>
      </c>
    </row>
    <row r="85" spans="1:3" x14ac:dyDescent="0.25">
      <c r="A85" s="1">
        <v>77</v>
      </c>
      <c r="B85" s="1">
        <v>7</v>
      </c>
      <c r="C85" s="1">
        <v>12</v>
      </c>
    </row>
    <row r="86" spans="1:3" x14ac:dyDescent="0.25">
      <c r="A86" s="1">
        <v>78</v>
      </c>
      <c r="B86" s="1">
        <v>7</v>
      </c>
      <c r="C86" s="1">
        <v>13</v>
      </c>
    </row>
    <row r="87" spans="1:3" x14ac:dyDescent="0.25">
      <c r="A87" s="1">
        <v>79</v>
      </c>
      <c r="B87" s="1">
        <v>7</v>
      </c>
      <c r="C87" s="1">
        <v>14</v>
      </c>
    </row>
    <row r="88" spans="1:3" x14ac:dyDescent="0.25">
      <c r="A88" s="1">
        <v>80</v>
      </c>
      <c r="B88" s="1">
        <v>7</v>
      </c>
      <c r="C88" s="1">
        <v>15</v>
      </c>
    </row>
    <row r="89" spans="1:3" x14ac:dyDescent="0.25">
      <c r="A89" s="1">
        <v>81</v>
      </c>
      <c r="B89" s="1">
        <v>8</v>
      </c>
      <c r="C89" s="1">
        <v>1</v>
      </c>
    </row>
    <row r="90" spans="1:3" x14ac:dyDescent="0.25">
      <c r="A90" s="1">
        <v>82</v>
      </c>
      <c r="B90" s="1">
        <v>8</v>
      </c>
      <c r="C90" s="1">
        <v>2</v>
      </c>
    </row>
    <row r="91" spans="1:3" x14ac:dyDescent="0.25">
      <c r="A91" s="1">
        <v>83</v>
      </c>
      <c r="B91" s="1">
        <v>8</v>
      </c>
      <c r="C91" s="1">
        <v>3</v>
      </c>
    </row>
    <row r="92" spans="1:3" x14ac:dyDescent="0.25">
      <c r="A92" s="1">
        <v>84</v>
      </c>
      <c r="B92" s="1">
        <v>8</v>
      </c>
      <c r="C92" s="1">
        <v>4</v>
      </c>
    </row>
    <row r="93" spans="1:3" x14ac:dyDescent="0.25">
      <c r="A93" s="1">
        <v>85</v>
      </c>
      <c r="B93" s="1">
        <v>8</v>
      </c>
      <c r="C93" s="1">
        <v>5</v>
      </c>
    </row>
    <row r="94" spans="1:3" x14ac:dyDescent="0.25">
      <c r="A94" s="1">
        <v>86</v>
      </c>
      <c r="B94" s="1">
        <v>8</v>
      </c>
      <c r="C94" s="1">
        <v>6</v>
      </c>
    </row>
    <row r="95" spans="1:3" x14ac:dyDescent="0.25">
      <c r="A95" s="1">
        <v>87</v>
      </c>
      <c r="B95" s="1">
        <v>8</v>
      </c>
      <c r="C95" s="1">
        <v>7</v>
      </c>
    </row>
    <row r="96" spans="1:3" x14ac:dyDescent="0.25">
      <c r="A96" s="1">
        <v>88</v>
      </c>
      <c r="B96" s="1">
        <v>8</v>
      </c>
      <c r="C96" s="1">
        <v>8</v>
      </c>
    </row>
    <row r="97" spans="1:3" x14ac:dyDescent="0.25">
      <c r="A97" s="1">
        <v>89</v>
      </c>
      <c r="B97" s="1">
        <v>8</v>
      </c>
      <c r="C97" s="1">
        <v>9</v>
      </c>
    </row>
    <row r="98" spans="1:3" x14ac:dyDescent="0.25">
      <c r="A98" s="1">
        <v>90</v>
      </c>
      <c r="B98" s="1">
        <v>8</v>
      </c>
      <c r="C98" s="1">
        <v>10</v>
      </c>
    </row>
    <row r="99" spans="1:3" x14ac:dyDescent="0.25">
      <c r="A99" s="1">
        <v>91</v>
      </c>
      <c r="B99" s="1">
        <v>8</v>
      </c>
      <c r="C99" s="1">
        <v>11</v>
      </c>
    </row>
    <row r="100" spans="1:3" x14ac:dyDescent="0.25">
      <c r="A100" s="1">
        <v>92</v>
      </c>
      <c r="B100" s="1">
        <v>8</v>
      </c>
      <c r="C100" s="1">
        <v>12</v>
      </c>
    </row>
    <row r="101" spans="1:3" x14ac:dyDescent="0.25">
      <c r="A101" s="1">
        <v>93</v>
      </c>
      <c r="B101" s="1">
        <v>8</v>
      </c>
      <c r="C101" s="1">
        <v>13</v>
      </c>
    </row>
    <row r="102" spans="1:3" x14ac:dyDescent="0.25">
      <c r="A102" s="1">
        <v>94</v>
      </c>
      <c r="B102" s="1">
        <v>8</v>
      </c>
      <c r="C102" s="1">
        <v>14</v>
      </c>
    </row>
    <row r="103" spans="1:3" x14ac:dyDescent="0.25">
      <c r="A103" s="1">
        <v>95</v>
      </c>
      <c r="B103" s="1">
        <v>8</v>
      </c>
      <c r="C103" s="1">
        <v>15</v>
      </c>
    </row>
    <row r="104" spans="1:3" x14ac:dyDescent="0.25">
      <c r="A104" s="1">
        <v>96</v>
      </c>
      <c r="B104" s="1">
        <v>8</v>
      </c>
      <c r="C104" s="1">
        <v>16</v>
      </c>
    </row>
    <row r="105" spans="1:3" x14ac:dyDescent="0.25">
      <c r="A105" s="1">
        <v>97</v>
      </c>
      <c r="B105" s="1">
        <v>8</v>
      </c>
      <c r="C105" s="1">
        <v>17</v>
      </c>
    </row>
    <row r="106" spans="1:3" x14ac:dyDescent="0.25">
      <c r="A106" s="1">
        <v>98</v>
      </c>
      <c r="B106" s="1">
        <v>8</v>
      </c>
      <c r="C106" s="1">
        <v>18</v>
      </c>
    </row>
    <row r="107" spans="1:3" x14ac:dyDescent="0.25">
      <c r="A107" s="1">
        <v>99</v>
      </c>
      <c r="B107" s="1">
        <v>8</v>
      </c>
      <c r="C107" s="1">
        <v>19</v>
      </c>
    </row>
    <row r="108" spans="1:3" x14ac:dyDescent="0.25">
      <c r="A108" s="1">
        <v>100</v>
      </c>
      <c r="B108" s="1">
        <v>8</v>
      </c>
      <c r="C108" s="1">
        <v>20</v>
      </c>
    </row>
    <row r="109" spans="1:3" x14ac:dyDescent="0.25">
      <c r="A109" s="1">
        <v>101</v>
      </c>
      <c r="B109" s="1">
        <v>9</v>
      </c>
      <c r="C109" s="1">
        <v>1</v>
      </c>
    </row>
    <row r="110" spans="1:3" x14ac:dyDescent="0.25">
      <c r="A110" s="1">
        <v>102</v>
      </c>
      <c r="B110" s="1">
        <v>9</v>
      </c>
      <c r="C110" s="1">
        <v>2</v>
      </c>
    </row>
    <row r="111" spans="1:3" x14ac:dyDescent="0.25">
      <c r="A111" s="1">
        <v>103</v>
      </c>
      <c r="B111" s="1">
        <v>9</v>
      </c>
      <c r="C111" s="1">
        <v>3</v>
      </c>
    </row>
    <row r="112" spans="1:3" x14ac:dyDescent="0.25">
      <c r="A112" s="1">
        <v>104</v>
      </c>
      <c r="B112" s="1">
        <v>9</v>
      </c>
      <c r="C112" s="1">
        <v>4</v>
      </c>
    </row>
    <row r="113" spans="1:3" x14ac:dyDescent="0.25">
      <c r="A113" s="1">
        <v>105</v>
      </c>
      <c r="B113" s="1">
        <v>9</v>
      </c>
      <c r="C113" s="1">
        <v>5</v>
      </c>
    </row>
    <row r="114" spans="1:3" x14ac:dyDescent="0.25">
      <c r="A114" s="1">
        <v>106</v>
      </c>
      <c r="B114" s="1">
        <v>9</v>
      </c>
      <c r="C114" s="1">
        <v>6</v>
      </c>
    </row>
    <row r="115" spans="1:3" x14ac:dyDescent="0.25">
      <c r="A115" s="1">
        <v>107</v>
      </c>
      <c r="B115" s="1">
        <v>9</v>
      </c>
      <c r="C115" s="1">
        <v>7</v>
      </c>
    </row>
    <row r="116" spans="1:3" x14ac:dyDescent="0.25">
      <c r="A116" s="1">
        <v>108</v>
      </c>
      <c r="B116" s="1">
        <v>9</v>
      </c>
      <c r="C116" s="1">
        <v>8</v>
      </c>
    </row>
    <row r="117" spans="1:3" x14ac:dyDescent="0.25">
      <c r="A117" s="1">
        <v>109</v>
      </c>
      <c r="B117" s="1">
        <v>9</v>
      </c>
      <c r="C117" s="1">
        <v>9</v>
      </c>
    </row>
    <row r="118" spans="1:3" x14ac:dyDescent="0.25">
      <c r="A118" s="1">
        <v>110</v>
      </c>
      <c r="B118" s="1">
        <v>9</v>
      </c>
      <c r="C118" s="1">
        <v>10</v>
      </c>
    </row>
    <row r="119" spans="1:3" x14ac:dyDescent="0.25">
      <c r="A119" s="1">
        <v>111</v>
      </c>
      <c r="B119" s="1">
        <v>9</v>
      </c>
      <c r="C119" s="1">
        <v>11</v>
      </c>
    </row>
    <row r="120" spans="1:3" x14ac:dyDescent="0.25">
      <c r="A120" s="1">
        <v>112</v>
      </c>
      <c r="B120" s="1">
        <v>9</v>
      </c>
      <c r="C120" s="1">
        <v>12</v>
      </c>
    </row>
    <row r="121" spans="1:3" x14ac:dyDescent="0.25">
      <c r="A121" s="1">
        <v>113</v>
      </c>
      <c r="B121" s="1">
        <v>9</v>
      </c>
      <c r="C121" s="1">
        <v>13</v>
      </c>
    </row>
    <row r="122" spans="1:3" x14ac:dyDescent="0.25">
      <c r="A122" s="1">
        <v>114</v>
      </c>
      <c r="B122" s="1">
        <v>9</v>
      </c>
      <c r="C122" s="1">
        <v>14</v>
      </c>
    </row>
    <row r="123" spans="1:3" x14ac:dyDescent="0.25">
      <c r="A123" s="1">
        <v>115</v>
      </c>
      <c r="B123" s="1">
        <v>9</v>
      </c>
      <c r="C123" s="1">
        <v>15</v>
      </c>
    </row>
    <row r="124" spans="1:3" x14ac:dyDescent="0.25">
      <c r="A124" s="1">
        <v>116</v>
      </c>
      <c r="B124" s="1">
        <v>9</v>
      </c>
      <c r="C124" s="1">
        <v>16</v>
      </c>
    </row>
    <row r="125" spans="1:3" x14ac:dyDescent="0.25">
      <c r="A125" s="1">
        <v>117</v>
      </c>
      <c r="B125" s="1">
        <v>9</v>
      </c>
      <c r="C125" s="1">
        <v>17</v>
      </c>
    </row>
    <row r="126" spans="1:3" x14ac:dyDescent="0.25">
      <c r="A126" s="1">
        <v>118</v>
      </c>
      <c r="B126" s="1">
        <v>9</v>
      </c>
      <c r="C126" s="1">
        <v>18</v>
      </c>
    </row>
    <row r="127" spans="1:3" x14ac:dyDescent="0.25">
      <c r="A127" s="1">
        <v>119</v>
      </c>
      <c r="B127" s="1">
        <v>9</v>
      </c>
      <c r="C127" s="1">
        <v>19</v>
      </c>
    </row>
    <row r="128" spans="1:3" x14ac:dyDescent="0.25">
      <c r="A128" s="1">
        <v>120</v>
      </c>
      <c r="B128" s="1">
        <v>9</v>
      </c>
      <c r="C128" s="1">
        <v>20</v>
      </c>
    </row>
    <row r="129" spans="1:3" x14ac:dyDescent="0.25">
      <c r="A129" s="1">
        <v>121</v>
      </c>
      <c r="B129" s="1">
        <v>10</v>
      </c>
      <c r="C129" s="1">
        <v>1</v>
      </c>
    </row>
    <row r="130" spans="1:3" x14ac:dyDescent="0.25">
      <c r="A130" s="1">
        <v>122</v>
      </c>
      <c r="B130" s="1">
        <v>10</v>
      </c>
      <c r="C130" s="1">
        <v>2</v>
      </c>
    </row>
    <row r="131" spans="1:3" x14ac:dyDescent="0.25">
      <c r="A131" s="1">
        <v>123</v>
      </c>
      <c r="B131" s="1">
        <v>10</v>
      </c>
      <c r="C131" s="1">
        <v>3</v>
      </c>
    </row>
    <row r="132" spans="1:3" x14ac:dyDescent="0.25">
      <c r="A132" s="1">
        <v>124</v>
      </c>
      <c r="B132" s="1">
        <v>10</v>
      </c>
      <c r="C132" s="1">
        <v>4</v>
      </c>
    </row>
    <row r="133" spans="1:3" x14ac:dyDescent="0.25">
      <c r="A133" s="1">
        <v>125</v>
      </c>
      <c r="B133" s="1">
        <v>10</v>
      </c>
      <c r="C133" s="1">
        <v>5</v>
      </c>
    </row>
    <row r="134" spans="1:3" x14ac:dyDescent="0.25">
      <c r="A134" s="1">
        <v>126</v>
      </c>
      <c r="B134" s="1">
        <v>10</v>
      </c>
      <c r="C134" s="1">
        <v>6</v>
      </c>
    </row>
    <row r="135" spans="1:3" x14ac:dyDescent="0.25">
      <c r="A135" s="1">
        <v>127</v>
      </c>
      <c r="B135" s="1">
        <v>10</v>
      </c>
      <c r="C135" s="1">
        <v>7</v>
      </c>
    </row>
    <row r="136" spans="1:3" x14ac:dyDescent="0.25">
      <c r="A136" s="1">
        <v>128</v>
      </c>
      <c r="B136" s="1">
        <v>10</v>
      </c>
      <c r="C136" s="1">
        <v>8</v>
      </c>
    </row>
    <row r="137" spans="1:3" x14ac:dyDescent="0.25">
      <c r="A137" s="1">
        <v>129</v>
      </c>
      <c r="B137" s="1">
        <v>10</v>
      </c>
      <c r="C137" s="1">
        <v>9</v>
      </c>
    </row>
    <row r="138" spans="1:3" x14ac:dyDescent="0.25">
      <c r="A138" s="1">
        <v>130</v>
      </c>
      <c r="B138" s="1">
        <v>10</v>
      </c>
      <c r="C138" s="1">
        <v>10</v>
      </c>
    </row>
    <row r="139" spans="1:3" x14ac:dyDescent="0.25">
      <c r="A139" s="1">
        <v>131</v>
      </c>
      <c r="B139" s="1">
        <v>10</v>
      </c>
      <c r="C139" s="1">
        <v>11</v>
      </c>
    </row>
    <row r="140" spans="1:3" x14ac:dyDescent="0.25">
      <c r="A140" s="1">
        <v>132</v>
      </c>
      <c r="B140" s="1">
        <v>10</v>
      </c>
      <c r="C140" s="1">
        <v>12</v>
      </c>
    </row>
    <row r="141" spans="1:3" x14ac:dyDescent="0.25">
      <c r="A141" s="1">
        <v>133</v>
      </c>
      <c r="B141" s="1">
        <v>10</v>
      </c>
      <c r="C141" s="1">
        <v>13</v>
      </c>
    </row>
    <row r="142" spans="1:3" x14ac:dyDescent="0.25">
      <c r="A142" s="1">
        <v>134</v>
      </c>
      <c r="B142" s="1">
        <v>10</v>
      </c>
      <c r="C142" s="1">
        <v>14</v>
      </c>
    </row>
    <row r="143" spans="1:3" x14ac:dyDescent="0.25">
      <c r="A143" s="1">
        <v>135</v>
      </c>
      <c r="B143" s="1">
        <v>10</v>
      </c>
      <c r="C143" s="1">
        <v>15</v>
      </c>
    </row>
    <row r="144" spans="1:3" x14ac:dyDescent="0.25">
      <c r="A144" s="1">
        <v>136</v>
      </c>
      <c r="B144" s="1">
        <v>10</v>
      </c>
      <c r="C144" s="1">
        <v>16</v>
      </c>
    </row>
    <row r="145" spans="1:3" x14ac:dyDescent="0.25">
      <c r="A145" s="1">
        <v>137</v>
      </c>
      <c r="B145" s="1">
        <v>10</v>
      </c>
      <c r="C145" s="1">
        <v>17</v>
      </c>
    </row>
    <row r="146" spans="1:3" x14ac:dyDescent="0.25">
      <c r="A146" s="1">
        <v>138</v>
      </c>
      <c r="B146" s="1">
        <v>10</v>
      </c>
      <c r="C146" s="1">
        <v>18</v>
      </c>
    </row>
    <row r="147" spans="1:3" x14ac:dyDescent="0.25">
      <c r="A147" s="1">
        <v>139</v>
      </c>
      <c r="B147" s="1">
        <v>10</v>
      </c>
      <c r="C147" s="1">
        <v>19</v>
      </c>
    </row>
    <row r="148" spans="1:3" x14ac:dyDescent="0.25">
      <c r="A148" s="1">
        <v>140</v>
      </c>
      <c r="B148" s="1">
        <v>10</v>
      </c>
      <c r="C148" s="1">
        <v>20</v>
      </c>
    </row>
    <row r="149" spans="1:3" x14ac:dyDescent="0.25">
      <c r="A149" s="1">
        <v>141</v>
      </c>
      <c r="B149" s="10">
        <v>11</v>
      </c>
      <c r="C149" s="1">
        <v>21</v>
      </c>
    </row>
    <row r="150" spans="1:3" x14ac:dyDescent="0.25">
      <c r="A150" s="1">
        <v>142</v>
      </c>
      <c r="B150" s="10">
        <v>11</v>
      </c>
      <c r="C150" s="1">
        <v>22</v>
      </c>
    </row>
    <row r="151" spans="1:3" x14ac:dyDescent="0.25">
      <c r="A151" s="1">
        <v>143</v>
      </c>
      <c r="B151" s="10">
        <v>11</v>
      </c>
      <c r="C151" s="1">
        <v>23</v>
      </c>
    </row>
    <row r="152" spans="1:3" x14ac:dyDescent="0.25">
      <c r="A152" s="1">
        <v>144</v>
      </c>
      <c r="B152" s="10">
        <v>11</v>
      </c>
      <c r="C152" s="1">
        <v>24</v>
      </c>
    </row>
    <row r="153" spans="1:3" x14ac:dyDescent="0.25">
      <c r="A153" s="1">
        <v>145</v>
      </c>
      <c r="B153" s="10">
        <v>11</v>
      </c>
      <c r="C153" s="1">
        <v>25</v>
      </c>
    </row>
    <row r="154" spans="1:3" x14ac:dyDescent="0.25">
      <c r="A154" s="1">
        <v>146</v>
      </c>
      <c r="B154" s="10">
        <v>11</v>
      </c>
      <c r="C154" s="1">
        <v>26</v>
      </c>
    </row>
    <row r="155" spans="1:3" x14ac:dyDescent="0.25">
      <c r="A155" s="1">
        <v>147</v>
      </c>
      <c r="B155" s="10">
        <v>11</v>
      </c>
      <c r="C155" s="1">
        <v>27</v>
      </c>
    </row>
    <row r="156" spans="1:3" x14ac:dyDescent="0.25">
      <c r="A156" s="1">
        <v>148</v>
      </c>
      <c r="B156" s="10">
        <v>11</v>
      </c>
      <c r="C156" s="1">
        <v>28</v>
      </c>
    </row>
    <row r="157" spans="1:3" x14ac:dyDescent="0.25">
      <c r="A157" s="1">
        <v>149</v>
      </c>
      <c r="B157" s="10">
        <v>11</v>
      </c>
      <c r="C157" s="1">
        <v>29</v>
      </c>
    </row>
    <row r="158" spans="1:3" x14ac:dyDescent="0.25">
      <c r="A158" s="1">
        <v>150</v>
      </c>
      <c r="B158" s="10">
        <v>11</v>
      </c>
      <c r="C158" s="1">
        <v>30</v>
      </c>
    </row>
    <row r="159" spans="1:3" x14ac:dyDescent="0.25">
      <c r="A159" s="1">
        <v>151</v>
      </c>
      <c r="B159" s="10">
        <v>11</v>
      </c>
      <c r="C159" s="1">
        <v>31</v>
      </c>
    </row>
    <row r="160" spans="1:3" x14ac:dyDescent="0.25">
      <c r="A160" s="1">
        <v>152</v>
      </c>
      <c r="B160" s="10">
        <v>11</v>
      </c>
      <c r="C160" s="1">
        <v>32</v>
      </c>
    </row>
    <row r="161" spans="1:3" x14ac:dyDescent="0.25">
      <c r="A161" s="1">
        <v>153</v>
      </c>
      <c r="B161" s="10">
        <v>11</v>
      </c>
      <c r="C161" s="1">
        <v>33</v>
      </c>
    </row>
    <row r="162" spans="1:3" x14ac:dyDescent="0.25">
      <c r="A162" s="1">
        <v>154</v>
      </c>
      <c r="B162" s="10">
        <v>11</v>
      </c>
      <c r="C162" s="1">
        <v>34</v>
      </c>
    </row>
    <row r="163" spans="1:3" x14ac:dyDescent="0.25">
      <c r="A163" s="1">
        <v>155</v>
      </c>
      <c r="B163" s="10">
        <v>11</v>
      </c>
      <c r="C163" s="1">
        <v>35</v>
      </c>
    </row>
    <row r="164" spans="1:3" x14ac:dyDescent="0.25">
      <c r="A164" s="1">
        <v>156</v>
      </c>
      <c r="B164" s="10">
        <v>11</v>
      </c>
      <c r="C164" s="1">
        <v>36</v>
      </c>
    </row>
    <row r="165" spans="1:3" x14ac:dyDescent="0.25">
      <c r="A165" s="1">
        <v>157</v>
      </c>
      <c r="B165" s="10">
        <v>11</v>
      </c>
      <c r="C165" s="1">
        <v>37</v>
      </c>
    </row>
    <row r="166" spans="1:3" x14ac:dyDescent="0.25">
      <c r="A166" s="1">
        <v>158</v>
      </c>
      <c r="B166" s="10">
        <v>11</v>
      </c>
      <c r="C166" s="1">
        <v>38</v>
      </c>
    </row>
    <row r="167" spans="1:3" x14ac:dyDescent="0.25">
      <c r="A167" s="1">
        <v>159</v>
      </c>
      <c r="B167" s="10">
        <v>11</v>
      </c>
      <c r="C167" s="1">
        <v>39</v>
      </c>
    </row>
    <row r="168" spans="1:3" x14ac:dyDescent="0.25">
      <c r="A168" s="1">
        <v>160</v>
      </c>
      <c r="B168" s="10">
        <v>11</v>
      </c>
      <c r="C168" s="1">
        <v>40</v>
      </c>
    </row>
    <row r="169" spans="1:3" x14ac:dyDescent="0.25">
      <c r="A169" s="1">
        <v>161</v>
      </c>
      <c r="B169" s="10">
        <v>12</v>
      </c>
      <c r="C169" s="1">
        <v>41</v>
      </c>
    </row>
    <row r="170" spans="1:3" x14ac:dyDescent="0.25">
      <c r="A170" s="1">
        <v>162</v>
      </c>
      <c r="B170" s="10">
        <v>12</v>
      </c>
      <c r="C170" s="1">
        <v>42</v>
      </c>
    </row>
    <row r="171" spans="1:3" x14ac:dyDescent="0.25">
      <c r="A171" s="1">
        <v>163</v>
      </c>
      <c r="B171" s="10">
        <v>12</v>
      </c>
      <c r="C171" s="1">
        <v>43</v>
      </c>
    </row>
    <row r="172" spans="1:3" x14ac:dyDescent="0.25">
      <c r="A172" s="1">
        <v>164</v>
      </c>
      <c r="B172" s="10">
        <v>12</v>
      </c>
      <c r="C172" s="1">
        <v>44</v>
      </c>
    </row>
    <row r="173" spans="1:3" x14ac:dyDescent="0.25">
      <c r="A173" s="1">
        <v>165</v>
      </c>
      <c r="B173" s="10">
        <v>12</v>
      </c>
      <c r="C173" s="1">
        <v>45</v>
      </c>
    </row>
    <row r="174" spans="1:3" x14ac:dyDescent="0.25">
      <c r="A174" s="1">
        <v>166</v>
      </c>
      <c r="B174" s="10">
        <v>12</v>
      </c>
      <c r="C174" s="1">
        <v>46</v>
      </c>
    </row>
    <row r="175" spans="1:3" x14ac:dyDescent="0.25">
      <c r="A175" s="1">
        <v>167</v>
      </c>
      <c r="B175" s="10">
        <v>12</v>
      </c>
      <c r="C175" s="1">
        <v>47</v>
      </c>
    </row>
    <row r="176" spans="1:3" x14ac:dyDescent="0.25">
      <c r="A176" s="1">
        <v>168</v>
      </c>
      <c r="B176" s="10">
        <v>12</v>
      </c>
      <c r="C176" s="1">
        <v>48</v>
      </c>
    </row>
    <row r="177" spans="1:3" x14ac:dyDescent="0.25">
      <c r="A177" s="1">
        <v>169</v>
      </c>
      <c r="B177" s="10">
        <v>12</v>
      </c>
      <c r="C177" s="1">
        <v>49</v>
      </c>
    </row>
    <row r="178" spans="1:3" x14ac:dyDescent="0.25">
      <c r="A178" s="1">
        <v>170</v>
      </c>
      <c r="B178" s="10">
        <v>12</v>
      </c>
      <c r="C178" s="1">
        <v>50</v>
      </c>
    </row>
    <row r="179" spans="1:3" x14ac:dyDescent="0.25">
      <c r="A179" s="1">
        <v>171</v>
      </c>
      <c r="B179" s="10">
        <v>12</v>
      </c>
      <c r="C179" s="1">
        <v>51</v>
      </c>
    </row>
    <row r="180" spans="1:3" x14ac:dyDescent="0.25">
      <c r="A180" s="1">
        <v>172</v>
      </c>
      <c r="B180" s="10">
        <v>12</v>
      </c>
      <c r="C180" s="1">
        <v>52</v>
      </c>
    </row>
    <row r="181" spans="1:3" x14ac:dyDescent="0.25">
      <c r="A181" s="1">
        <v>173</v>
      </c>
      <c r="B181" s="10">
        <v>12</v>
      </c>
      <c r="C181" s="1">
        <v>53</v>
      </c>
    </row>
    <row r="182" spans="1:3" x14ac:dyDescent="0.25">
      <c r="A182" s="1">
        <v>174</v>
      </c>
      <c r="B182" s="10">
        <v>12</v>
      </c>
      <c r="C182" s="1">
        <v>54</v>
      </c>
    </row>
    <row r="183" spans="1:3" x14ac:dyDescent="0.25">
      <c r="A183" s="1">
        <v>175</v>
      </c>
      <c r="B183" s="10">
        <v>12</v>
      </c>
      <c r="C183" s="1">
        <v>55</v>
      </c>
    </row>
    <row r="184" spans="1:3" x14ac:dyDescent="0.25">
      <c r="A184" s="1">
        <v>176</v>
      </c>
      <c r="B184" s="10">
        <v>12</v>
      </c>
      <c r="C184" s="1">
        <v>56</v>
      </c>
    </row>
    <row r="185" spans="1:3" x14ac:dyDescent="0.25">
      <c r="A185" s="1">
        <v>177</v>
      </c>
      <c r="B185" s="10">
        <v>12</v>
      </c>
      <c r="C185" s="1">
        <v>57</v>
      </c>
    </row>
    <row r="186" spans="1:3" x14ac:dyDescent="0.25">
      <c r="A186" s="1">
        <v>178</v>
      </c>
      <c r="B186" s="10">
        <v>12</v>
      </c>
      <c r="C186" s="1">
        <v>58</v>
      </c>
    </row>
    <row r="187" spans="1:3" x14ac:dyDescent="0.25">
      <c r="A187" s="1">
        <v>179</v>
      </c>
      <c r="B187" s="10">
        <v>12</v>
      </c>
      <c r="C187" s="1">
        <v>59</v>
      </c>
    </row>
    <row r="188" spans="1:3" x14ac:dyDescent="0.25">
      <c r="A188" s="1">
        <v>180</v>
      </c>
      <c r="B188" s="10">
        <v>12</v>
      </c>
      <c r="C188" s="1">
        <v>60</v>
      </c>
    </row>
  </sheetData>
  <pageMargins left="0.7" right="0.7" top="0.75" bottom="0.75" header="0.3" footer="0.3"/>
  <pageSetup orientation="portrait" r:id="rId1"/>
  <ignoredErrors>
    <ignoredError sqref="B9:B148 B149:B168 B169:B188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18"/>
  <sheetViews>
    <sheetView workbookViewId="0">
      <selection activeCell="B22" sqref="B22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topLeftCell="A28" workbookViewId="0">
      <selection activeCell="H64" sqref="H6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182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5">
        <v>200</v>
      </c>
      <c r="E5" s="147" t="s">
        <v>135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5">
        <v>300</v>
      </c>
      <c r="E6" s="147" t="s">
        <v>136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5">
        <v>600</v>
      </c>
      <c r="E7" s="147" t="s">
        <v>137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138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139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140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141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192</v>
      </c>
      <c r="E12" s="147" t="s">
        <v>142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135</v>
      </c>
      <c r="B13" s="149">
        <v>0.1</v>
      </c>
      <c r="E13" s="147" t="s">
        <v>197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136</v>
      </c>
      <c r="B14" s="149">
        <v>0.7</v>
      </c>
      <c r="E14" s="147" t="s">
        <v>143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137</v>
      </c>
      <c r="B15" s="149">
        <v>1</v>
      </c>
      <c r="E15" s="147" t="s">
        <v>144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138</v>
      </c>
      <c r="B16" s="149">
        <v>1.5</v>
      </c>
      <c r="E16" s="147" t="s">
        <v>198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139</v>
      </c>
      <c r="B17" s="149">
        <v>2</v>
      </c>
    </row>
    <row r="18" spans="1:12" x14ac:dyDescent="0.25">
      <c r="A18" s="147" t="s">
        <v>140</v>
      </c>
      <c r="B18" s="149">
        <v>2.5</v>
      </c>
    </row>
    <row r="19" spans="1:12" x14ac:dyDescent="0.25">
      <c r="A19" s="147" t="s">
        <v>141</v>
      </c>
      <c r="B19" s="149">
        <v>3</v>
      </c>
      <c r="C19" s="1"/>
    </row>
    <row r="20" spans="1:12" x14ac:dyDescent="0.25">
      <c r="A20" s="147" t="s">
        <v>142</v>
      </c>
      <c r="B20" s="149">
        <v>4</v>
      </c>
      <c r="C20" s="1"/>
      <c r="D20" s="1"/>
      <c r="E20" s="143" t="s">
        <v>181</v>
      </c>
    </row>
    <row r="21" spans="1:12" x14ac:dyDescent="0.25">
      <c r="A21" s="147" t="s">
        <v>197</v>
      </c>
      <c r="B21" s="149">
        <v>4.5</v>
      </c>
      <c r="D21" s="1"/>
    </row>
    <row r="22" spans="1:12" x14ac:dyDescent="0.25">
      <c r="A22" s="147" t="s">
        <v>143</v>
      </c>
      <c r="B22" s="149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7" t="s">
        <v>144</v>
      </c>
      <c r="B23" s="154">
        <v>7</v>
      </c>
      <c r="E23" s="144" t="s">
        <v>139</v>
      </c>
      <c r="F23" s="131" t="s">
        <v>158</v>
      </c>
      <c r="G23" s="131" t="s">
        <v>159</v>
      </c>
      <c r="H23" s="131" t="s">
        <v>160</v>
      </c>
      <c r="I23" s="145" t="b">
        <v>0</v>
      </c>
    </row>
    <row r="24" spans="1:12" x14ac:dyDescent="0.25">
      <c r="A24" s="147" t="s">
        <v>198</v>
      </c>
      <c r="B24" s="154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193</v>
      </c>
      <c r="B27" s="7" t="s">
        <v>192</v>
      </c>
      <c r="E27" s="132" t="s">
        <v>150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71" t="s">
        <v>189</v>
      </c>
      <c r="H32" s="171"/>
      <c r="I32" s="172" t="s">
        <v>190</v>
      </c>
      <c r="J32" s="173"/>
      <c r="K32" s="174" t="s">
        <v>191</v>
      </c>
      <c r="L32" s="175"/>
    </row>
    <row r="33" spans="2:12" x14ac:dyDescent="0.25">
      <c r="B33" s="161" t="s">
        <v>183</v>
      </c>
      <c r="C33" s="161" t="s">
        <v>184</v>
      </c>
      <c r="D33" s="161" t="s">
        <v>194</v>
      </c>
      <c r="E33" s="161" t="s">
        <v>187</v>
      </c>
      <c r="F33" s="161" t="s">
        <v>188</v>
      </c>
      <c r="G33" s="162" t="s">
        <v>195</v>
      </c>
      <c r="H33" s="163" t="s">
        <v>196</v>
      </c>
      <c r="I33" s="162" t="s">
        <v>227</v>
      </c>
      <c r="J33" s="163" t="s">
        <v>233</v>
      </c>
      <c r="K33" s="162" t="s">
        <v>234</v>
      </c>
      <c r="L33" s="163" t="s">
        <v>228</v>
      </c>
    </row>
    <row r="34" spans="2:12" x14ac:dyDescent="0.25">
      <c r="B34" t="s">
        <v>0</v>
      </c>
      <c r="C34" t="s">
        <v>185</v>
      </c>
      <c r="D34" t="s">
        <v>186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200</v>
      </c>
      <c r="D35" t="s">
        <v>186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201</v>
      </c>
      <c r="C36" t="s">
        <v>202</v>
      </c>
      <c r="D36" t="s">
        <v>203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186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204</v>
      </c>
      <c r="C38" s="159" t="s">
        <v>205</v>
      </c>
      <c r="D38" t="s">
        <v>186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206</v>
      </c>
      <c r="C39" s="159" t="s">
        <v>205</v>
      </c>
      <c r="D39" t="s">
        <v>203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207</v>
      </c>
      <c r="C40" s="159" t="s">
        <v>205</v>
      </c>
      <c r="D40" t="s">
        <v>203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205</v>
      </c>
      <c r="D41" t="s">
        <v>186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208</v>
      </c>
      <c r="D42" t="s">
        <v>186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209</v>
      </c>
      <c r="D43" t="s">
        <v>186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210</v>
      </c>
      <c r="D44" t="s">
        <v>186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211</v>
      </c>
      <c r="D45" t="s">
        <v>186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212</v>
      </c>
      <c r="D46" t="s">
        <v>186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213</v>
      </c>
      <c r="D47" t="s">
        <v>186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214</v>
      </c>
      <c r="D48" t="s">
        <v>186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215</v>
      </c>
      <c r="D49" t="s">
        <v>186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216</v>
      </c>
      <c r="D50" t="s">
        <v>186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217</v>
      </c>
      <c r="C51" s="159" t="s">
        <v>205</v>
      </c>
      <c r="D51" t="s">
        <v>186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218</v>
      </c>
      <c r="C52" s="159" t="s">
        <v>205</v>
      </c>
      <c r="D52" t="s">
        <v>186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218</v>
      </c>
      <c r="C53" t="s">
        <v>219</v>
      </c>
      <c r="D53" t="s">
        <v>186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218</v>
      </c>
      <c r="C54" t="s">
        <v>220</v>
      </c>
      <c r="D54" t="s">
        <v>186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218</v>
      </c>
      <c r="C55" t="s">
        <v>209</v>
      </c>
      <c r="D55" t="s">
        <v>186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221</v>
      </c>
      <c r="D56" t="s">
        <v>203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218</v>
      </c>
      <c r="C57" t="s">
        <v>222</v>
      </c>
      <c r="D57" t="s">
        <v>186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218</v>
      </c>
      <c r="C58" t="s">
        <v>185</v>
      </c>
      <c r="D58" t="s">
        <v>186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223</v>
      </c>
      <c r="D59" t="s">
        <v>186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218</v>
      </c>
      <c r="C60" t="s">
        <v>224</v>
      </c>
      <c r="D60" t="s">
        <v>186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201</v>
      </c>
      <c r="C61" t="s">
        <v>225</v>
      </c>
      <c r="D61" t="s">
        <v>203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226</v>
      </c>
      <c r="D62" t="s">
        <v>186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$A$13:$A$24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8"/>
  <sheetViews>
    <sheetView workbookViewId="0">
      <selection activeCell="C7" sqref="C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0"/>
  <sheetViews>
    <sheetView showGridLines="0" showWhiteSpace="0" zoomScaleNormal="100" workbookViewId="0">
      <selection activeCell="D21" sqref="D21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rate'!$B$4:$GB$5,2,FALSE),0),"")</f>
        <v>22</v>
      </c>
      <c r="D9" s="25">
        <f>_xlfn.IFNA(ROUND(HLOOKUP('Link table'!C4,'Progression - Gold rate'!$B$4:$GB$5,2,FALSE),0),"")</f>
        <v>22</v>
      </c>
      <c r="E9" s="25">
        <f>_xlfn.IFNA(ROUND(HLOOKUP('Link table'!D4,'Progression - Gold rate'!$B$4:$GB$5,2,FALSE),0),"")</f>
        <v>23</v>
      </c>
      <c r="F9" s="25">
        <f>_xlfn.IFNA(ROUND(HLOOKUP('Link table'!E4,'Progression - Gold rate'!$B$4:$GB$5,2,FALSE),0),"")</f>
        <v>23</v>
      </c>
      <c r="G9" s="25">
        <f>_xlfn.IFNA(ROUND(HLOOKUP('Link table'!F4,'Progression - Gold rate'!$B$4:$GB$5,2,FALSE),0),"")</f>
        <v>23</v>
      </c>
      <c r="H9" s="25">
        <f>_xlfn.IFNA(ROUND(HLOOKUP('Link table'!G4,'Progression - Gold rate'!$B$4:$GB$5,2,FALSE),0),"")</f>
        <v>24</v>
      </c>
      <c r="I9" s="25">
        <f>_xlfn.IFNA(ROUND(HLOOKUP('Link table'!H4,'Progression - Gold rate'!$B$4:$GB$5,2,FALSE),0),"")</f>
        <v>24</v>
      </c>
      <c r="J9" s="25">
        <f>_xlfn.IFNA(ROUND(HLOOKUP('Link table'!I4,'Progression - Gold rate'!$B$4:$GB$5,2,FALSE),0),"")</f>
        <v>25</v>
      </c>
      <c r="K9" s="25" t="str">
        <f>_xlfn.IFNA(ROUND(HLOOKUP('Link table'!J4,'Progression - Gold rate'!$B$4:$GB$5,2,FALSE),0),"")</f>
        <v/>
      </c>
      <c r="L9" s="25" t="str">
        <f>_xlfn.IFNA(ROUND(HLOOKUP('Link table'!K4,'Progression - Gold rate'!$B$4:$GB$5,2,FALSE),0),"")</f>
        <v/>
      </c>
      <c r="M9" s="25" t="str">
        <f>_xlfn.IFNA(ROUND(HLOOKUP('Link table'!L4,'Progression - Gold rate'!$B$4:$GB$5,2,FALSE),0),"")</f>
        <v/>
      </c>
      <c r="N9" s="25" t="str">
        <f>_xlfn.IFNA(ROUND(HLOOKUP('Link table'!M4,'Progression - Gold rate'!$B$4:$GB$5,2,FALSE),0),"")</f>
        <v/>
      </c>
      <c r="O9" s="25" t="str">
        <f>_xlfn.IFNA(ROUND(HLOOKUP('Link table'!N4,'Progression - Gold rate'!$B$4:$GB$5,2,FALSE),0),"")</f>
        <v/>
      </c>
      <c r="P9" s="25" t="str">
        <f>_xlfn.IFNA(ROUND(HLOOKUP('Link table'!O4,'Progression - Gold rate'!$B$4:$GB$5,2,FALSE),0),"")</f>
        <v/>
      </c>
      <c r="Q9" s="25" t="str">
        <f>_xlfn.IFNA(ROUND(HLOOKUP('Link table'!P4,'Progression - Gold rate'!$B$4:$GB$5,2,FALSE),0),"")</f>
        <v/>
      </c>
      <c r="R9" s="25" t="str">
        <f>_xlfn.IFNA(ROUND(HLOOKUP('Link table'!Q4,'Progression - Gold rate'!$B$4:$GB$5,2,FALSE),0),"")</f>
        <v/>
      </c>
      <c r="S9" s="25" t="str">
        <f>_xlfn.IFNA(ROUND(HLOOKUP('Link table'!R4,'Progression - Gold rate'!$B$4:$GB$5,2,FALSE),0),"")</f>
        <v/>
      </c>
      <c r="T9" s="25" t="str">
        <f>_xlfn.IFNA(ROUND(HLOOKUP('Link table'!S4,'Progression - Gold rate'!$B$4:$GB$5,2,FALSE),0),"")</f>
        <v/>
      </c>
      <c r="U9" s="25" t="str">
        <f>_xlfn.IFNA(ROUND(HLOOKUP('Link table'!T4,'Progression - Gold rate'!$B$4:$GB$5,2,FALSE),0),"")</f>
        <v/>
      </c>
      <c r="V9" s="25" t="str">
        <f>_xlfn.IFNA(ROUND(HLOOKUP('Link table'!U4,'Progression - Gold rate'!$B$4:$GB$5,2,FALSE),0),"")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rate'!$B$4:$GB$5,2,FALSE),0),"")</f>
        <v>25</v>
      </c>
      <c r="D10" s="25">
        <f>_xlfn.IFNA(ROUND(HLOOKUP('Link table'!C5,'Progression - Gold rate'!$B$4:$GB$5,2,FALSE),0),"")</f>
        <v>25</v>
      </c>
      <c r="E10" s="25">
        <f>_xlfn.IFNA(ROUND(HLOOKUP('Link table'!D5,'Progression - Gold rate'!$B$4:$GB$5,2,FALSE),0),"")</f>
        <v>26</v>
      </c>
      <c r="F10" s="25">
        <f>_xlfn.IFNA(ROUND(HLOOKUP('Link table'!E5,'Progression - Gold rate'!$B$4:$GB$5,2,FALSE),0),"")</f>
        <v>26</v>
      </c>
      <c r="G10" s="25">
        <f>_xlfn.IFNA(ROUND(HLOOKUP('Link table'!F5,'Progression - Gold rate'!$B$4:$GB$5,2,FALSE),0),"")</f>
        <v>26</v>
      </c>
      <c r="H10" s="25">
        <f>_xlfn.IFNA(ROUND(HLOOKUP('Link table'!G5,'Progression - Gold rate'!$B$4:$GB$5,2,FALSE),0),"")</f>
        <v>27</v>
      </c>
      <c r="I10" s="25">
        <f>_xlfn.IFNA(ROUND(HLOOKUP('Link table'!H5,'Progression - Gold rate'!$B$4:$GB$5,2,FALSE),0),"")</f>
        <v>27</v>
      </c>
      <c r="J10" s="25">
        <f>_xlfn.IFNA(ROUND(HLOOKUP('Link table'!I5,'Progression - Gold rate'!$B$4:$GB$5,2,FALSE),0),"")</f>
        <v>28</v>
      </c>
      <c r="K10" s="25">
        <f>_xlfn.IFNA(ROUND(HLOOKUP('Link table'!J5,'Progression - Gold rate'!$B$4:$GB$5,2,FALSE),0),"")</f>
        <v>28</v>
      </c>
      <c r="L10" s="25">
        <f>_xlfn.IFNA(ROUND(HLOOKUP('Link table'!K5,'Progression - Gold rate'!$B$4:$GB$5,2,FALSE),0),"")</f>
        <v>28</v>
      </c>
      <c r="M10" s="25" t="str">
        <f>_xlfn.IFNA(ROUND(HLOOKUP('Link table'!L5,'Progression - Gold rate'!$B$4:$GB$5,2,FALSE),0),"")</f>
        <v/>
      </c>
      <c r="N10" s="25" t="str">
        <f>_xlfn.IFNA(ROUND(HLOOKUP('Link table'!M5,'Progression - Gold rate'!$B$4:$GB$5,2,FALSE),0),"")</f>
        <v/>
      </c>
      <c r="O10" s="25" t="str">
        <f>_xlfn.IFNA(ROUND(HLOOKUP('Link table'!N5,'Progression - Gold rate'!$B$4:$GB$5,2,FALSE),0),"")</f>
        <v/>
      </c>
      <c r="P10" s="25" t="str">
        <f>_xlfn.IFNA(ROUND(HLOOKUP('Link table'!O5,'Progression - Gold rate'!$B$4:$GB$5,2,FALSE),0),"")</f>
        <v/>
      </c>
      <c r="Q10" s="25" t="str">
        <f>_xlfn.IFNA(ROUND(HLOOKUP('Link table'!P5,'Progression - Gold rate'!$B$4:$GB$5,2,FALSE),0),"")</f>
        <v/>
      </c>
      <c r="R10" s="25" t="str">
        <f>_xlfn.IFNA(ROUND(HLOOKUP('Link table'!Q5,'Progression - Gold rate'!$B$4:$GB$5,2,FALSE),0),"")</f>
        <v/>
      </c>
      <c r="S10" s="25" t="str">
        <f>_xlfn.IFNA(ROUND(HLOOKUP('Link table'!R5,'Progression - Gold rate'!$B$4:$GB$5,2,FALSE),0),"")</f>
        <v/>
      </c>
      <c r="T10" s="25" t="str">
        <f>_xlfn.IFNA(ROUND(HLOOKUP('Link table'!S5,'Progression - Gold rate'!$B$4:$GB$5,2,FALSE),0),"")</f>
        <v/>
      </c>
      <c r="U10" s="25" t="str">
        <f>_xlfn.IFNA(ROUND(HLOOKUP('Link table'!T5,'Progression - Gold rate'!$B$4:$GB$5,2,FALSE),0),"")</f>
        <v/>
      </c>
      <c r="V10" s="25" t="str">
        <f>_xlfn.IFNA(ROUND(HLOOKUP('Link table'!U5,'Progression - Gold rate'!$B$4:$GB$5,2,FALSE),0),"")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rate'!$B$4:$GB$5,2,FALSE),0),"")</f>
        <v>29</v>
      </c>
      <c r="D11" s="25">
        <f>_xlfn.IFNA(ROUND(HLOOKUP('Link table'!C6,'Progression - Gold rate'!$B$4:$GB$5,2,FALSE),0),"")</f>
        <v>29</v>
      </c>
      <c r="E11" s="25">
        <f>_xlfn.IFNA(ROUND(HLOOKUP('Link table'!D6,'Progression - Gold rate'!$B$4:$GB$5,2,FALSE),0),"")</f>
        <v>29</v>
      </c>
      <c r="F11" s="25">
        <f>_xlfn.IFNA(ROUND(HLOOKUP('Link table'!E6,'Progression - Gold rate'!$B$4:$GB$5,2,FALSE),0),"")</f>
        <v>30</v>
      </c>
      <c r="G11" s="25">
        <f>_xlfn.IFNA(ROUND(HLOOKUP('Link table'!F6,'Progression - Gold rate'!$B$4:$GB$5,2,FALSE),0),"")</f>
        <v>30</v>
      </c>
      <c r="H11" s="25">
        <f>_xlfn.IFNA(ROUND(HLOOKUP('Link table'!G6,'Progression - Gold rate'!$B$4:$GB$5,2,FALSE),0),"")</f>
        <v>31</v>
      </c>
      <c r="I11" s="25">
        <f>_xlfn.IFNA(ROUND(HLOOKUP('Link table'!H6,'Progression - Gold rate'!$B$4:$GB$5,2,FALSE),0),"")</f>
        <v>31</v>
      </c>
      <c r="J11" s="25">
        <f>_xlfn.IFNA(ROUND(HLOOKUP('Link table'!I6,'Progression - Gold rate'!$B$4:$GB$5,2,FALSE),0),"")</f>
        <v>31</v>
      </c>
      <c r="K11" s="25">
        <f>_xlfn.IFNA(ROUND(HLOOKUP('Link table'!J6,'Progression - Gold rate'!$B$4:$GB$5,2,FALSE),0),"")</f>
        <v>32</v>
      </c>
      <c r="L11" s="25">
        <f>_xlfn.IFNA(ROUND(HLOOKUP('Link table'!K6,'Progression - Gold rate'!$B$4:$GB$5,2,FALSE),0),"")</f>
        <v>32</v>
      </c>
      <c r="M11" s="25" t="str">
        <f>_xlfn.IFNA(ROUND(HLOOKUP('Link table'!L6,'Progression - Gold rate'!$B$4:$GB$5,2,FALSE),0),"")</f>
        <v/>
      </c>
      <c r="N11" s="25" t="str">
        <f>_xlfn.IFNA(ROUND(HLOOKUP('Link table'!M6,'Progression - Gold rate'!$B$4:$GB$5,2,FALSE),0),"")</f>
        <v/>
      </c>
      <c r="O11" s="25" t="str">
        <f>_xlfn.IFNA(ROUND(HLOOKUP('Link table'!N6,'Progression - Gold rate'!$B$4:$GB$5,2,FALSE),0),"")</f>
        <v/>
      </c>
      <c r="P11" s="25" t="str">
        <f>_xlfn.IFNA(ROUND(HLOOKUP('Link table'!O6,'Progression - Gold rate'!$B$4:$GB$5,2,FALSE),0),"")</f>
        <v/>
      </c>
      <c r="Q11" s="25" t="str">
        <f>_xlfn.IFNA(ROUND(HLOOKUP('Link table'!P6,'Progression - Gold rate'!$B$4:$GB$5,2,FALSE),0),"")</f>
        <v/>
      </c>
      <c r="R11" s="25" t="str">
        <f>_xlfn.IFNA(ROUND(HLOOKUP('Link table'!Q6,'Progression - Gold rate'!$B$4:$GB$5,2,FALSE),0),"")</f>
        <v/>
      </c>
      <c r="S11" s="25" t="str">
        <f>_xlfn.IFNA(ROUND(HLOOKUP('Link table'!R6,'Progression - Gold rate'!$B$4:$GB$5,2,FALSE),0),"")</f>
        <v/>
      </c>
      <c r="T11" s="25" t="str">
        <f>_xlfn.IFNA(ROUND(HLOOKUP('Link table'!S6,'Progression - Gold rate'!$B$4:$GB$5,2,FALSE),0),"")</f>
        <v/>
      </c>
      <c r="U11" s="25" t="str">
        <f>_xlfn.IFNA(ROUND(HLOOKUP('Link table'!T6,'Progression - Gold rate'!$B$4:$GB$5,2,FALSE),0),"")</f>
        <v/>
      </c>
      <c r="V11" s="25" t="str">
        <f>_xlfn.IFNA(ROUND(HLOOKUP('Link table'!U6,'Progression - Gold rate'!$B$4:$GB$5,2,FALSE),0),"")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rate'!$B$4:$GB$5,2,FALSE),0),"")</f>
        <v>32</v>
      </c>
      <c r="D12" s="25">
        <f>_xlfn.IFNA(ROUND(HLOOKUP('Link table'!C7,'Progression - Gold rate'!$B$4:$GB$5,2,FALSE),0),"")</f>
        <v>33</v>
      </c>
      <c r="E12" s="25">
        <f>_xlfn.IFNA(ROUND(HLOOKUP('Link table'!D7,'Progression - Gold rate'!$B$4:$GB$5,2,FALSE),0),"")</f>
        <v>33</v>
      </c>
      <c r="F12" s="25">
        <f>_xlfn.IFNA(ROUND(HLOOKUP('Link table'!E7,'Progression - Gold rate'!$B$4:$GB$5,2,FALSE),0),"")</f>
        <v>34</v>
      </c>
      <c r="G12" s="25">
        <f>_xlfn.IFNA(ROUND(HLOOKUP('Link table'!F7,'Progression - Gold rate'!$B$4:$GB$5,2,FALSE),0),"")</f>
        <v>34</v>
      </c>
      <c r="H12" s="25">
        <f>_xlfn.IFNA(ROUND(HLOOKUP('Link table'!G7,'Progression - Gold rate'!$B$4:$GB$5,2,FALSE),0),"")</f>
        <v>34</v>
      </c>
      <c r="I12" s="25">
        <f>_xlfn.IFNA(ROUND(HLOOKUP('Link table'!H7,'Progression - Gold rate'!$B$4:$GB$5,2,FALSE),0),"")</f>
        <v>35</v>
      </c>
      <c r="J12" s="25">
        <f>_xlfn.IFNA(ROUND(HLOOKUP('Link table'!I7,'Progression - Gold rate'!$B$4:$GB$5,2,FALSE),0),"")</f>
        <v>35</v>
      </c>
      <c r="K12" s="25">
        <f>_xlfn.IFNA(ROUND(HLOOKUP('Link table'!J7,'Progression - Gold rate'!$B$4:$GB$5,2,FALSE),0),"")</f>
        <v>35</v>
      </c>
      <c r="L12" s="25">
        <f>_xlfn.IFNA(ROUND(HLOOKUP('Link table'!K7,'Progression - Gold rate'!$B$4:$GB$5,2,FALSE),0),"")</f>
        <v>36</v>
      </c>
      <c r="M12" s="25" t="str">
        <f>_xlfn.IFNA(ROUND(HLOOKUP('Link table'!L7,'Progression - Gold rate'!$B$4:$GB$5,2,FALSE),0),"")</f>
        <v/>
      </c>
      <c r="N12" s="25" t="str">
        <f>_xlfn.IFNA(ROUND(HLOOKUP('Link table'!M7,'Progression - Gold rate'!$B$4:$GB$5,2,FALSE),0),"")</f>
        <v/>
      </c>
      <c r="O12" s="25" t="str">
        <f>_xlfn.IFNA(ROUND(HLOOKUP('Link table'!N7,'Progression - Gold rate'!$B$4:$GB$5,2,FALSE),0),"")</f>
        <v/>
      </c>
      <c r="P12" s="25" t="str">
        <f>_xlfn.IFNA(ROUND(HLOOKUP('Link table'!O7,'Progression - Gold rate'!$B$4:$GB$5,2,FALSE),0),"")</f>
        <v/>
      </c>
      <c r="Q12" s="25" t="str">
        <f>_xlfn.IFNA(ROUND(HLOOKUP('Link table'!P7,'Progression - Gold rate'!$B$4:$GB$5,2,FALSE),0),"")</f>
        <v/>
      </c>
      <c r="R12" s="25" t="str">
        <f>_xlfn.IFNA(ROUND(HLOOKUP('Link table'!Q7,'Progression - Gold rate'!$B$4:$GB$5,2,FALSE),0),"")</f>
        <v/>
      </c>
      <c r="S12" s="25" t="str">
        <f>_xlfn.IFNA(ROUND(HLOOKUP('Link table'!R7,'Progression - Gold rate'!$B$4:$GB$5,2,FALSE),0),"")</f>
        <v/>
      </c>
      <c r="T12" s="25" t="str">
        <f>_xlfn.IFNA(ROUND(HLOOKUP('Link table'!S7,'Progression - Gold rate'!$B$4:$GB$5,2,FALSE),0),"")</f>
        <v/>
      </c>
      <c r="U12" s="25" t="str">
        <f>_xlfn.IFNA(ROUND(HLOOKUP('Link table'!T7,'Progression - Gold rate'!$B$4:$GB$5,2,FALSE),0),"")</f>
        <v/>
      </c>
      <c r="V12" s="25" t="str">
        <f>_xlfn.IFNA(ROUND(HLOOKUP('Link table'!U7,'Progression - Gold rate'!$B$4:$GB$5,2,FALSE),0),"")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rate'!$B$4:$GB$5,2,FALSE),0),"")</f>
        <v>36</v>
      </c>
      <c r="D13" s="25">
        <f>_xlfn.IFNA(ROUND(HLOOKUP('Link table'!C8,'Progression - Gold rate'!$B$4:$GB$5,2,FALSE),0),"")</f>
        <v>37</v>
      </c>
      <c r="E13" s="25">
        <f>_xlfn.IFNA(ROUND(HLOOKUP('Link table'!D8,'Progression - Gold rate'!$B$4:$GB$5,2,FALSE),0),"")</f>
        <v>37</v>
      </c>
      <c r="F13" s="25">
        <f>_xlfn.IFNA(ROUND(HLOOKUP('Link table'!E8,'Progression - Gold rate'!$B$4:$GB$5,2,FALSE),0),"")</f>
        <v>37</v>
      </c>
      <c r="G13" s="25">
        <f>_xlfn.IFNA(ROUND(HLOOKUP('Link table'!F8,'Progression - Gold rate'!$B$4:$GB$5,2,FALSE),0),"")</f>
        <v>38</v>
      </c>
      <c r="H13" s="25">
        <f>_xlfn.IFNA(ROUND(HLOOKUP('Link table'!G8,'Progression - Gold rate'!$B$4:$GB$5,2,FALSE),0),"")</f>
        <v>38</v>
      </c>
      <c r="I13" s="25">
        <f>_xlfn.IFNA(ROUND(HLOOKUP('Link table'!H8,'Progression - Gold rate'!$B$4:$GB$5,2,FALSE),0),"")</f>
        <v>38</v>
      </c>
      <c r="J13" s="25">
        <f>_xlfn.IFNA(ROUND(HLOOKUP('Link table'!I8,'Progression - Gold rate'!$B$4:$GB$5,2,FALSE),0),"")</f>
        <v>39</v>
      </c>
      <c r="K13" s="25">
        <f>_xlfn.IFNA(ROUND(HLOOKUP('Link table'!J8,'Progression - Gold rate'!$B$4:$GB$5,2,FALSE),0),"")</f>
        <v>39</v>
      </c>
      <c r="L13" s="25">
        <f>_xlfn.IFNA(ROUND(HLOOKUP('Link table'!K8,'Progression - Gold rate'!$B$4:$GB$5,2,FALSE),0),"")</f>
        <v>40</v>
      </c>
      <c r="M13" s="25">
        <f>_xlfn.IFNA(ROUND(HLOOKUP('Link table'!L8,'Progression - Gold rate'!$B$4:$GB$5,2,FALSE),0),"")</f>
        <v>40</v>
      </c>
      <c r="N13" s="25">
        <f>_xlfn.IFNA(ROUND(HLOOKUP('Link table'!M8,'Progression - Gold rate'!$B$4:$GB$5,2,FALSE),0),"")</f>
        <v>40</v>
      </c>
      <c r="O13" s="25">
        <f>_xlfn.IFNA(ROUND(HLOOKUP('Link table'!N8,'Progression - Gold rate'!$B$4:$GB$5,2,FALSE),0),"")</f>
        <v>41</v>
      </c>
      <c r="P13" s="25">
        <f>_xlfn.IFNA(ROUND(HLOOKUP('Link table'!O8,'Progression - Gold rate'!$B$4:$GB$5,2,FALSE),0),"")</f>
        <v>41</v>
      </c>
      <c r="Q13" s="25">
        <f>_xlfn.IFNA(ROUND(HLOOKUP('Link table'!P8,'Progression - Gold rate'!$B$4:$GB$5,2,FALSE),0),"")</f>
        <v>41</v>
      </c>
      <c r="R13" s="25" t="str">
        <f>_xlfn.IFNA(ROUND(HLOOKUP('Link table'!Q8,'Progression - Gold rate'!$B$4:$GB$5,2,FALSE),0),"")</f>
        <v/>
      </c>
      <c r="S13" s="25" t="str">
        <f>_xlfn.IFNA(ROUND(HLOOKUP('Link table'!R8,'Progression - Gold rate'!$B$4:$GB$5,2,FALSE),0),"")</f>
        <v/>
      </c>
      <c r="T13" s="25" t="str">
        <f>_xlfn.IFNA(ROUND(HLOOKUP('Link table'!S8,'Progression - Gold rate'!$B$4:$GB$5,2,FALSE),0),"")</f>
        <v/>
      </c>
      <c r="U13" s="25" t="str">
        <f>_xlfn.IFNA(ROUND(HLOOKUP('Link table'!T8,'Progression - Gold rate'!$B$4:$GB$5,2,FALSE),0),"")</f>
        <v/>
      </c>
      <c r="V13" s="25" t="str">
        <f>_xlfn.IFNA(ROUND(HLOOKUP('Link table'!U8,'Progression - Gold rate'!$B$4:$GB$5,2,FALSE),0),"")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rate'!$B$4:$GB$5,2,FALSE),0),"")</f>
        <v>42</v>
      </c>
      <c r="D14" s="25">
        <f>_xlfn.IFNA(ROUND(HLOOKUP('Link table'!C9,'Progression - Gold rate'!$B$4:$GB$5,2,FALSE),0),"")</f>
        <v>42</v>
      </c>
      <c r="E14" s="25">
        <f>_xlfn.IFNA(ROUND(HLOOKUP('Link table'!D9,'Progression - Gold rate'!$B$4:$GB$5,2,FALSE),0),"")</f>
        <v>43</v>
      </c>
      <c r="F14" s="25">
        <f>_xlfn.IFNA(ROUND(HLOOKUP('Link table'!E9,'Progression - Gold rate'!$B$4:$GB$5,2,FALSE),0),"")</f>
        <v>43</v>
      </c>
      <c r="G14" s="25">
        <f>_xlfn.IFNA(ROUND(HLOOKUP('Link table'!F9,'Progression - Gold rate'!$B$4:$GB$5,2,FALSE),0),"")</f>
        <v>43</v>
      </c>
      <c r="H14" s="25">
        <f>_xlfn.IFNA(ROUND(HLOOKUP('Link table'!G9,'Progression - Gold rate'!$B$4:$GB$5,2,FALSE),0),"")</f>
        <v>44</v>
      </c>
      <c r="I14" s="25">
        <f>_xlfn.IFNA(ROUND(HLOOKUP('Link table'!H9,'Progression - Gold rate'!$B$4:$GB$5,2,FALSE),0),"")</f>
        <v>44</v>
      </c>
      <c r="J14" s="25">
        <f>_xlfn.IFNA(ROUND(HLOOKUP('Link table'!I9,'Progression - Gold rate'!$B$4:$GB$5,2,FALSE),0),"")</f>
        <v>44</v>
      </c>
      <c r="K14" s="25">
        <f>_xlfn.IFNA(ROUND(HLOOKUP('Link table'!J9,'Progression - Gold rate'!$B$4:$GB$5,2,FALSE),0),"")</f>
        <v>45</v>
      </c>
      <c r="L14" s="25">
        <f>_xlfn.IFNA(ROUND(HLOOKUP('Link table'!K9,'Progression - Gold rate'!$B$4:$GB$5,2,FALSE),0),"")</f>
        <v>45</v>
      </c>
      <c r="M14" s="25">
        <f>_xlfn.IFNA(ROUND(HLOOKUP('Link table'!L9,'Progression - Gold rate'!$B$4:$GB$5,2,FALSE),0),"")</f>
        <v>46</v>
      </c>
      <c r="N14" s="25">
        <f>_xlfn.IFNA(ROUND(HLOOKUP('Link table'!M9,'Progression - Gold rate'!$B$4:$GB$5,2,FALSE),0),"")</f>
        <v>46</v>
      </c>
      <c r="O14" s="25">
        <f>_xlfn.IFNA(ROUND(HLOOKUP('Link table'!N9,'Progression - Gold rate'!$B$4:$GB$5,2,FALSE),0),"")</f>
        <v>46</v>
      </c>
      <c r="P14" s="25">
        <f>_xlfn.IFNA(ROUND(HLOOKUP('Link table'!O9,'Progression - Gold rate'!$B$4:$GB$5,2,FALSE),0),"")</f>
        <v>47</v>
      </c>
      <c r="Q14" s="25">
        <f>_xlfn.IFNA(ROUND(HLOOKUP('Link table'!P9,'Progression - Gold rate'!$B$4:$GB$5,2,FALSE),0),"")</f>
        <v>47</v>
      </c>
      <c r="R14" s="25" t="str">
        <f>_xlfn.IFNA(ROUND(HLOOKUP('Link table'!Q9,'Progression - Gold rate'!$B$4:$GB$5,2,FALSE),0),"")</f>
        <v/>
      </c>
      <c r="S14" s="25" t="str">
        <f>_xlfn.IFNA(ROUND(HLOOKUP('Link table'!R9,'Progression - Gold rate'!$B$4:$GB$5,2,FALSE),0),"")</f>
        <v/>
      </c>
      <c r="T14" s="25" t="str">
        <f>_xlfn.IFNA(ROUND(HLOOKUP('Link table'!S9,'Progression - Gold rate'!$B$4:$GB$5,2,FALSE),0),"")</f>
        <v/>
      </c>
      <c r="U14" s="25" t="str">
        <f>_xlfn.IFNA(ROUND(HLOOKUP('Link table'!T9,'Progression - Gold rate'!$B$4:$GB$5,2,FALSE),0),"")</f>
        <v/>
      </c>
      <c r="V14" s="25" t="str">
        <f>_xlfn.IFNA(ROUND(HLOOKUP('Link table'!U9,'Progression - Gold rate'!$B$4:$GB$5,2,FALSE),0),"")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rate'!$B$4:$GB$5,2,FALSE),0),"")</f>
        <v>47</v>
      </c>
      <c r="D15" s="25">
        <f>_xlfn.IFNA(ROUND(HLOOKUP('Link table'!C10,'Progression - Gold rate'!$B$4:$GB$5,2,FALSE),0),"")</f>
        <v>48</v>
      </c>
      <c r="E15" s="25">
        <f>_xlfn.IFNA(ROUND(HLOOKUP('Link table'!D10,'Progression - Gold rate'!$B$4:$GB$5,2,FALSE),0),"")</f>
        <v>48</v>
      </c>
      <c r="F15" s="25">
        <f>_xlfn.IFNA(ROUND(HLOOKUP('Link table'!E10,'Progression - Gold rate'!$B$4:$GB$5,2,FALSE),0),"")</f>
        <v>49</v>
      </c>
      <c r="G15" s="25">
        <f>_xlfn.IFNA(ROUND(HLOOKUP('Link table'!F10,'Progression - Gold rate'!$B$4:$GB$5,2,FALSE),0),"")</f>
        <v>49</v>
      </c>
      <c r="H15" s="25">
        <f>_xlfn.IFNA(ROUND(HLOOKUP('Link table'!G10,'Progression - Gold rate'!$B$4:$GB$5,2,FALSE),0),"")</f>
        <v>49</v>
      </c>
      <c r="I15" s="25">
        <f>_xlfn.IFNA(ROUND(HLOOKUP('Link table'!H10,'Progression - Gold rate'!$B$4:$GB$5,2,FALSE),0),"")</f>
        <v>50</v>
      </c>
      <c r="J15" s="25">
        <f>_xlfn.IFNA(ROUND(HLOOKUP('Link table'!I10,'Progression - Gold rate'!$B$4:$GB$5,2,FALSE),0),"")</f>
        <v>50</v>
      </c>
      <c r="K15" s="25">
        <f>_xlfn.IFNA(ROUND(HLOOKUP('Link table'!J10,'Progression - Gold rate'!$B$4:$GB$5,2,FALSE),0),"")</f>
        <v>50</v>
      </c>
      <c r="L15" s="25">
        <f>_xlfn.IFNA(ROUND(HLOOKUP('Link table'!K10,'Progression - Gold rate'!$B$4:$GB$5,2,FALSE),0),"")</f>
        <v>51</v>
      </c>
      <c r="M15" s="25">
        <f>_xlfn.IFNA(ROUND(HLOOKUP('Link table'!L10,'Progression - Gold rate'!$B$4:$GB$5,2,FALSE),0),"")</f>
        <v>51</v>
      </c>
      <c r="N15" s="25">
        <f>_xlfn.IFNA(ROUND(HLOOKUP('Link table'!M10,'Progression - Gold rate'!$B$4:$GB$5,2,FALSE),0),"")</f>
        <v>51</v>
      </c>
      <c r="O15" s="25">
        <f>_xlfn.IFNA(ROUND(HLOOKUP('Link table'!N10,'Progression - Gold rate'!$B$4:$GB$5,2,FALSE),0),"")</f>
        <v>52</v>
      </c>
      <c r="P15" s="25">
        <f>_xlfn.IFNA(ROUND(HLOOKUP('Link table'!O10,'Progression - Gold rate'!$B$4:$GB$5,2,FALSE),0),"")</f>
        <v>52</v>
      </c>
      <c r="Q15" s="25">
        <f>_xlfn.IFNA(ROUND(HLOOKUP('Link table'!P10,'Progression - Gold rate'!$B$4:$GB$5,2,FALSE),0),"")</f>
        <v>53</v>
      </c>
      <c r="R15" s="25" t="str">
        <f>_xlfn.IFNA(ROUND(HLOOKUP('Link table'!Q10,'Progression - Gold rate'!$B$4:$GB$5,2,FALSE),0),"")</f>
        <v/>
      </c>
      <c r="S15" s="25" t="str">
        <f>_xlfn.IFNA(ROUND(HLOOKUP('Link table'!R10,'Progression - Gold rate'!$B$4:$GB$5,2,FALSE),0),"")</f>
        <v/>
      </c>
      <c r="T15" s="25" t="str">
        <f>_xlfn.IFNA(ROUND(HLOOKUP('Link table'!S10,'Progression - Gold rate'!$B$4:$GB$5,2,FALSE),0),"")</f>
        <v/>
      </c>
      <c r="U15" s="25" t="str">
        <f>_xlfn.IFNA(ROUND(HLOOKUP('Link table'!T10,'Progression - Gold rate'!$B$4:$GB$5,2,FALSE),0),"")</f>
        <v/>
      </c>
      <c r="V15" s="25" t="str">
        <f>_xlfn.IFNA(ROUND(HLOOKUP('Link table'!U10,'Progression - Gold rate'!$B$4:$GB$5,2,FALSE),0),"")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rate'!$B$4:$GB$5,2,FALSE),0),"")</f>
        <v>53</v>
      </c>
      <c r="D16" s="25">
        <f>_xlfn.IFNA(ROUND(HLOOKUP('Link table'!C11,'Progression - Gold rate'!$B$4:$GB$5,2,FALSE),0),"")</f>
        <v>53</v>
      </c>
      <c r="E16" s="25">
        <f>_xlfn.IFNA(ROUND(HLOOKUP('Link table'!D11,'Progression - Gold rate'!$B$4:$GB$5,2,FALSE),0),"")</f>
        <v>54</v>
      </c>
      <c r="F16" s="25">
        <f>_xlfn.IFNA(ROUND(HLOOKUP('Link table'!E11,'Progression - Gold rate'!$B$4:$GB$5,2,FALSE),0),"")</f>
        <v>54</v>
      </c>
      <c r="G16" s="25">
        <f>_xlfn.IFNA(ROUND(HLOOKUP('Link table'!F11,'Progression - Gold rate'!$B$4:$GB$5,2,FALSE),0),"")</f>
        <v>54</v>
      </c>
      <c r="H16" s="25">
        <f>_xlfn.IFNA(ROUND(HLOOKUP('Link table'!G11,'Progression - Gold rate'!$B$4:$GB$5,2,FALSE),0),"")</f>
        <v>55</v>
      </c>
      <c r="I16" s="25">
        <f>_xlfn.IFNA(ROUND(HLOOKUP('Link table'!H11,'Progression - Gold rate'!$B$4:$GB$5,2,FALSE),0),"")</f>
        <v>55</v>
      </c>
      <c r="J16" s="25">
        <f>_xlfn.IFNA(ROUND(HLOOKUP('Link table'!I11,'Progression - Gold rate'!$B$4:$GB$5,2,FALSE),0),"")</f>
        <v>56</v>
      </c>
      <c r="K16" s="25">
        <f>_xlfn.IFNA(ROUND(HLOOKUP('Link table'!J11,'Progression - Gold rate'!$B$4:$GB$5,2,FALSE),0),"")</f>
        <v>56</v>
      </c>
      <c r="L16" s="25">
        <f>_xlfn.IFNA(ROUND(HLOOKUP('Link table'!K11,'Progression - Gold rate'!$B$4:$GB$5,2,FALSE),0),"")</f>
        <v>56</v>
      </c>
      <c r="M16" s="25">
        <f>_xlfn.IFNA(ROUND(HLOOKUP('Link table'!L11,'Progression - Gold rate'!$B$4:$GB$5,2,FALSE),0),"")</f>
        <v>57</v>
      </c>
      <c r="N16" s="25">
        <f>_xlfn.IFNA(ROUND(HLOOKUP('Link table'!M11,'Progression - Gold rate'!$B$4:$GB$5,2,FALSE),0),"")</f>
        <v>57</v>
      </c>
      <c r="O16" s="25">
        <f>_xlfn.IFNA(ROUND(HLOOKUP('Link table'!N11,'Progression - Gold rate'!$B$4:$GB$5,2,FALSE),0),"")</f>
        <v>57</v>
      </c>
      <c r="P16" s="25">
        <f>_xlfn.IFNA(ROUND(HLOOKUP('Link table'!O11,'Progression - Gold rate'!$B$4:$GB$5,2,FALSE),0),"")</f>
        <v>58</v>
      </c>
      <c r="Q16" s="25">
        <f>_xlfn.IFNA(ROUND(HLOOKUP('Link table'!P11,'Progression - Gold rate'!$B$4:$GB$5,2,FALSE),0),"")</f>
        <v>58</v>
      </c>
      <c r="R16" s="25">
        <f>_xlfn.IFNA(ROUND(HLOOKUP('Link table'!Q11,'Progression - Gold rate'!$B$4:$GB$5,2,FALSE),0),"")</f>
        <v>59</v>
      </c>
      <c r="S16" s="25">
        <f>_xlfn.IFNA(ROUND(HLOOKUP('Link table'!R11,'Progression - Gold rate'!$B$4:$GB$5,2,FALSE),0),"")</f>
        <v>59</v>
      </c>
      <c r="T16" s="25">
        <f>_xlfn.IFNA(ROUND(HLOOKUP('Link table'!S11,'Progression - Gold rate'!$B$4:$GB$5,2,FALSE),0),"")</f>
        <v>59</v>
      </c>
      <c r="U16" s="25">
        <f>_xlfn.IFNA(ROUND(HLOOKUP('Link table'!T11,'Progression - Gold rate'!$B$4:$GB$5,2,FALSE),0),"")</f>
        <v>60</v>
      </c>
      <c r="V16" s="25">
        <f>_xlfn.IFNA(ROUND(HLOOKUP('Link table'!U11,'Progression - Gold rate'!$B$4:$GB$5,2,FALSE),0),"")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rate'!$B$4:$GB$5,2,FALSE),0),"")</f>
        <v>60</v>
      </c>
      <c r="D17" s="25">
        <f>_xlfn.IFNA(ROUND(HLOOKUP('Link table'!C12,'Progression - Gold rate'!$B$4:$GB$5,2,FALSE),0),"")</f>
        <v>61</v>
      </c>
      <c r="E17" s="25">
        <f>_xlfn.IFNA(ROUND(HLOOKUP('Link table'!D12,'Progression - Gold rate'!$B$4:$GB$5,2,FALSE),0),"")</f>
        <v>61</v>
      </c>
      <c r="F17" s="25">
        <f>_xlfn.IFNA(ROUND(HLOOKUP('Link table'!E12,'Progression - Gold rate'!$B$4:$GB$5,2,FALSE),0),"")</f>
        <v>62</v>
      </c>
      <c r="G17" s="25">
        <f>_xlfn.IFNA(ROUND(HLOOKUP('Link table'!F12,'Progression - Gold rate'!$B$4:$GB$5,2,FALSE),0),"")</f>
        <v>62</v>
      </c>
      <c r="H17" s="25">
        <f>_xlfn.IFNA(ROUND(HLOOKUP('Link table'!G12,'Progression - Gold rate'!$B$4:$GB$5,2,FALSE),0),"")</f>
        <v>62</v>
      </c>
      <c r="I17" s="25">
        <f>_xlfn.IFNA(ROUND(HLOOKUP('Link table'!H12,'Progression - Gold rate'!$B$4:$GB$5,2,FALSE),0),"")</f>
        <v>63</v>
      </c>
      <c r="J17" s="25">
        <f>_xlfn.IFNA(ROUND(HLOOKUP('Link table'!I12,'Progression - Gold rate'!$B$4:$GB$5,2,FALSE),0),"")</f>
        <v>63</v>
      </c>
      <c r="K17" s="25">
        <f>_xlfn.IFNA(ROUND(HLOOKUP('Link table'!J12,'Progression - Gold rate'!$B$4:$GB$5,2,FALSE),0),"")</f>
        <v>63</v>
      </c>
      <c r="L17" s="25">
        <f>_xlfn.IFNA(ROUND(HLOOKUP('Link table'!K12,'Progression - Gold rate'!$B$4:$GB$5,2,FALSE),0),"")</f>
        <v>64</v>
      </c>
      <c r="M17" s="25">
        <f>_xlfn.IFNA(ROUND(HLOOKUP('Link table'!L12,'Progression - Gold rate'!$B$4:$GB$5,2,FALSE),0),"")</f>
        <v>64</v>
      </c>
      <c r="N17" s="25">
        <f>_xlfn.IFNA(ROUND(HLOOKUP('Link table'!M12,'Progression - Gold rate'!$B$4:$GB$5,2,FALSE),0),"")</f>
        <v>65</v>
      </c>
      <c r="O17" s="25">
        <f>_xlfn.IFNA(ROUND(HLOOKUP('Link table'!N12,'Progression - Gold rate'!$B$4:$GB$5,2,FALSE),0),"")</f>
        <v>65</v>
      </c>
      <c r="P17" s="25">
        <f>_xlfn.IFNA(ROUND(HLOOKUP('Link table'!O12,'Progression - Gold rate'!$B$4:$GB$5,2,FALSE),0),"")</f>
        <v>65</v>
      </c>
      <c r="Q17" s="25">
        <f>_xlfn.IFNA(ROUND(HLOOKUP('Link table'!P12,'Progression - Gold rate'!$B$4:$GB$5,2,FALSE),0),"")</f>
        <v>66</v>
      </c>
      <c r="R17" s="25">
        <f>_xlfn.IFNA(ROUND(HLOOKUP('Link table'!Q12,'Progression - Gold rate'!$B$4:$GB$5,2,FALSE),0),"")</f>
        <v>66</v>
      </c>
      <c r="S17" s="25">
        <f>_xlfn.IFNA(ROUND(HLOOKUP('Link table'!R12,'Progression - Gold rate'!$B$4:$GB$5,2,FALSE),0),"")</f>
        <v>66</v>
      </c>
      <c r="T17" s="25">
        <f>_xlfn.IFNA(ROUND(HLOOKUP('Link table'!S12,'Progression - Gold rate'!$B$4:$GB$5,2,FALSE),0),"")</f>
        <v>67</v>
      </c>
      <c r="U17" s="25">
        <f>_xlfn.IFNA(ROUND(HLOOKUP('Link table'!T12,'Progression - Gold rate'!$B$4:$GB$5,2,FALSE),0),"")</f>
        <v>67</v>
      </c>
      <c r="V17" s="25">
        <f>_xlfn.IFNA(ROUND(HLOOKUP('Link table'!U12,'Progression - Gold rate'!$B$4:$GB$5,2,FALSE),0),"")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rate'!$B$4:$GB$5,2,FALSE),0),"")</f>
        <v>68</v>
      </c>
      <c r="D18" s="25">
        <f>_xlfn.IFNA(ROUND(HLOOKUP('Link table'!C13,'Progression - Gold rate'!$B$4:$GB$5,2,FALSE),0),"")</f>
        <v>68</v>
      </c>
      <c r="E18" s="25">
        <f>_xlfn.IFNA(ROUND(HLOOKUP('Link table'!D13,'Progression - Gold rate'!$B$4:$GB$5,2,FALSE),0),"")</f>
        <v>69</v>
      </c>
      <c r="F18" s="25">
        <f>_xlfn.IFNA(ROUND(HLOOKUP('Link table'!E13,'Progression - Gold rate'!$B$4:$GB$5,2,FALSE),0),"")</f>
        <v>69</v>
      </c>
      <c r="G18" s="25">
        <f>_xlfn.IFNA(ROUND(HLOOKUP('Link table'!F13,'Progression - Gold rate'!$B$4:$GB$5,2,FALSE),0),"")</f>
        <v>69</v>
      </c>
      <c r="H18" s="25">
        <f>_xlfn.IFNA(ROUND(HLOOKUP('Link table'!G13,'Progression - Gold rate'!$B$4:$GB$5,2,FALSE),0),"")</f>
        <v>70</v>
      </c>
      <c r="I18" s="25">
        <f>_xlfn.IFNA(ROUND(HLOOKUP('Link table'!H13,'Progression - Gold rate'!$B$4:$GB$5,2,FALSE),0),"")</f>
        <v>70</v>
      </c>
      <c r="J18" s="25">
        <f>_xlfn.IFNA(ROUND(HLOOKUP('Link table'!I13,'Progression - Gold rate'!$B$4:$GB$5,2,FALSE),0),"")</f>
        <v>71</v>
      </c>
      <c r="K18" s="25">
        <f>_xlfn.IFNA(ROUND(HLOOKUP('Link table'!J13,'Progression - Gold rate'!$B$4:$GB$5,2,FALSE),0),"")</f>
        <v>71</v>
      </c>
      <c r="L18" s="25">
        <f>_xlfn.IFNA(ROUND(HLOOKUP('Link table'!K13,'Progression - Gold rate'!$B$4:$GB$5,2,FALSE),0),"")</f>
        <v>71</v>
      </c>
      <c r="M18" s="25">
        <f>_xlfn.IFNA(ROUND(HLOOKUP('Link table'!L13,'Progression - Gold rate'!$B$4:$GB$5,2,FALSE),0),"")</f>
        <v>72</v>
      </c>
      <c r="N18" s="25">
        <f>_xlfn.IFNA(ROUND(HLOOKUP('Link table'!M13,'Progression - Gold rate'!$B$4:$GB$5,2,FALSE),0),"")</f>
        <v>72</v>
      </c>
      <c r="O18" s="25">
        <f>_xlfn.IFNA(ROUND(HLOOKUP('Link table'!N13,'Progression - Gold rate'!$B$4:$GB$5,2,FALSE),0),"")</f>
        <v>72</v>
      </c>
      <c r="P18" s="25">
        <f>_xlfn.IFNA(ROUND(HLOOKUP('Link table'!O13,'Progression - Gold rate'!$B$4:$GB$5,2,FALSE),0),"")</f>
        <v>73</v>
      </c>
      <c r="Q18" s="25">
        <f>_xlfn.IFNA(ROUND(HLOOKUP('Link table'!P13,'Progression - Gold rate'!$B$4:$GB$5,2,FALSE),0),"")</f>
        <v>73</v>
      </c>
      <c r="R18" s="25">
        <f>_xlfn.IFNA(ROUND(HLOOKUP('Link table'!Q13,'Progression - Gold rate'!$B$4:$GB$5,2,FALSE),0),"")</f>
        <v>74</v>
      </c>
      <c r="S18" s="25">
        <f>_xlfn.IFNA(ROUND(HLOOKUP('Link table'!R13,'Progression - Gold rate'!$B$4:$GB$5,2,FALSE),0),"")</f>
        <v>74</v>
      </c>
      <c r="T18" s="25">
        <f>_xlfn.IFNA(ROUND(HLOOKUP('Link table'!S13,'Progression - Gold rate'!$B$4:$GB$5,2,FALSE),0),"")</f>
        <v>74</v>
      </c>
      <c r="U18" s="25">
        <f>_xlfn.IFNA(ROUND(HLOOKUP('Link table'!T13,'Progression - Gold rate'!$B$4:$GB$5,2,FALSE),0),"")</f>
        <v>75</v>
      </c>
      <c r="V18" s="25">
        <f>_xlfn.IFNA(ROUND(HLOOKUP('Link table'!U13,'Progression - Gold rate'!$B$4:$GB$5,2,FALSE),0),"")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rate'!$B$4:$GB$5,2,FALSE),0),"")</f>
        <v>75</v>
      </c>
      <c r="D19" s="25">
        <f>_xlfn.IFNA(ROUND(HLOOKUP('Link table'!C14,'Progression - Gold rate'!$B$4:$GB$5,2,FALSE),0),"")</f>
        <v>76</v>
      </c>
      <c r="E19" s="25">
        <f>_xlfn.IFNA(ROUND(HLOOKUP('Link table'!D14,'Progression - Gold rate'!$B$4:$GB$5,2,FALSE),0),"")</f>
        <v>76</v>
      </c>
      <c r="F19" s="25">
        <f>_xlfn.IFNA(ROUND(HLOOKUP('Link table'!E14,'Progression - Gold rate'!$B$4:$GB$5,2,FALSE),0),"")</f>
        <v>76</v>
      </c>
      <c r="G19" s="25">
        <f>_xlfn.IFNA(ROUND(HLOOKUP('Link table'!F14,'Progression - Gold rate'!$B$4:$GB$5,2,FALSE),0),"")</f>
        <v>77</v>
      </c>
      <c r="H19" s="25">
        <f>_xlfn.IFNA(ROUND(HLOOKUP('Link table'!G14,'Progression - Gold rate'!$B$4:$GB$5,2,FALSE),0),"")</f>
        <v>77</v>
      </c>
      <c r="I19" s="25">
        <f>_xlfn.IFNA(ROUND(HLOOKUP('Link table'!H14,'Progression - Gold rate'!$B$4:$GB$5,2,FALSE),0),"")</f>
        <v>78</v>
      </c>
      <c r="J19" s="25">
        <f>_xlfn.IFNA(ROUND(HLOOKUP('Link table'!I14,'Progression - Gold rate'!$B$4:$GB$5,2,FALSE),0),"")</f>
        <v>78</v>
      </c>
      <c r="K19" s="25">
        <f>_xlfn.IFNA(ROUND(HLOOKUP('Link table'!J14,'Progression - Gold rate'!$B$4:$GB$5,2,FALSE),0),"")</f>
        <v>78</v>
      </c>
      <c r="L19" s="25">
        <f>_xlfn.IFNA(ROUND(HLOOKUP('Link table'!K14,'Progression - Gold rate'!$B$4:$GB$5,2,FALSE),0),"")</f>
        <v>79</v>
      </c>
      <c r="M19" s="25">
        <f>_xlfn.IFNA(ROUND(HLOOKUP('Link table'!L14,'Progression - Gold rate'!$B$4:$GB$5,2,FALSE),0),"")</f>
        <v>79</v>
      </c>
      <c r="N19" s="25">
        <f>_xlfn.IFNA(ROUND(HLOOKUP('Link table'!M14,'Progression - Gold rate'!$B$4:$GB$5,2,FALSE),0),"")</f>
        <v>79</v>
      </c>
      <c r="O19" s="25">
        <f>_xlfn.IFNA(ROUND(HLOOKUP('Link table'!N14,'Progression - Gold rate'!$B$4:$GB$5,2,FALSE),0),"")</f>
        <v>80</v>
      </c>
      <c r="P19" s="25">
        <f>_xlfn.IFNA(ROUND(HLOOKUP('Link table'!O14,'Progression - Gold rate'!$B$4:$GB$5,2,FALSE),0),"")</f>
        <v>80</v>
      </c>
      <c r="Q19" s="25">
        <f>_xlfn.IFNA(ROUND(HLOOKUP('Link table'!P14,'Progression - Gold rate'!$B$4:$GB$5,2,FALSE),0),"")</f>
        <v>81</v>
      </c>
      <c r="R19" s="25">
        <f>_xlfn.IFNA(ROUND(HLOOKUP('Link table'!Q14,'Progression - Gold rate'!$B$4:$GB$5,2,FALSE),0),"")</f>
        <v>81</v>
      </c>
      <c r="S19" s="25">
        <f>_xlfn.IFNA(ROUND(HLOOKUP('Link table'!R14,'Progression - Gold rate'!$B$4:$GB$5,2,FALSE),0),"")</f>
        <v>81</v>
      </c>
      <c r="T19" s="67">
        <f>_xlfn.IFNA(ROUND(HLOOKUP('Link table'!S14,'Progression - Gold rate'!$B$4:$GB$5,2,FALSE),0),"")</f>
        <v>82</v>
      </c>
      <c r="U19" s="67">
        <f>_xlfn.IFNA(ROUND(HLOOKUP('Link table'!T14,'Progression - Gold rate'!$B$4:$GB$5,2,FALSE),0),"")</f>
        <v>82</v>
      </c>
      <c r="V19" s="25">
        <f>_xlfn.IFNA(ROUND(HLOOKUP('Link table'!U14,'Progression - Gold rate'!$B$4:$GB$5,2,FALSE),0),"")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rate'!$B$4:$GB$5,2,FALSE),0),"")</f>
        <v>83</v>
      </c>
      <c r="D20" s="25">
        <f>_xlfn.IFNA(ROUND(HLOOKUP('Link table'!C15,'Progression - Gold rate'!$B$4:$GB$5,2,FALSE),0),"")</f>
        <v>83</v>
      </c>
      <c r="E20" s="25">
        <f>_xlfn.IFNA(ROUND(HLOOKUP('Link table'!D15,'Progression - Gold rate'!$B$4:$GB$5,2,FALSE),0),"")</f>
        <v>84</v>
      </c>
      <c r="F20" s="25">
        <f>_xlfn.IFNA(ROUND(HLOOKUP('Link table'!E15,'Progression - Gold rate'!$B$4:$GB$5,2,FALSE),0),"")</f>
        <v>84</v>
      </c>
      <c r="G20" s="25">
        <f>_xlfn.IFNA(ROUND(HLOOKUP('Link table'!F15,'Progression - Gold rate'!$B$4:$GB$5,2,FALSE),0),"")</f>
        <v>84</v>
      </c>
      <c r="H20" s="25">
        <f>_xlfn.IFNA(ROUND(HLOOKUP('Link table'!G15,'Progression - Gold rate'!$B$4:$GB$5,2,FALSE),0),"")</f>
        <v>85</v>
      </c>
      <c r="I20" s="25">
        <f>_xlfn.IFNA(ROUND(HLOOKUP('Link table'!H15,'Progression - Gold rate'!$B$4:$GB$5,2,FALSE),0),"")</f>
        <v>85</v>
      </c>
      <c r="J20" s="25">
        <f>_xlfn.IFNA(ROUND(HLOOKUP('Link table'!I15,'Progression - Gold rate'!$B$4:$GB$5,2,FALSE),0),"")</f>
        <v>85</v>
      </c>
      <c r="K20" s="25">
        <f>_xlfn.IFNA(ROUND(HLOOKUP('Link table'!J15,'Progression - Gold rate'!$B$4:$GB$5,2,FALSE),0),"")</f>
        <v>86</v>
      </c>
      <c r="L20" s="25">
        <f>_xlfn.IFNA(ROUND(HLOOKUP('Link table'!K15,'Progression - Gold rate'!$B$4:$GB$5,2,FALSE),0),"")</f>
        <v>86</v>
      </c>
      <c r="M20" s="25">
        <f>_xlfn.IFNA(ROUND(HLOOKUP('Link table'!L15,'Progression - Gold rate'!$B$4:$GB$5,2,FALSE),0),"")</f>
        <v>87</v>
      </c>
      <c r="N20" s="25">
        <f>_xlfn.IFNA(ROUND(HLOOKUP('Link table'!M15,'Progression - Gold rate'!$B$4:$GB$5,2,FALSE),0),"")</f>
        <v>87</v>
      </c>
      <c r="O20" s="25">
        <f>_xlfn.IFNA(ROUND(HLOOKUP('Link table'!N15,'Progression - Gold rate'!$B$4:$GB$5,2,FALSE),0),"")</f>
        <v>87</v>
      </c>
      <c r="P20" s="25">
        <f>_xlfn.IFNA(ROUND(HLOOKUP('Link table'!O15,'Progression - Gold rate'!$B$4:$GB$5,2,FALSE),0),"")</f>
        <v>88</v>
      </c>
      <c r="Q20" s="25">
        <f>_xlfn.IFNA(ROUND(HLOOKUP('Link table'!P15,'Progression - Gold rate'!$B$4:$GB$5,2,FALSE),0),"")</f>
        <v>88</v>
      </c>
      <c r="R20" s="25">
        <f>_xlfn.IFNA(ROUND(HLOOKUP('Link table'!Q15,'Progression - Gold rate'!$B$4:$GB$5,2,FALSE),0),"")</f>
        <v>88</v>
      </c>
      <c r="S20" s="25">
        <f>_xlfn.IFNA(ROUND(HLOOKUP('Link table'!R15,'Progression - Gold rate'!$B$4:$GB$5,2,FALSE),0),"")</f>
        <v>89</v>
      </c>
      <c r="T20" s="67">
        <f>_xlfn.IFNA(ROUND(HLOOKUP('Link table'!S15,'Progression - Gold rate'!$B$4:$GB$5,2,FALSE),0),"")</f>
        <v>89</v>
      </c>
      <c r="U20" s="67">
        <f>_xlfn.IFNA(ROUND(HLOOKUP('Link table'!T15,'Progression - Gold rate'!$B$4:$GB$5,2,FALSE),0),"")</f>
        <v>90</v>
      </c>
      <c r="V20" s="25">
        <f>_xlfn.IFNA(ROUND(HLOOKUP('Link table'!U15,'Progression - Gold rate'!$B$4:$GB$5,2,FALSE),0),"")</f>
        <v>90</v>
      </c>
      <c r="X20" s="25"/>
      <c r="Y20" s="2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5"/>
  <sheetViews>
    <sheetView workbookViewId="0">
      <selection activeCell="A17" sqref="A1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27">
        <v>6</v>
      </c>
      <c r="H4" s="27">
        <v>7</v>
      </c>
      <c r="I4" s="2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3"/>
  <sheetViews>
    <sheetView tabSelected="1" workbookViewId="0">
      <selection activeCell="H26" sqref="H2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238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25</v>
      </c>
      <c r="K2" s="5">
        <f>ROUND(J2/B22,2)</f>
        <v>2.5</v>
      </c>
      <c r="L2" s="5">
        <f>ROUND(J2/B23,2)</f>
        <v>1.67</v>
      </c>
      <c r="M2" s="7" t="s">
        <v>259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168</v>
      </c>
      <c r="J5" s="168" t="s">
        <v>239</v>
      </c>
      <c r="K5" s="168" t="s">
        <v>243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240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259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241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259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242</v>
      </c>
      <c r="K8" s="170">
        <v>80</v>
      </c>
      <c r="L8" s="5">
        <f t="shared" si="0"/>
        <v>8</v>
      </c>
      <c r="M8" s="5">
        <f t="shared" si="1"/>
        <v>5.33</v>
      </c>
      <c r="N8" s="7" t="s">
        <v>259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77" t="s">
        <v>260</v>
      </c>
      <c r="O10" s="177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247</v>
      </c>
      <c r="L11" s="168" t="s">
        <v>243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248</v>
      </c>
      <c r="K12" s="51">
        <f>'Dragons - Unlock'!C10</f>
        <v>60</v>
      </c>
      <c r="L12" s="169">
        <v>10</v>
      </c>
      <c r="N12" s="5">
        <f>L12/$B$22</f>
        <v>1</v>
      </c>
      <c r="O12" s="5">
        <f>ROUND(L12/$B$23,2)</f>
        <v>0.67</v>
      </c>
      <c r="P12" s="7" t="s">
        <v>259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251</v>
      </c>
      <c r="K13" s="51">
        <f>'Dragons - Unlock'!D10</f>
        <v>100</v>
      </c>
      <c r="L13" s="169">
        <v>20</v>
      </c>
      <c r="N13" s="8">
        <f>L13/$B$22</f>
        <v>2</v>
      </c>
      <c r="O13" s="8">
        <f>ROUND(L13/$B$23,2)</f>
        <v>1.33</v>
      </c>
      <c r="P13" s="7" t="s">
        <v>259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249</v>
      </c>
      <c r="K14" s="51">
        <f>'Dragons - Unlock'!E10</f>
        <v>150</v>
      </c>
      <c r="L14" s="169">
        <v>30</v>
      </c>
      <c r="N14" s="5">
        <f>L14/$B$22</f>
        <v>3</v>
      </c>
      <c r="O14" s="5">
        <f>ROUND(L14/$B$23,2)</f>
        <v>2</v>
      </c>
      <c r="P14" s="7" t="s">
        <v>259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250</v>
      </c>
      <c r="K15" s="51">
        <f>'Dragons - Unlock'!F10</f>
        <v>200</v>
      </c>
      <c r="L15" s="169">
        <v>40</v>
      </c>
      <c r="N15" s="8">
        <f>L15/$B$22</f>
        <v>4</v>
      </c>
      <c r="O15" s="8">
        <f>ROUND(L15/$B$23,2)</f>
        <v>2.67</v>
      </c>
      <c r="P15" s="7" t="s">
        <v>259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252</v>
      </c>
      <c r="K16" s="51">
        <f>'Dragons - Unlock'!G10</f>
        <v>400</v>
      </c>
      <c r="L16" s="169">
        <v>50</v>
      </c>
      <c r="N16" s="5">
        <f>L16/$B$22</f>
        <v>5</v>
      </c>
      <c r="O16" s="5">
        <f>ROUND(L16/$B$23,2)</f>
        <v>3.33</v>
      </c>
      <c r="P16" s="7" t="s">
        <v>259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253</v>
      </c>
      <c r="K17" s="51">
        <f>'Dragons - Unlock'!H10</f>
        <v>550</v>
      </c>
      <c r="L17" s="169">
        <v>60</v>
      </c>
      <c r="N17" s="8">
        <f>L17/$B$22</f>
        <v>6</v>
      </c>
      <c r="O17" s="8">
        <f>ROUND(L17/$B$23,2)</f>
        <v>4</v>
      </c>
      <c r="P17" s="7" t="s">
        <v>259</v>
      </c>
    </row>
    <row r="18" spans="1:16" x14ac:dyDescent="0.25">
      <c r="J18" s="51" t="s">
        <v>254</v>
      </c>
      <c r="K18" s="51">
        <f>'Dragons - Unlock'!I10</f>
        <v>800</v>
      </c>
      <c r="L18" s="169">
        <v>70</v>
      </c>
      <c r="N18" s="5">
        <f>L18/$B$22</f>
        <v>7</v>
      </c>
      <c r="O18" s="5">
        <f>ROUND(L18/$B$23,2)</f>
        <v>4.67</v>
      </c>
      <c r="P18" s="7" t="s">
        <v>259</v>
      </c>
    </row>
    <row r="19" spans="1:16" x14ac:dyDescent="0.25">
      <c r="J19" s="51" t="s">
        <v>255</v>
      </c>
      <c r="K19" s="51">
        <f>'Dragons - Unlock'!J10</f>
        <v>800</v>
      </c>
      <c r="L19" s="169">
        <v>80</v>
      </c>
      <c r="N19" s="8">
        <f>L19/$B$22</f>
        <v>8</v>
      </c>
      <c r="O19" s="8">
        <f>ROUND(L19/$B$23,2)</f>
        <v>5.33</v>
      </c>
      <c r="P19" s="7" t="s">
        <v>259</v>
      </c>
    </row>
    <row r="20" spans="1:16" ht="18.75" x14ac:dyDescent="0.3">
      <c r="A20" s="42" t="s">
        <v>235</v>
      </c>
      <c r="B20" s="63"/>
      <c r="C20" s="63"/>
      <c r="J20" s="51" t="s">
        <v>256</v>
      </c>
      <c r="K20" s="51">
        <f>'Dragons - Unlock'!K10</f>
        <v>800</v>
      </c>
      <c r="L20" s="169">
        <v>90</v>
      </c>
      <c r="N20" s="5">
        <f>L20/$B$22</f>
        <v>9</v>
      </c>
      <c r="O20" s="5">
        <f>ROUND(L20/$B$23,2)</f>
        <v>6</v>
      </c>
      <c r="P20" s="7" t="s">
        <v>259</v>
      </c>
    </row>
    <row r="21" spans="1:16" x14ac:dyDescent="0.25">
      <c r="J21" s="51" t="s">
        <v>257</v>
      </c>
      <c r="K21" s="51">
        <f>'Dragons - Unlock'!L10</f>
        <v>1100</v>
      </c>
      <c r="L21" s="169">
        <v>100</v>
      </c>
      <c r="N21" s="8">
        <f>L21/$B$22</f>
        <v>10</v>
      </c>
      <c r="O21" s="8">
        <f>ROUND(L21/$B$23,2)</f>
        <v>6.67</v>
      </c>
      <c r="P21" s="7" t="s">
        <v>259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258</v>
      </c>
      <c r="K22" s="51">
        <f>'Dragons - Unlock'!M10</f>
        <v>1100</v>
      </c>
      <c r="L22" s="169">
        <v>110</v>
      </c>
      <c r="N22" s="5">
        <f>L22/$B$22</f>
        <v>11</v>
      </c>
      <c r="O22" s="5">
        <f>ROUND(L22/$B$23,2)</f>
        <v>7.33</v>
      </c>
      <c r="P22" s="7" t="s">
        <v>259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3" ht="18.75" x14ac:dyDescent="0.3">
      <c r="A33" s="42" t="s">
        <v>236</v>
      </c>
      <c r="B33" s="63"/>
      <c r="C33" s="63"/>
    </row>
    <row r="35" spans="1:3" x14ac:dyDescent="0.25">
      <c r="A35" s="7" t="s">
        <v>74</v>
      </c>
      <c r="B35" s="166">
        <v>6000</v>
      </c>
      <c r="C35" s="7" t="s">
        <v>76</v>
      </c>
    </row>
    <row r="36" spans="1:3" x14ac:dyDescent="0.25">
      <c r="A36" s="7" t="s">
        <v>75</v>
      </c>
      <c r="B36" s="166">
        <v>9000</v>
      </c>
      <c r="C36" s="7" t="s">
        <v>76</v>
      </c>
    </row>
    <row r="38" spans="1:3" ht="18.75" x14ac:dyDescent="0.3">
      <c r="A38" s="42" t="s">
        <v>237</v>
      </c>
      <c r="B38" s="63"/>
      <c r="C38" s="63"/>
    </row>
    <row r="40" spans="1:3" x14ac:dyDescent="0.25">
      <c r="A40" s="7" t="s">
        <v>74</v>
      </c>
      <c r="B40" s="5">
        <f>B22/J2</f>
        <v>0.4</v>
      </c>
      <c r="C40" s="7" t="s">
        <v>76</v>
      </c>
    </row>
    <row r="41" spans="1:3" x14ac:dyDescent="0.25">
      <c r="A41" s="7" t="s">
        <v>75</v>
      </c>
      <c r="B41" s="8">
        <f>ROUND(B23/J2,1)</f>
        <v>0.6</v>
      </c>
      <c r="C41" s="7" t="s">
        <v>76</v>
      </c>
    </row>
    <row r="43" spans="1:3" ht="18.75" x14ac:dyDescent="0.3">
      <c r="A43" s="42" t="s">
        <v>244</v>
      </c>
      <c r="B43" s="63"/>
      <c r="C43" s="63"/>
    </row>
    <row r="45" spans="1:3" x14ac:dyDescent="0.25">
      <c r="A45" s="7" t="s">
        <v>74</v>
      </c>
      <c r="B45" s="5">
        <f>B22/K6</f>
        <v>0.5</v>
      </c>
      <c r="C45" s="7" t="s">
        <v>76</v>
      </c>
    </row>
    <row r="46" spans="1:3" x14ac:dyDescent="0.25">
      <c r="A46" s="7" t="s">
        <v>75</v>
      </c>
      <c r="B46" s="8">
        <f>ROUND(B23/K6,1)</f>
        <v>0.8</v>
      </c>
      <c r="C46" s="7" t="s">
        <v>76</v>
      </c>
    </row>
    <row r="48" spans="1:3" ht="18.75" x14ac:dyDescent="0.3">
      <c r="A48" s="42" t="s">
        <v>245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246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76" t="s">
        <v>164</v>
      </c>
      <c r="B59" s="176"/>
      <c r="C59" s="176"/>
    </row>
    <row r="60" spans="1:8" x14ac:dyDescent="0.25">
      <c r="A60" s="176"/>
      <c r="B60" s="176"/>
      <c r="C60" s="176"/>
    </row>
    <row r="61" spans="1:8" x14ac:dyDescent="0.25">
      <c r="A61" s="176"/>
      <c r="B61" s="176"/>
      <c r="C61" s="176"/>
    </row>
    <row r="62" spans="1:8" x14ac:dyDescent="0.25">
      <c r="A62" s="176"/>
      <c r="B62" s="176"/>
      <c r="C62" s="176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262</v>
      </c>
      <c r="D80" s="7" t="s">
        <v>263</v>
      </c>
    </row>
    <row r="81" spans="1:4" x14ac:dyDescent="0.25">
      <c r="A81" s="5" t="s">
        <v>52</v>
      </c>
      <c r="B81" s="166">
        <v>60</v>
      </c>
      <c r="C81" s="58">
        <f>B81/$B$22</f>
        <v>6</v>
      </c>
      <c r="D81" s="58">
        <f>B81/$B$23</f>
        <v>4</v>
      </c>
    </row>
    <row r="82" spans="1:4" x14ac:dyDescent="0.25">
      <c r="A82" s="8" t="s">
        <v>115</v>
      </c>
      <c r="B82" s="179">
        <v>30000</v>
      </c>
      <c r="C82" s="136">
        <f>(B82/B35)</f>
        <v>5</v>
      </c>
      <c r="D82" s="136">
        <f>(B82/B36)</f>
        <v>3.3333333333333335</v>
      </c>
    </row>
    <row r="83" spans="1:4" x14ac:dyDescent="0.25">
      <c r="A83" s="5" t="s">
        <v>82</v>
      </c>
      <c r="B83" s="166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176</v>
      </c>
      <c r="B84" s="179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177</v>
      </c>
      <c r="B85" s="166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178</v>
      </c>
      <c r="B86" s="179">
        <v>1</v>
      </c>
      <c r="C86" s="136">
        <f>B86/B55</f>
        <v>8</v>
      </c>
      <c r="D86" s="136">
        <f>B86/B56</f>
        <v>5</v>
      </c>
    </row>
    <row r="87" spans="1:4" x14ac:dyDescent="0.25">
      <c r="A87" s="5" t="s">
        <v>261</v>
      </c>
      <c r="B87" s="166">
        <v>1</v>
      </c>
      <c r="C87" s="58">
        <f>N12*B87</f>
        <v>1</v>
      </c>
      <c r="D87" s="58">
        <f>O12*B87</f>
        <v>0.67</v>
      </c>
    </row>
    <row r="88" spans="1:4" x14ac:dyDescent="0.25">
      <c r="A88" s="8" t="s">
        <v>264</v>
      </c>
      <c r="B88" s="179">
        <v>1</v>
      </c>
      <c r="C88" s="136">
        <f>N13*B88</f>
        <v>2</v>
      </c>
      <c r="D88" s="136">
        <f>O13*B88</f>
        <v>1.33</v>
      </c>
    </row>
    <row r="89" spans="1:4" x14ac:dyDescent="0.25">
      <c r="A89" s="5" t="s">
        <v>265</v>
      </c>
      <c r="B89" s="166">
        <v>1</v>
      </c>
      <c r="C89" s="58">
        <f t="shared" ref="C89:C97" si="2">N14*B89</f>
        <v>3</v>
      </c>
      <c r="D89" s="58">
        <f t="shared" ref="D89:D97" si="3">O14*B89</f>
        <v>2</v>
      </c>
    </row>
    <row r="90" spans="1:4" x14ac:dyDescent="0.25">
      <c r="A90" s="8" t="s">
        <v>266</v>
      </c>
      <c r="B90" s="179">
        <v>1</v>
      </c>
      <c r="C90" s="136">
        <f t="shared" si="2"/>
        <v>4</v>
      </c>
      <c r="D90" s="136">
        <f t="shared" si="3"/>
        <v>2.67</v>
      </c>
    </row>
    <row r="91" spans="1:4" x14ac:dyDescent="0.25">
      <c r="A91" s="5" t="s">
        <v>267</v>
      </c>
      <c r="B91" s="166">
        <v>1</v>
      </c>
      <c r="C91" s="58">
        <f t="shared" si="2"/>
        <v>5</v>
      </c>
      <c r="D91" s="58">
        <f t="shared" si="3"/>
        <v>3.33</v>
      </c>
    </row>
    <row r="92" spans="1:4" x14ac:dyDescent="0.25">
      <c r="A92" s="8" t="s">
        <v>268</v>
      </c>
      <c r="B92" s="179">
        <v>1</v>
      </c>
      <c r="C92" s="136">
        <f t="shared" si="2"/>
        <v>6</v>
      </c>
      <c r="D92" s="136">
        <f t="shared" si="3"/>
        <v>4</v>
      </c>
    </row>
    <row r="93" spans="1:4" x14ac:dyDescent="0.25">
      <c r="A93" s="5" t="s">
        <v>269</v>
      </c>
      <c r="B93" s="166">
        <v>1</v>
      </c>
      <c r="C93" s="58">
        <f t="shared" si="2"/>
        <v>7</v>
      </c>
      <c r="D93" s="58">
        <f t="shared" si="3"/>
        <v>4.67</v>
      </c>
    </row>
    <row r="94" spans="1:4" x14ac:dyDescent="0.25">
      <c r="A94" s="8" t="s">
        <v>270</v>
      </c>
      <c r="B94" s="179">
        <v>1</v>
      </c>
      <c r="C94" s="136">
        <f t="shared" si="2"/>
        <v>8</v>
      </c>
      <c r="D94" s="136">
        <f t="shared" si="3"/>
        <v>5.33</v>
      </c>
    </row>
    <row r="95" spans="1:4" x14ac:dyDescent="0.25">
      <c r="A95" s="5" t="s">
        <v>271</v>
      </c>
      <c r="B95" s="166">
        <v>1</v>
      </c>
      <c r="C95" s="58">
        <f t="shared" si="2"/>
        <v>9</v>
      </c>
      <c r="D95" s="58">
        <f t="shared" si="3"/>
        <v>6</v>
      </c>
    </row>
    <row r="96" spans="1:4" x14ac:dyDescent="0.25">
      <c r="A96" s="8" t="s">
        <v>272</v>
      </c>
      <c r="B96" s="179">
        <v>1</v>
      </c>
      <c r="C96" s="136">
        <f t="shared" si="2"/>
        <v>10</v>
      </c>
      <c r="D96" s="136">
        <f t="shared" si="3"/>
        <v>6.67</v>
      </c>
    </row>
    <row r="97" spans="1:4" x14ac:dyDescent="0.25">
      <c r="A97" s="5" t="s">
        <v>273</v>
      </c>
      <c r="B97" s="166">
        <v>1</v>
      </c>
      <c r="C97" s="58">
        <f t="shared" si="2"/>
        <v>11</v>
      </c>
      <c r="D97" s="58">
        <f t="shared" si="3"/>
        <v>7.33</v>
      </c>
    </row>
    <row r="101" spans="1:4" x14ac:dyDescent="0.25">
      <c r="B101" s="7" t="s">
        <v>179</v>
      </c>
      <c r="C101" s="136">
        <f>ROUND(SUM(C81:C97),1)</f>
        <v>93.5</v>
      </c>
      <c r="D101" s="136">
        <f>ROUND(SUM(D81:D97),1)</f>
        <v>61.8</v>
      </c>
    </row>
    <row r="102" spans="1:4" x14ac:dyDescent="0.25">
      <c r="A102" s="139" t="s">
        <v>180</v>
      </c>
      <c r="B102" s="178">
        <v>5</v>
      </c>
      <c r="C102" s="140"/>
      <c r="D102" s="140"/>
    </row>
    <row r="103" spans="1:4" x14ac:dyDescent="0.25">
      <c r="A103" s="7" t="s">
        <v>59</v>
      </c>
      <c r="B103" s="138">
        <f>1-(B102/C101)</f>
        <v>0.946524064171123</v>
      </c>
      <c r="C103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Q20" sqref="Q20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C5CBC30E-2F3A-4931-BF4A-9F61DD9D84E2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CA5FF991-C66A-4AAF-AC09-3E8322DE2999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8.xml><?xml version="1.0" encoding="utf-8"?>
<ds:datastoreItem xmlns:ds="http://schemas.openxmlformats.org/officeDocument/2006/customXml" ds:itemID="{F11733BD-FDAC-45AD-A0CD-7C4B6266E0CC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E4A9B254-DDD8-464F-AF7A-4D112BB6FD8E}">
  <ds:schemaRefs/>
</ds:datastoreItem>
</file>

<file path=customXml/itemProps1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498F0357-19EF-429B-ABBE-9EE0F18B7652}">
  <ds:schemaRefs/>
</ds:datastoreItem>
</file>

<file path=customXml/itemProps15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8428E760-B837-43D3-BFB6-FA3F00E4351C}">
  <ds:schemaRefs/>
</ds:datastoreItem>
</file>

<file path=customXml/itemProps21.xml><?xml version="1.0" encoding="utf-8"?>
<ds:datastoreItem xmlns:ds="http://schemas.openxmlformats.org/officeDocument/2006/customXml" ds:itemID="{A502F854-1DC8-4930-AC9B-4F60D9DD5EEF}">
  <ds:schemaRefs/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27B0BC59-0E6A-4278-957E-2A6158A5EF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2019-06-04T10:59:54Z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