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1100" tabRatio="772" firstSheet="7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entities!$B$80:$M$109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44" l="1"/>
  <c r="J25" i="44"/>
  <c r="J23" i="44"/>
  <c r="K24" i="44" l="1"/>
  <c r="L24" i="44"/>
  <c r="M24" i="44" s="1"/>
  <c r="L30" i="44" l="1"/>
  <c r="I23" i="44" l="1"/>
  <c r="K23" i="44"/>
  <c r="L23" i="44"/>
  <c r="M23" i="44" s="1"/>
  <c r="K30" i="44"/>
  <c r="M30" i="44"/>
  <c r="Q51" i="42" l="1"/>
  <c r="Q46" i="42"/>
  <c r="Q45" i="42"/>
  <c r="K16" i="44" l="1"/>
  <c r="L16" i="44"/>
  <c r="M16" i="44" s="1"/>
  <c r="Q70" i="42" l="1"/>
  <c r="I13" i="44" l="1"/>
  <c r="K13" i="44"/>
  <c r="L13" i="44"/>
  <c r="M13" i="44" s="1"/>
  <c r="L12" i="45" l="1"/>
  <c r="L13" i="45"/>
  <c r="L14" i="45"/>
  <c r="L15" i="45"/>
  <c r="L16" i="45"/>
  <c r="L17" i="45"/>
  <c r="L18" i="45"/>
  <c r="L21" i="45"/>
  <c r="L5" i="45"/>
  <c r="L30" i="45"/>
  <c r="L31" i="45"/>
  <c r="L32" i="45"/>
  <c r="L33" i="45"/>
  <c r="L22" i="45"/>
  <c r="L19" i="45"/>
  <c r="L34" i="45"/>
  <c r="L35" i="45"/>
  <c r="L36" i="45"/>
  <c r="L37" i="45"/>
  <c r="L38" i="45"/>
  <c r="L23" i="45"/>
  <c r="L24" i="45"/>
  <c r="L25" i="45"/>
  <c r="L26" i="45"/>
  <c r="L20" i="45"/>
  <c r="L39" i="45"/>
  <c r="L40" i="45"/>
  <c r="L27" i="45"/>
  <c r="L6" i="45"/>
  <c r="L7" i="45"/>
  <c r="L8" i="45"/>
  <c r="L28" i="45"/>
  <c r="L41" i="45"/>
  <c r="L29" i="45"/>
  <c r="L9" i="45"/>
  <c r="L42" i="45"/>
  <c r="L10" i="45"/>
  <c r="L43" i="45"/>
  <c r="L44" i="45"/>
  <c r="L11" i="45"/>
  <c r="I25" i="44" l="1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3" i="42" l="1"/>
  <c r="G124" i="42"/>
  <c r="G125" i="42"/>
  <c r="G126" i="42"/>
  <c r="G127" i="42"/>
  <c r="S71" i="42"/>
  <c r="S54" i="42"/>
  <c r="Q54" i="42"/>
  <c r="Q69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7" i="42"/>
  <c r="S43" i="42"/>
  <c r="S62" i="42"/>
  <c r="S59" i="42"/>
  <c r="S57" i="42"/>
  <c r="S53" i="42"/>
  <c r="S48" i="42"/>
  <c r="S40" i="42"/>
  <c r="S33" i="42"/>
  <c r="S31" i="42"/>
  <c r="S30" i="42"/>
  <c r="S29" i="42"/>
  <c r="S28" i="42"/>
  <c r="S24" i="42"/>
  <c r="Q52" i="42"/>
  <c r="Q50" i="42"/>
  <c r="Q47" i="42"/>
  <c r="Q43" i="42"/>
  <c r="Q62" i="42"/>
  <c r="Q61" i="42"/>
  <c r="Q60" i="42"/>
  <c r="Q59" i="42"/>
  <c r="Q57" i="42"/>
  <c r="Q48" i="42"/>
  <c r="Q44" i="42"/>
  <c r="Q41" i="42"/>
  <c r="Q40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Q18" i="35"/>
  <c r="J5" i="34"/>
  <c r="AQ25" i="35"/>
  <c r="AR25" i="35"/>
  <c r="AQ19" i="35"/>
  <c r="AQ20" i="35"/>
  <c r="AQ21" i="35"/>
  <c r="AQ22" i="35"/>
  <c r="AQ23" i="35"/>
  <c r="AQ24" i="35"/>
  <c r="AR19" i="35"/>
  <c r="AR20" i="35"/>
  <c r="AR21" i="35"/>
  <c r="AR22" i="35"/>
  <c r="AR23" i="35"/>
  <c r="AR24" i="35"/>
  <c r="AR18" i="35"/>
  <c r="AR17" i="35"/>
  <c r="AQ17" i="35"/>
  <c r="AR16" i="35"/>
  <c r="AQ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O14" i="33" s="1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4" i="33" s="1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M12" i="33"/>
  <c r="M14" i="33" s="1"/>
  <c r="N12" i="33"/>
  <c r="Q12" i="33"/>
  <c r="Q14" i="33" s="1"/>
  <c r="R12" i="33"/>
  <c r="R14" i="33" s="1"/>
  <c r="S12" i="33"/>
  <c r="S14" i="33" s="1"/>
  <c r="T12" i="33"/>
  <c r="T14" i="33" s="1"/>
  <c r="X12" i="33"/>
  <c r="Z12" i="33"/>
  <c r="AB12" i="33"/>
  <c r="AB14" i="33" s="1"/>
  <c r="AE12" i="33"/>
  <c r="AG12" i="33"/>
  <c r="AI12" i="33"/>
  <c r="AI14" i="33" s="1"/>
  <c r="AJ12" i="33"/>
  <c r="AM12" i="33"/>
  <c r="AN12" i="33"/>
  <c r="AN14" i="33" s="1"/>
  <c r="AO12" i="33"/>
  <c r="AP12" i="33"/>
  <c r="AP14" i="33" s="1"/>
  <c r="AQ12" i="33"/>
  <c r="AS12" i="33"/>
  <c r="AT12" i="33"/>
  <c r="AU12" i="33"/>
  <c r="AW12" i="33"/>
  <c r="AX12" i="33"/>
  <c r="AY12" i="33"/>
  <c r="AZ12" i="33"/>
  <c r="AZ14" i="33" s="1"/>
  <c r="BA12" i="33"/>
  <c r="BD12" i="33"/>
  <c r="BD14" i="33" s="1"/>
  <c r="BE12" i="33"/>
  <c r="BE14" i="33" s="1"/>
  <c r="BG12" i="33"/>
  <c r="BI12" i="33"/>
  <c r="BI14" i="33" s="1"/>
  <c r="BL12" i="33"/>
  <c r="BL14" i="33" s="1"/>
  <c r="BO12" i="33"/>
  <c r="BP12" i="33"/>
  <c r="BQ12" i="33"/>
  <c r="BT12" i="33"/>
  <c r="BW12" i="33"/>
  <c r="BX12" i="33"/>
  <c r="BX14" i="33" s="1"/>
  <c r="BY12" i="33"/>
  <c r="BY14" i="33" s="1"/>
  <c r="BZ12" i="33"/>
  <c r="BZ14" i="33" s="1"/>
  <c r="CA12" i="33"/>
  <c r="CA14" i="33" s="1"/>
  <c r="CC12" i="33"/>
  <c r="CD12" i="33"/>
  <c r="CE12" i="33"/>
  <c r="CE14" i="33" s="1"/>
  <c r="CI12" i="33"/>
  <c r="CJ12" i="33"/>
  <c r="CK12" i="33"/>
  <c r="CL12" i="33"/>
  <c r="CL14" i="33" s="1"/>
  <c r="CN12" i="33"/>
  <c r="CN14" i="33" s="1"/>
  <c r="CP12" i="33"/>
  <c r="CQ12" i="33"/>
  <c r="CQ14" i="33" s="1"/>
  <c r="CT12" i="33"/>
  <c r="D19" i="33"/>
  <c r="C21" i="33"/>
  <c r="D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W14" i="33"/>
  <c r="N14" i="33"/>
  <c r="AQ14" i="33"/>
  <c r="AG14" i="33"/>
  <c r="CH14" i="33"/>
  <c r="AU14" i="33"/>
  <c r="K14" i="33"/>
  <c r="BO14" i="33" l="1"/>
  <c r="E9" i="33"/>
  <c r="AS14" i="33"/>
  <c r="BW14" i="33"/>
  <c r="BG14" i="33"/>
  <c r="AX14" i="33"/>
  <c r="AT14" i="33"/>
  <c r="CV14" i="33"/>
  <c r="CI14" i="33"/>
  <c r="AE14" i="33"/>
  <c r="AY14" i="33"/>
  <c r="CT14" i="33"/>
  <c r="BT14" i="33"/>
  <c r="H14" i="33"/>
  <c r="AF14" i="33"/>
  <c r="CR14" i="33"/>
  <c r="BB14" i="33"/>
  <c r="AR14" i="33"/>
  <c r="AA14" i="33"/>
  <c r="BP14" i="33"/>
  <c r="AO14" i="33"/>
  <c r="CM14" i="33"/>
  <c r="BU14" i="33"/>
  <c r="AH14" i="33"/>
  <c r="BH14" i="33"/>
  <c r="AK14" i="33"/>
  <c r="AC14" i="33"/>
  <c r="Z14" i="33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AM14" i="33"/>
  <c r="CD14" i="33"/>
  <c r="CU14" i="33"/>
  <c r="BF14" i="33"/>
  <c r="CC14" i="33"/>
  <c r="E21" i="33"/>
  <c r="E22" i="33" s="1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G2" i="33"/>
  <c r="F9" i="33"/>
  <c r="CS14" i="33"/>
  <c r="CG14" i="33"/>
  <c r="BS14" i="33"/>
  <c r="C22" i="33"/>
  <c r="AV14" i="33"/>
  <c r="AL14" i="33"/>
  <c r="F21" i="33" l="1"/>
  <c r="F22" i="33" s="1"/>
  <c r="E17" i="33"/>
  <c r="F16" i="33"/>
  <c r="H2" i="33"/>
  <c r="G9" i="33"/>
  <c r="G21" i="33"/>
  <c r="F17" i="33" l="1"/>
  <c r="G16" i="33"/>
  <c r="H21" i="33"/>
  <c r="G22" i="33"/>
  <c r="I2" i="33"/>
  <c r="H9" i="33"/>
  <c r="H16" i="33" l="1"/>
  <c r="G17" i="33"/>
  <c r="I9" i="33"/>
  <c r="J2" i="33"/>
  <c r="I21" i="33"/>
  <c r="H22" i="33"/>
  <c r="I16" i="33" l="1"/>
  <c r="H17" i="33"/>
  <c r="I22" i="33"/>
  <c r="J21" i="33"/>
  <c r="J9" i="33"/>
  <c r="K2" i="33"/>
  <c r="I17" i="33" l="1"/>
  <c r="J16" i="33"/>
  <c r="K9" i="33"/>
  <c r="L2" i="33"/>
  <c r="J22" i="33"/>
  <c r="K21" i="33"/>
  <c r="K16" i="33" l="1"/>
  <c r="J17" i="33"/>
  <c r="K22" i="33"/>
  <c r="L21" i="33"/>
  <c r="M2" i="33"/>
  <c r="L9" i="33"/>
  <c r="L16" i="33" l="1"/>
  <c r="K17" i="33"/>
  <c r="L22" i="33"/>
  <c r="M21" i="33"/>
  <c r="N2" i="33"/>
  <c r="M9" i="33"/>
  <c r="M16" i="33" l="1"/>
  <c r="L17" i="33"/>
  <c r="M22" i="33"/>
  <c r="N21" i="33"/>
  <c r="O2" i="33"/>
  <c r="N9" i="33"/>
  <c r="N16" i="33" l="1"/>
  <c r="M17" i="33"/>
  <c r="O21" i="33"/>
  <c r="N22" i="33"/>
  <c r="O9" i="33"/>
  <c r="P2" i="33"/>
  <c r="O16" i="33" l="1"/>
  <c r="N17" i="33"/>
  <c r="Q2" i="33"/>
  <c r="P9" i="33"/>
  <c r="O22" i="33"/>
  <c r="P21" i="33"/>
  <c r="P16" i="33" l="1"/>
  <c r="O17" i="33"/>
  <c r="P22" i="33"/>
  <c r="Q21" i="33"/>
  <c r="R2" i="33"/>
  <c r="Q9" i="33"/>
  <c r="Q16" i="33" l="1"/>
  <c r="P17" i="33"/>
  <c r="S2" i="33"/>
  <c r="R9" i="33"/>
  <c r="Q22" i="33"/>
  <c r="R21" i="33"/>
  <c r="R16" i="33" l="1"/>
  <c r="Q17" i="33"/>
  <c r="S21" i="33"/>
  <c r="R22" i="33"/>
  <c r="S9" i="33"/>
  <c r="T2" i="33"/>
  <c r="S16" i="33" l="1"/>
  <c r="R17" i="33"/>
  <c r="T9" i="33"/>
  <c r="U2" i="33"/>
  <c r="T21" i="33"/>
  <c r="S22" i="33"/>
  <c r="S17" i="33" l="1"/>
  <c r="T16" i="33"/>
  <c r="U21" i="33"/>
  <c r="T22" i="33"/>
  <c r="U9" i="33"/>
  <c r="V2" i="33"/>
  <c r="T17" i="33" l="1"/>
  <c r="U16" i="33"/>
  <c r="V9" i="33"/>
  <c r="W2" i="33"/>
  <c r="V21" i="33"/>
  <c r="U22" i="33"/>
  <c r="U17" i="33" l="1"/>
  <c r="V16" i="33"/>
  <c r="W21" i="33"/>
  <c r="V22" i="33"/>
  <c r="W9" i="33"/>
  <c r="X2" i="33"/>
  <c r="V17" i="33" l="1"/>
  <c r="W16" i="33"/>
  <c r="Y2" i="33"/>
  <c r="X9" i="33"/>
  <c r="W22" i="33"/>
  <c r="X21" i="33"/>
  <c r="W17" i="33" l="1"/>
  <c r="X16" i="33"/>
  <c r="Y21" i="33"/>
  <c r="X22" i="33"/>
  <c r="Y9" i="33"/>
  <c r="Z2" i="33"/>
  <c r="Y16" i="33" l="1"/>
  <c r="X17" i="33"/>
  <c r="Z9" i="33"/>
  <c r="AA2" i="33"/>
  <c r="Y22" i="33"/>
  <c r="Z21" i="33"/>
  <c r="Z16" i="33" l="1"/>
  <c r="Y17" i="33"/>
  <c r="AA21" i="33"/>
  <c r="Z22" i="33"/>
  <c r="AB2" i="33"/>
  <c r="AA9" i="33"/>
  <c r="AA16" i="33" l="1"/>
  <c r="Z17" i="33"/>
  <c r="AB21" i="33"/>
  <c r="AA22" i="33"/>
  <c r="AC2" i="33"/>
  <c r="AB9" i="33"/>
  <c r="AB16" i="33" l="1"/>
  <c r="AA17" i="33"/>
  <c r="AD2" i="33"/>
  <c r="AC9" i="33"/>
  <c r="AC21" i="33"/>
  <c r="AB22" i="33"/>
  <c r="AB17" i="33" l="1"/>
  <c r="AC16" i="33"/>
  <c r="AE2" i="33"/>
  <c r="AD9" i="33"/>
  <c r="AC22" i="33"/>
  <c r="AD21" i="33"/>
  <c r="AC17" i="33" l="1"/>
  <c r="AD16" i="33"/>
  <c r="AE21" i="33"/>
  <c r="AD22" i="33"/>
  <c r="AE9" i="33"/>
  <c r="AF2" i="33"/>
  <c r="AE16" i="33" l="1"/>
  <c r="AD17" i="33"/>
  <c r="AF9" i="33"/>
  <c r="AG2" i="33"/>
  <c r="AF21" i="33"/>
  <c r="AE22" i="33"/>
  <c r="AF16" i="33" l="1"/>
  <c r="AE17" i="33"/>
  <c r="AG21" i="33"/>
  <c r="AF22" i="33"/>
  <c r="AG9" i="33"/>
  <c r="AH2" i="33"/>
  <c r="AG16" i="33" l="1"/>
  <c r="AF17" i="33"/>
  <c r="AH9" i="33"/>
  <c r="AI2" i="33"/>
  <c r="AH21" i="33"/>
  <c r="AG22" i="33"/>
  <c r="AG17" i="33" l="1"/>
  <c r="AH16" i="33"/>
  <c r="AI21" i="33"/>
  <c r="AH22" i="33"/>
  <c r="AJ2" i="33"/>
  <c r="AI9" i="33"/>
  <c r="AI16" i="33" l="1"/>
  <c r="AH17" i="33"/>
  <c r="AJ9" i="33"/>
  <c r="AK2" i="33"/>
  <c r="AI22" i="33"/>
  <c r="AJ21" i="33"/>
  <c r="AJ16" i="33" l="1"/>
  <c r="AI17" i="33"/>
  <c r="AJ22" i="33"/>
  <c r="AK21" i="33"/>
  <c r="AK9" i="33"/>
  <c r="AL2" i="33"/>
  <c r="AJ17" i="33" l="1"/>
  <c r="AK16" i="33"/>
  <c r="AM2" i="33"/>
  <c r="AL9" i="33"/>
  <c r="AL21" i="33"/>
  <c r="AK22" i="33"/>
  <c r="AL16" i="33" l="1"/>
  <c r="AK17" i="33"/>
  <c r="AM21" i="33"/>
  <c r="AL22" i="33"/>
  <c r="AN2" i="33"/>
  <c r="AM9" i="33"/>
  <c r="AM16" i="33" l="1"/>
  <c r="AL17" i="33"/>
  <c r="AN21" i="33"/>
  <c r="AM22" i="33"/>
  <c r="AO2" i="33"/>
  <c r="AN9" i="33"/>
  <c r="AN16" i="33" l="1"/>
  <c r="AM17" i="33"/>
  <c r="AP2" i="33"/>
  <c r="AO9" i="33"/>
  <c r="AO21" i="33"/>
  <c r="AN22" i="33"/>
  <c r="AO16" i="33" l="1"/>
  <c r="AN17" i="33"/>
  <c r="AQ2" i="33"/>
  <c r="AP9" i="33"/>
  <c r="AO22" i="33"/>
  <c r="AP21" i="33"/>
  <c r="AO17" i="33" l="1"/>
  <c r="AP16" i="33"/>
  <c r="AP22" i="33"/>
  <c r="AQ21" i="33"/>
  <c r="AR2" i="33"/>
  <c r="AQ9" i="33"/>
  <c r="AP17" i="33" l="1"/>
  <c r="AQ16" i="33"/>
  <c r="AS2" i="33"/>
  <c r="AR9" i="33"/>
  <c r="AQ22" i="33"/>
  <c r="AR21" i="33"/>
  <c r="AQ17" i="33" l="1"/>
  <c r="AR16" i="33"/>
  <c r="AS21" i="33"/>
  <c r="AR22" i="33"/>
  <c r="AT2" i="33"/>
  <c r="AS9" i="33"/>
  <c r="AS16" i="33" l="1"/>
  <c r="AR17" i="33"/>
  <c r="AU2" i="33"/>
  <c r="AT9" i="33"/>
  <c r="AT21" i="33"/>
  <c r="AS22" i="33"/>
  <c r="AT16" i="33" l="1"/>
  <c r="AS17" i="33"/>
  <c r="AU21" i="33"/>
  <c r="AT22" i="33"/>
  <c r="AU9" i="33"/>
  <c r="AV2" i="33"/>
  <c r="AT17" i="33" l="1"/>
  <c r="AU16" i="33"/>
  <c r="AV9" i="33"/>
  <c r="AW2" i="33"/>
  <c r="AU22" i="33"/>
  <c r="AV21" i="33"/>
  <c r="AU17" i="33" l="1"/>
  <c r="AV16" i="33"/>
  <c r="AW21" i="33"/>
  <c r="AV22" i="33"/>
  <c r="AX2" i="33"/>
  <c r="AW9" i="33"/>
  <c r="AW16" i="33" l="1"/>
  <c r="AV17" i="33"/>
  <c r="AX21" i="33"/>
  <c r="AW22" i="33"/>
  <c r="AX9" i="33"/>
  <c r="AY2" i="33"/>
  <c r="AX16" i="33" l="1"/>
  <c r="AW17" i="33"/>
  <c r="AZ2" i="33"/>
  <c r="AY9" i="33"/>
  <c r="AX22" i="33"/>
  <c r="AY21" i="33"/>
  <c r="AY16" i="33" l="1"/>
  <c r="AX17" i="33"/>
  <c r="AY22" i="33"/>
  <c r="AZ21" i="33"/>
  <c r="BA2" i="33"/>
  <c r="AZ9" i="33"/>
  <c r="AY17" i="33" l="1"/>
  <c r="AZ16" i="33"/>
  <c r="AZ22" i="33"/>
  <c r="BA21" i="33"/>
  <c r="BA9" i="33"/>
  <c r="BB2" i="33"/>
  <c r="AZ17" i="33" l="1"/>
  <c r="BA16" i="33"/>
  <c r="BC2" i="33"/>
  <c r="BB9" i="33"/>
  <c r="BB21" i="33"/>
  <c r="BA22" i="33"/>
  <c r="BA17" i="33" l="1"/>
  <c r="BB16" i="33"/>
  <c r="BB22" i="33"/>
  <c r="BC21" i="33"/>
  <c r="BD2" i="33"/>
  <c r="BC9" i="33"/>
  <c r="BC16" i="33" l="1"/>
  <c r="BB17" i="33"/>
  <c r="BE2" i="33"/>
  <c r="BD9" i="33"/>
  <c r="BD21" i="33"/>
  <c r="BC22" i="33"/>
  <c r="BD16" i="33" l="1"/>
  <c r="BC17" i="33"/>
  <c r="BD22" i="33"/>
  <c r="BE21" i="33"/>
  <c r="BE9" i="33"/>
  <c r="BF2" i="33"/>
  <c r="BE16" i="33" l="1"/>
  <c r="BD17" i="33"/>
  <c r="BG2" i="33"/>
  <c r="BF9" i="33"/>
  <c r="BF21" i="33"/>
  <c r="BE22" i="33"/>
  <c r="BF16" i="33" l="1"/>
  <c r="BE17" i="33"/>
  <c r="BF22" i="33"/>
  <c r="BG21" i="33"/>
  <c r="BG9" i="33"/>
  <c r="BH2" i="33"/>
  <c r="BG16" i="33" l="1"/>
  <c r="BF17" i="33"/>
  <c r="BH9" i="33"/>
  <c r="BI2" i="33"/>
  <c r="BG22" i="33"/>
  <c r="BH21" i="33"/>
  <c r="BH16" i="33" l="1"/>
  <c r="BG17" i="33"/>
  <c r="BH22" i="33"/>
  <c r="BI21" i="33"/>
  <c r="BJ2" i="33"/>
  <c r="BI9" i="33"/>
  <c r="BI16" i="33" l="1"/>
  <c r="BH17" i="33"/>
  <c r="BI22" i="33"/>
  <c r="BJ21" i="33"/>
  <c r="BK2" i="33"/>
  <c r="BJ9" i="33"/>
  <c r="BI17" i="33" l="1"/>
  <c r="BJ16" i="33"/>
  <c r="BJ22" i="33"/>
  <c r="BK21" i="33"/>
  <c r="BK9" i="33"/>
  <c r="BL2" i="33"/>
  <c r="BK16" i="33" l="1"/>
  <c r="BJ17" i="33"/>
  <c r="BK22" i="33"/>
  <c r="BL21" i="33"/>
  <c r="BM2" i="33"/>
  <c r="BL9" i="33"/>
  <c r="BL16" i="33" l="1"/>
  <c r="BK17" i="33"/>
  <c r="BL22" i="33"/>
  <c r="BM21" i="33"/>
  <c r="BM9" i="33"/>
  <c r="BN2" i="33"/>
  <c r="BM16" i="33" l="1"/>
  <c r="BL17" i="33"/>
  <c r="BN9" i="33"/>
  <c r="BO2" i="33"/>
  <c r="BM22" i="33"/>
  <c r="BN21" i="33"/>
  <c r="BN16" i="33" l="1"/>
  <c r="BM17" i="33"/>
  <c r="BN22" i="33"/>
  <c r="BO21" i="33"/>
  <c r="BO9" i="33"/>
  <c r="BP2" i="33"/>
  <c r="BN17" i="33" l="1"/>
  <c r="BO16" i="33"/>
  <c r="BP9" i="33"/>
  <c r="BQ2" i="33"/>
  <c r="BO22" i="33"/>
  <c r="BP21" i="33"/>
  <c r="BO17" i="33" l="1"/>
  <c r="BP16" i="33"/>
  <c r="BP22" i="33"/>
  <c r="BQ21" i="33"/>
  <c r="BQ9" i="33"/>
  <c r="BR2" i="33"/>
  <c r="BQ16" i="33" l="1"/>
  <c r="BP17" i="33"/>
  <c r="BR21" i="33"/>
  <c r="BQ22" i="33"/>
  <c r="BS2" i="33"/>
  <c r="BR9" i="33"/>
  <c r="BQ17" i="33" l="1"/>
  <c r="BR16" i="33"/>
  <c r="BT2" i="33"/>
  <c r="BS9" i="33"/>
  <c r="BR22" i="33"/>
  <c r="BS21" i="33"/>
  <c r="BS16" i="33" l="1"/>
  <c r="BR17" i="33"/>
  <c r="BS22" i="33"/>
  <c r="BT21" i="33"/>
  <c r="BT9" i="33"/>
  <c r="BU2" i="33"/>
  <c r="BS17" i="33" l="1"/>
  <c r="BT16" i="33"/>
  <c r="BU9" i="33"/>
  <c r="BV2" i="33"/>
  <c r="BU21" i="33"/>
  <c r="BT22" i="33"/>
  <c r="BT17" i="33" l="1"/>
  <c r="BU16" i="33"/>
  <c r="BU22" i="33"/>
  <c r="BV21" i="33"/>
  <c r="BV9" i="33"/>
  <c r="BW2" i="33"/>
  <c r="BV16" i="33" l="1"/>
  <c r="BU17" i="33"/>
  <c r="BX2" i="33"/>
  <c r="BW9" i="33"/>
  <c r="BV22" i="33"/>
  <c r="BW21" i="33"/>
  <c r="BW16" i="33" l="1"/>
  <c r="BV17" i="33"/>
  <c r="BX21" i="33"/>
  <c r="BW22" i="33"/>
  <c r="BX9" i="33"/>
  <c r="BY2" i="33"/>
  <c r="BX16" i="33" l="1"/>
  <c r="BW17" i="33"/>
  <c r="BY9" i="33"/>
  <c r="BZ2" i="33"/>
  <c r="BY21" i="33"/>
  <c r="BX22" i="33"/>
  <c r="BY16" i="33" l="1"/>
  <c r="BX17" i="33"/>
  <c r="BY22" i="33"/>
  <c r="BZ21" i="33"/>
  <c r="BZ9" i="33"/>
  <c r="CA2" i="33"/>
  <c r="BZ16" i="33" l="1"/>
  <c r="BY17" i="33"/>
  <c r="CB2" i="33"/>
  <c r="CA9" i="33"/>
  <c r="BZ22" i="33"/>
  <c r="CA21" i="33"/>
  <c r="CA16" i="33" l="1"/>
  <c r="BZ17" i="33"/>
  <c r="CA22" i="33"/>
  <c r="CB21" i="33"/>
  <c r="CC2" i="33"/>
  <c r="CB9" i="33"/>
  <c r="CA17" i="33" l="1"/>
  <c r="CB16" i="33"/>
  <c r="CB22" i="33"/>
  <c r="CC21" i="33"/>
  <c r="CD2" i="33"/>
  <c r="CC9" i="33"/>
  <c r="CC16" i="33" l="1"/>
  <c r="CB17" i="33"/>
  <c r="CD21" i="33"/>
  <c r="CC22" i="33"/>
  <c r="CE2" i="33"/>
  <c r="CD9" i="33"/>
  <c r="CC17" i="33" l="1"/>
  <c r="CD16" i="33"/>
  <c r="CF2" i="33"/>
  <c r="CE9" i="33"/>
  <c r="CE21" i="33"/>
  <c r="CD22" i="33"/>
  <c r="CD17" i="33" l="1"/>
  <c r="CE16" i="33"/>
  <c r="CE22" i="33"/>
  <c r="CF21" i="33"/>
  <c r="CF9" i="33"/>
  <c r="CG2" i="33"/>
  <c r="CE17" i="33" l="1"/>
  <c r="CF16" i="33"/>
  <c r="CH2" i="33"/>
  <c r="CG9" i="33"/>
  <c r="CG21" i="33"/>
  <c r="CF22" i="33"/>
  <c r="CG16" i="33" l="1"/>
  <c r="CF17" i="33"/>
  <c r="CH21" i="33"/>
  <c r="CG22" i="33"/>
  <c r="CH9" i="33"/>
  <c r="CI2" i="33"/>
  <c r="CH16" i="33" l="1"/>
  <c r="CG17" i="33"/>
  <c r="CI9" i="33"/>
  <c r="CJ2" i="33"/>
  <c r="CI21" i="33"/>
  <c r="CH22" i="33"/>
  <c r="CH17" i="33" l="1"/>
  <c r="CI16" i="33"/>
  <c r="CJ21" i="33"/>
  <c r="CI22" i="33"/>
  <c r="CK2" i="33"/>
  <c r="CJ9" i="33"/>
  <c r="CJ16" i="33" l="1"/>
  <c r="CI17" i="33"/>
  <c r="CK9" i="33"/>
  <c r="CL2" i="33"/>
  <c r="CK21" i="33"/>
  <c r="CJ22" i="33"/>
  <c r="CJ17" i="33" l="1"/>
  <c r="CK16" i="33"/>
  <c r="CK22" i="33"/>
  <c r="CL21" i="33"/>
  <c r="CM2" i="33"/>
  <c r="CL9" i="33"/>
  <c r="CK17" i="33" l="1"/>
  <c r="CL16" i="33"/>
  <c r="CN2" i="33"/>
  <c r="CM9" i="33"/>
  <c r="CL22" i="33"/>
  <c r="CM21" i="33"/>
  <c r="CL17" i="33" l="1"/>
  <c r="CM16" i="33"/>
  <c r="CM22" i="33"/>
  <c r="CN21" i="33"/>
  <c r="CO2" i="33"/>
  <c r="CN9" i="33"/>
  <c r="CM17" i="33" l="1"/>
  <c r="CN16" i="33"/>
  <c r="CN22" i="33"/>
  <c r="CO21" i="33"/>
  <c r="CP2" i="33"/>
  <c r="CO9" i="33"/>
  <c r="CO16" i="33" l="1"/>
  <c r="CN17" i="33"/>
  <c r="CP21" i="33"/>
  <c r="CO22" i="33"/>
  <c r="CP9" i="33"/>
  <c r="CQ2" i="33"/>
  <c r="CP16" i="33" l="1"/>
  <c r="CO17" i="33"/>
  <c r="CR2" i="33"/>
  <c r="CQ9" i="33"/>
  <c r="CP22" i="33"/>
  <c r="CQ21" i="33"/>
  <c r="CQ16" i="33" l="1"/>
  <c r="CP17" i="33"/>
  <c r="CR21" i="33"/>
  <c r="CQ22" i="33"/>
  <c r="CS2" i="33"/>
  <c r="CR9" i="33"/>
  <c r="CQ17" i="33" l="1"/>
  <c r="CR16" i="33"/>
  <c r="CS9" i="33"/>
  <c r="CT2" i="33"/>
  <c r="CR22" i="33"/>
  <c r="CS21" i="33"/>
  <c r="CS16" i="33" l="1"/>
  <c r="CR17" i="33"/>
  <c r="CS22" i="33"/>
  <c r="CT21" i="33"/>
  <c r="CT9" i="33"/>
  <c r="CU2" i="33"/>
  <c r="CT16" i="33" l="1"/>
  <c r="CS17" i="33"/>
  <c r="CV2" i="33"/>
  <c r="CU9" i="33"/>
  <c r="CU21" i="33"/>
  <c r="CT22" i="33"/>
  <c r="CT17" i="33" l="1"/>
  <c r="CU16" i="33"/>
  <c r="CU22" i="33"/>
  <c r="CV21" i="33"/>
  <c r="CV9" i="33"/>
  <c r="CW2" i="33"/>
  <c r="CV16" i="33" l="1"/>
  <c r="CV17" i="33" s="1"/>
  <c r="CU17" i="33"/>
  <c r="CV22" i="33"/>
  <c r="CW21" i="33"/>
  <c r="CW22" i="33" s="1"/>
</calcChain>
</file>

<file path=xl/sharedStrings.xml><?xml version="1.0" encoding="utf-8"?>
<sst xmlns="http://schemas.openxmlformats.org/spreadsheetml/2006/main" count="3051" uniqueCount="1223">
  <si>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</si>
  <si>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</si>
  <si>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</si>
  <si>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</si>
  <si>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</si>
  <si>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</si>
  <si>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</si>
  <si>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</si>
  <si>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</si>
  <si>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</si>
  <si>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</si>
  <si>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</si>
  <si>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</si>
  <si>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</si>
  <si>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</si>
  <si>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</si>
  <si>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</si>
  <si>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</si>
  <si>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</si>
  <si>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</si>
  <si>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</si>
  <si>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</si>
  <si>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</si>
  <si>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</si>
  <si>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</si>
  <si>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</si>
  <si>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</si>
  <si>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</si>
  <si>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</si>
  <si>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</si>
  <si>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</si>
  <si>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</si>
  <si>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</si>
  <si>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</si>
  <si>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</si>
  <si>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</si>
  <si>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</si>
  <si>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</si>
  <si>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</si>
  <si>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</si>
  <si>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</si>
  <si>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</si>
  <si>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</si>
  <si>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</si>
  <si>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</si>
  <si>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</si>
  <si>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</si>
  <si>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</si>
  <si>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</si>
  <si>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</si>
  <si>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</si>
  <si>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</si>
  <si>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</si>
  <si>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</si>
  <si>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</si>
  <si>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</si>
  <si>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</si>
  <si>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</si>
  <si>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</si>
  <si>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</si>
  <si>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</si>
  <si>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</si>
  <si>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</si>
  <si>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</si>
  <si>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</si>
  <si>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</si>
  <si>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</si>
  <si>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</si>
  <si>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</si>
  <si>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</si>
  <si>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</si>
  <si>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</si>
  <si>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</si>
  <si>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</si>
  <si>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</si>
  <si>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</si>
  <si>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</si>
  <si>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</si>
  <si>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</si>
  <si>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</si>
  <si>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</si>
  <si>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</si>
  <si>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</si>
  <si>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</si>
  <si>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</si>
  <si>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</si>
  <si>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</si>
  <si>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</si>
  <si>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</si>
  <si>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</si>
  <si>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</si>
  <si>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</si>
  <si>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</si>
  <si>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</si>
  <si>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</si>
  <si>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</si>
  <si>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</si>
  <si>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</si>
  <si>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</si>
  <si>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</si>
  <si>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</si>
  <si>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</si>
  <si>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</si>
  <si>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</si>
  <si>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</si>
  <si>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</si>
  <si>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</si>
  <si>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</si>
  <si>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</si>
  <si>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</si>
  <si>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</si>
  <si>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</si>
  <si>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</si>
  <si>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</si>
  <si>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</si>
  <si>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</si>
  <si>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</si>
  <si>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</si>
  <si>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</si>
  <si>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</si>
  <si>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</si>
  <si>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</si>
  <si>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</si>
  <si>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</si>
  <si>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</si>
  <si>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</si>
  <si>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</si>
  <si>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</si>
  <si>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</si>
  <si>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</si>
  <si>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</si>
  <si>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</si>
  <si>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</si>
  <si>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</si>
  <si>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</si>
  <si>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</si>
  <si>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</si>
  <si>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</si>
  <si>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</si>
  <si>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</si>
  <si>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</si>
  <si>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</si>
  <si>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</si>
  <si>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</si>
  <si>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</si>
  <si>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</si>
  <si>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</si>
  <si>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</si>
  <si>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</si>
  <si>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</si>
  <si>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</si>
  <si>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</si>
  <si>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</si>
  <si>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</si>
  <si>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</si>
  <si>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</si>
  <si>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</si>
  <si>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</si>
  <si>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</si>
  <si>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</si>
  <si>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</si>
  <si>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</si>
  <si>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</si>
  <si>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</si>
  <si>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</si>
  <si>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</si>
  <si>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</si>
  <si>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</si>
  <si>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</si>
  <si>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</si>
  <si>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</si>
  <si>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</si>
  <si>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</si>
  <si>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</si>
  <si>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</si>
  <si>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</si>
  <si>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</si>
  <si>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</si>
  <si>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</si>
  <si>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</si>
  <si>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</si>
  <si>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</si>
  <si>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</si>
  <si>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</si>
  <si>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</si>
  <si>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</si>
  <si>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</si>
  <si>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</si>
  <si>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</si>
  <si>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</si>
  <si>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</si>
  <si>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</si>
  <si>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</si>
  <si>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</si>
  <si>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</si>
  <si>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</si>
  <si>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</si>
  <si>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</si>
  <si>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</si>
  <si>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</si>
  <si>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</si>
  <si>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</si>
  <si>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</si>
  <si>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</si>
  <si>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</si>
  <si>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</si>
  <si>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</si>
  <si>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</si>
  <si>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</si>
  <si>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</si>
  <si>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</si>
  <si>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</si>
  <si>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</si>
  <si>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</si>
  <si>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</si>
  <si>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</si>
  <si>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</si>
  <si>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</si>
  <si>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</si>
  <si>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</si>
  <si>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</si>
  <si>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</si>
  <si>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</si>
  <si>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</si>
  <si>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</si>
  <si>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</si>
  <si>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</si>
  <si>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</si>
  <si>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</si>
  <si>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</si>
  <si>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</si>
  <si>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</si>
  <si>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</si>
  <si>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</si>
  <si>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</si>
  <si>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</si>
  <si>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</si>
  <si>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</si>
  <si>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</si>
  <si>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</si>
  <si>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</si>
  <si>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</si>
  <si>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</si>
  <si>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</si>
  <si>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</si>
  <si>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</si>
  <si>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</si>
  <si>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</si>
  <si>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</si>
  <si>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</si>
  <si>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</si>
  <si>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</si>
  <si>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</si>
  <si>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</si>
  <si>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</si>
  <si>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</si>
  <si>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</si>
  <si>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</si>
  <si>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</si>
  <si>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</si>
  <si>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</si>
  <si>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</si>
  <si>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</si>
  <si>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</si>
  <si>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</si>
  <si>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</si>
  <si>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</si>
  <si>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</si>
  <si>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</si>
  <si>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</si>
  <si>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</si>
  <si>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</si>
  <si>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</si>
  <si>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</si>
  <si>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</si>
  <si>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</si>
  <si>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</si>
  <si>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</si>
  <si>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</si>
  <si>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</si>
  <si>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</si>
  <si>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</si>
  <si>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</si>
  <si>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</si>
  <si>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</si>
  <si>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</si>
  <si>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</si>
  <si>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</si>
  <si>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</si>
  <si>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</si>
  <si>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</si>
  <si>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</si>
  <si>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</si>
  <si>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</si>
  <si>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</si>
  <si>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</si>
  <si>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</si>
  <si>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</si>
  <si>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</si>
  <si>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</si>
  <si>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</si>
  <si>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</si>
  <si>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</si>
  <si>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</si>
  <si>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</si>
  <si>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</si>
  <si>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</si>
  <si>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</si>
  <si>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</si>
  <si>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</si>
  <si>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</si>
  <si>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</si>
  <si>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</si>
  <si>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</si>
  <si>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</si>
  <si>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</si>
  <si>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</si>
  <si>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</si>
  <si>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</si>
  <si>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</si>
  <si>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</si>
  <si>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</si>
  <si>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</si>
  <si>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</si>
  <si>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</si>
  <si>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</si>
  <si>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</si>
  <si>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</si>
  <si>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</si>
  <si>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</si>
  <si>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</si>
  <si>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</si>
  <si>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</si>
  <si>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</si>
  <si>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</si>
  <si>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</si>
  <si>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</si>
  <si>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</si>
  <si>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</si>
  <si>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</si>
  <si>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</si>
  <si>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</si>
  <si>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</si>
  <si>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</si>
  <si>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</si>
  <si>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</si>
  <si>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</si>
  <si>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</si>
  <si>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</si>
  <si>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</si>
  <si>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</si>
  <si>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</si>
  <si>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</si>
  <si>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</si>
  <si>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</si>
  <si>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</si>
  <si>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</si>
  <si>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</si>
  <si>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</si>
  <si>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</si>
  <si>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</si>
  <si>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</si>
  <si>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</si>
  <si>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</si>
  <si>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</si>
  <si>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</si>
  <si>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</si>
  <si>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</si>
  <si>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</si>
  <si>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</si>
  <si>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</si>
  <si>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</si>
  <si>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</si>
  <si>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</si>
  <si>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</si>
  <si>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</si>
  <si>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</si>
  <si>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</si>
  <si>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</si>
  <si>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</si>
  <si>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</si>
  <si>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</si>
  <si>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</si>
  <si>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</si>
  <si>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</si>
  <si>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</si>
  <si>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</si>
  <si>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</si>
  <si>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</si>
  <si>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</si>
  <si>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</si>
  <si>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</si>
  <si>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</si>
  <si>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</si>
  <si>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</si>
  <si>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</si>
  <si>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</si>
  <si>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</si>
  <si>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</si>
  <si>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</si>
  <si>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</si>
  <si>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</si>
  <si>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</si>
  <si>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</si>
  <si>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</si>
  <si>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</si>
  <si>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</si>
  <si>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</si>
  <si>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</si>
  <si>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</si>
  <si>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</si>
  <si>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</si>
  <si>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</si>
  <si>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</si>
  <si>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</si>
  <si>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</si>
  <si>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</si>
  <si>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</si>
  <si>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</si>
  <si>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</si>
  <si>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</si>
  <si>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</si>
  <si>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</si>
  <si>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</si>
  <si>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</si>
  <si>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</si>
  <si>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</si>
  <si>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</si>
  <si>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</si>
  <si>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</si>
  <si>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</si>
  <si>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</si>
  <si>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</si>
  <si>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</si>
  <si>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</si>
  <si>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</si>
  <si>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</si>
  <si>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</si>
  <si>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</si>
  <si>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</si>
  <si>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</si>
  <si>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</si>
  <si>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</si>
  <si>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</si>
  <si>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</si>
  <si>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</si>
  <si>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</si>
  <si>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</si>
  <si>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</si>
  <si>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</si>
  <si>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</si>
  <si>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</si>
  <si>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</si>
  <si>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</si>
  <si>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</si>
  <si>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</si>
  <si>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</si>
  <si>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</si>
  <si>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</si>
  <si>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</si>
  <si>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</si>
  <si>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</si>
  <si>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</si>
  <si>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</si>
  <si>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</si>
  <si>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</si>
  <si>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</si>
  <si>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</si>
  <si>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</si>
  <si>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</si>
  <si>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</si>
  <si>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</si>
  <si>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</si>
  <si>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</si>
  <si>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</si>
  <si>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</si>
  <si>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</si>
  <si>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</si>
  <si>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</si>
  <si>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</si>
  <si>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</si>
  <si>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</si>
  <si>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</si>
  <si>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</si>
  <si>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</si>
  <si>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</si>
  <si>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</si>
  <si>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</si>
  <si>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</si>
  <si>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</si>
  <si>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</si>
  <si>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</si>
  <si>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</si>
  <si>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</si>
  <si>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</si>
  <si>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</si>
  <si>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</si>
  <si>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</si>
  <si>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</si>
  <si>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</si>
  <si>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</si>
  <si>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</si>
  <si>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</si>
  <si>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</si>
  <si>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</si>
  <si>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</si>
  <si>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</si>
  <si>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</si>
  <si>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</si>
  <si>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</si>
  <si>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</si>
  <si>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</si>
  <si>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</si>
  <si>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</si>
  <si>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</si>
  <si>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</si>
  <si>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</si>
  <si>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</si>
  <si>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</si>
  <si>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</si>
  <si>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</si>
  <si>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</si>
  <si>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</si>
  <si>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</si>
  <si>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</si>
  <si>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</si>
  <si>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</si>
  <si>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</si>
  <si>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</si>
  <si>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</si>
  <si>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</si>
  <si>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</si>
  <si>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</si>
  <si>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</si>
  <si>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</si>
  <si>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</si>
  <si>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</si>
  <si>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</si>
  <si>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</si>
  <si>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</si>
  <si>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</si>
  <si>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</si>
  <si>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</si>
  <si>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</si>
  <si>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</si>
  <si>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</si>
  <si>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</si>
  <si>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</si>
  <si>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</si>
  <si>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</si>
  <si>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</si>
  <si>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</si>
  <si>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</si>
  <si>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</si>
  <si>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</si>
  <si>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</si>
  <si>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</si>
  <si>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</si>
  <si>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</si>
  <si>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</si>
  <si>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</si>
  <si>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</si>
  <si>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</si>
  <si>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</si>
  <si>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</si>
  <si>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</si>
  <si>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</si>
  <si>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</si>
  <si>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</si>
  <si>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</si>
  <si>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</si>
  <si>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</si>
  <si>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</si>
  <si>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</si>
  <si>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</si>
  <si>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</si>
  <si>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</si>
  <si>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</si>
  <si>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</si>
  <si>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</si>
  <si>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</si>
  <si>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</si>
  <si>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</si>
  <si>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</si>
  <si>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</si>
  <si>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</si>
  <si>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</si>
  <si>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</si>
  <si>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</si>
  <si>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</si>
  <si>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</si>
  <si>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</si>
  <si>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</si>
  <si>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</si>
  <si>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</si>
  <si>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</si>
  <si>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</si>
  <si>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</si>
  <si>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</si>
  <si>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</si>
  <si>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</si>
  <si>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</si>
  <si>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</si>
  <si>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</si>
  <si>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</si>
  <si>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</si>
  <si>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</si>
  <si>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</si>
  <si>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</si>
  <si>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</si>
  <si>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</si>
  <si>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</si>
  <si>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</si>
  <si>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</si>
  <si>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</si>
  <si>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</si>
  <si>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</si>
  <si>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</si>
  <si>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</si>
  <si>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</si>
  <si>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</si>
  <si>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</si>
  <si>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</si>
  <si>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</si>
  <si>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</si>
  <si>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</si>
  <si>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</si>
  <si>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</si>
  <si>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</si>
  <si>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</si>
  <si>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</si>
  <si>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</si>
  <si>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</si>
  <si>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</si>
  <si>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</si>
  <si>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</si>
  <si>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</si>
  <si>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</si>
  <si>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</si>
  <si>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</si>
  <si>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</si>
  <si>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</si>
  <si>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</si>
  <si>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</si>
  <si>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</si>
  <si>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</si>
  <si>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</si>
  <si>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</si>
  <si>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</si>
  <si>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</si>
  <si>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</si>
  <si>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</si>
  <si>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</si>
  <si>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</si>
  <si>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</si>
  <si>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</si>
  <si>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</si>
  <si>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</si>
  <si>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</si>
  <si>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</si>
  <si>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</si>
  <si>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</si>
  <si>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</si>
  <si>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</si>
  <si>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</si>
  <si>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</si>
  <si>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</si>
  <si>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</si>
  <si>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</si>
  <si>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</si>
  <si>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</si>
  <si>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</si>
  <si>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</si>
  <si>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</si>
  <si>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</si>
  <si>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</si>
  <si>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</si>
  <si>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</si>
  <si>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</si>
  <si>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</si>
  <si>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</si>
  <si>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</si>
  <si>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</si>
  <si>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</si>
  <si>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</si>
  <si>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</si>
  <si>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</si>
  <si>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</si>
  <si>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</si>
  <si>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</si>
  <si>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</si>
  <si>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</si>
  <si>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</si>
  <si>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</si>
  <si>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</si>
  <si>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</si>
  <si>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</si>
  <si>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</si>
  <si>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</si>
  <si>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</si>
  <si>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</si>
  <si>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</si>
  <si>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</si>
  <si>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</si>
  <si>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</si>
  <si>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</si>
  <si>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</si>
  <si>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</si>
  <si>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</si>
  <si>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</si>
  <si>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</si>
  <si>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</si>
  <si>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</si>
  <si>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</si>
  <si>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</si>
  <si>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</si>
  <si>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</si>
  <si>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</si>
  <si>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</si>
  <si>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</si>
  <si>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</si>
  <si>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</si>
  <si>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</si>
  <si>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</si>
  <si>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</si>
  <si>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</si>
  <si>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</si>
  <si>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</si>
  <si>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</si>
  <si>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</si>
  <si>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</si>
  <si>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</si>
  <si>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</si>
  <si>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</si>
  <si>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</si>
  <si>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</si>
  <si>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</si>
  <si>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</si>
  <si>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</si>
  <si>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</si>
  <si>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</si>
  <si>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</si>
  <si>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</si>
  <si>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</si>
  <si>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</si>
  <si>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</si>
  <si>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</si>
  <si>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</si>
  <si>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</si>
  <si>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</si>
  <si>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</si>
  <si>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</si>
  <si>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</si>
  <si>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</si>
  <si>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</si>
  <si>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</si>
  <si>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</si>
  <si>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</si>
  <si>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</si>
  <si>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</si>
  <si>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</si>
  <si>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</si>
  <si>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</si>
  <si>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</si>
  <si>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</si>
  <si>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</si>
  <si>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</si>
  <si>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</si>
  <si>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</si>
  <si>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</si>
  <si>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</si>
  <si>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</si>
  <si>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</si>
  <si>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</si>
  <si>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</si>
  <si>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</si>
  <si>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</si>
  <si>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</si>
  <si>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</si>
  <si>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</si>
  <si>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</si>
  <si>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</si>
  <si>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</si>
  <si>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</si>
  <si>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</si>
  <si>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</si>
  <si>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</si>
  <si>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</si>
  <si>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</si>
  <si>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</si>
  <si>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</si>
  <si>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</si>
  <si>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</si>
  <si>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</si>
  <si>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</si>
  <si>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</si>
  <si>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</si>
  <si>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</si>
  <si>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</si>
  <si>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</si>
  <si>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</si>
  <si>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</si>
  <si>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</si>
  <si>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</si>
  <si>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</si>
  <si>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</si>
  <si>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</si>
  <si>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</si>
  <si>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</si>
  <si>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</si>
  <si>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</si>
  <si>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</si>
  <si>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</si>
  <si>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</si>
  <si>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</si>
  <si>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</si>
  <si>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</si>
  <si>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</si>
  <si>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</si>
  <si>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</si>
  <si>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</si>
  <si>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</si>
  <si>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</si>
  <si>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</si>
  <si>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</si>
  <si>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</si>
  <si>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</si>
  <si>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</si>
  <si>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</si>
  <si>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</si>
  <si>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</si>
  <si>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</si>
  <si>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</si>
  <si>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</si>
  <si>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</si>
  <si>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</si>
  <si>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</si>
  <si>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</si>
  <si>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</si>
  <si>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</si>
  <si>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</si>
  <si>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</si>
  <si>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</si>
  <si>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</si>
  <si>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</si>
  <si>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</si>
  <si>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</si>
  <si>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</si>
  <si>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</si>
  <si>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</si>
  <si>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</si>
  <si>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</si>
  <si>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</si>
  <si>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</si>
  <si>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</si>
  <si>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</si>
  <si>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</si>
  <si>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</si>
  <si>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</si>
  <si>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</si>
  <si>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</si>
  <si>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</si>
  <si>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</si>
  <si>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</si>
  <si>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</si>
  <si>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</si>
  <si>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</si>
  <si>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</si>
  <si>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</si>
  <si>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</si>
  <si>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</si>
  <si>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</si>
  <si>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</si>
  <si>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</si>
  <si>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</si>
  <si>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</si>
  <si>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</si>
  <si>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</si>
  <si>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</si>
  <si>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</si>
  <si>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</si>
  <si>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</si>
  <si>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</si>
  <si>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</si>
  <si>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</si>
  <si>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</si>
  <si>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</si>
  <si>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</si>
  <si>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</si>
  <si>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</si>
  <si>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</si>
  <si>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</si>
  <si>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</si>
  <si>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</si>
  <si>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</si>
  <si>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</si>
  <si>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</si>
  <si>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</si>
  <si>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</si>
  <si>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</si>
  <si>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</si>
  <si>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</si>
  <si>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</si>
  <si>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</si>
  <si>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</si>
  <si>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</si>
  <si>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</si>
  <si>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</si>
  <si>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</si>
  <si>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</si>
  <si>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</si>
  <si>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</si>
  <si>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</si>
  <si>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</si>
  <si>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</si>
  <si>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</si>
  <si>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</si>
  <si>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</si>
  <si>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</si>
  <si>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</si>
  <si>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</si>
  <si>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</si>
  <si>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</si>
  <si>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</si>
  <si>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</si>
  <si>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</si>
  <si>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</si>
  <si>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</si>
  <si>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</si>
  <si>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</si>
  <si>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</si>
  <si>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</si>
  <si>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</si>
  <si>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</si>
  <si>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</si>
  <si>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</si>
  <si>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</si>
  <si>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</si>
  <si>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</si>
  <si>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</si>
  <si>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</si>
  <si>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</si>
  <si>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</si>
  <si>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</si>
  <si>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</si>
  <si>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</si>
  <si>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</si>
  <si>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</si>
  <si>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</si>
  <si>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</si>
  <si>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</si>
  <si>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</si>
  <si>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</si>
  <si>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</si>
  <si>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</si>
  <si>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</si>
  <si>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</si>
  <si>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</si>
  <si>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</si>
  <si>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</si>
  <si>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</si>
  <si>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</si>
  <si>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</si>
  <si>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</si>
  <si>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</si>
  <si>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</si>
  <si>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</si>
  <si>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</si>
  <si>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</si>
  <si>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</si>
  <si>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</si>
  <si>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</si>
  <si>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</si>
  <si>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</si>
  <si>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</si>
  <si>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</si>
  <si>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</si>
  <si>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</si>
  <si>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</si>
  <si>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</si>
  <si>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</si>
  <si>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</si>
  <si>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</si>
  <si>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</si>
  <si>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</si>
  <si>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</si>
  <si>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</si>
  <si>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</si>
  <si>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</si>
  <si>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</si>
  <si>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</si>
  <si>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</si>
  <si>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</si>
  <si>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</si>
  <si>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</si>
  <si>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</si>
  <si>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</si>
  <si>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</si>
  <si>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</si>
  <si>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</si>
  <si>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</si>
  <si>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</si>
  <si>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</si>
  <si>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</si>
  <si>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</si>
  <si>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</si>
  <si>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</si>
  <si>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</si>
  <si>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</si>
  <si>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</si>
  <si>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</si>
  <si>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</si>
  <si>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</si>
  <si>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</si>
  <si>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</si>
  <si>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</si>
  <si>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</si>
  <si>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</si>
  <si>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</si>
  <si>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</si>
  <si>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</si>
  <si>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</si>
  <si>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</si>
  <si>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</si>
  <si>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</si>
  <si>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</si>
  <si>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</si>
  <si>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</si>
  <si>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</si>
  <si>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</si>
  <si>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</si>
  <si>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</si>
  <si>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</si>
  <si>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</si>
  <si>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</si>
  <si>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</si>
  <si>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</si>
  <si>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</si>
  <si>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</si>
  <si>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</si>
  <si>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</si>
  <si>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</si>
  <si>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</si>
  <si>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</si>
  <si>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</si>
  <si>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</si>
  <si>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</si>
  <si>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</si>
  <si>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</si>
  <si>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</si>
  <si>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</si>
  <si>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</si>
  <si>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</si>
  <si>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</si>
  <si>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</si>
  <si>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</si>
  <si>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</si>
  <si>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</si>
  <si>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</si>
  <si>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</si>
  <si>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</si>
  <si>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</si>
  <si>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</si>
  <si>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</si>
  <si>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</si>
  <si>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</si>
  <si>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</si>
  <si>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</si>
  <si>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</si>
  <si>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</si>
  <si>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</si>
  <si>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</si>
  <si>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</si>
  <si>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</si>
  <si>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</si>
  <si>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</si>
  <si>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</si>
  <si>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</si>
  <si>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</si>
  <si>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</si>
  <si>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</si>
  <si>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</si>
  <si>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</si>
  <si>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</si>
  <si>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</si>
  <si>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</si>
  <si>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</si>
  <si>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</si>
  <si>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</si>
  <si>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</si>
  <si>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</si>
  <si>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</si>
  <si>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</si>
  <si>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</si>
  <si>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</si>
  <si>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</si>
  <si>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</si>
  <si>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</si>
  <si>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</si>
  <si>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</si>
  <si>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</si>
  <si>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</si>
  <si>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</si>
  <si>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</si>
  <si>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</si>
  <si>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</si>
  <si>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</si>
  <si>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</si>
  <si>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</si>
  <si>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</si>
  <si>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</si>
  <si>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</si>
  <si>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</si>
  <si>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</si>
  <si>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</si>
  <si>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</si>
  <si>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</si>
  <si>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</si>
  <si>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</si>
  <si>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</si>
  <si>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</si>
  <si>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</si>
  <si>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</si>
  <si>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</si>
  <si>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</si>
  <si>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</si>
  <si>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</si>
  <si>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</si>
  <si>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</si>
  <si>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</si>
  <si>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</si>
  <si>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</si>
  <si>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</si>
  <si>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</si>
  <si>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</si>
  <si>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</si>
  <si>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</si>
  <si>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</si>
  <si>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</si>
  <si>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</si>
  <si>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</si>
  <si>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</si>
  <si>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</si>
  <si>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</si>
  <si>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</si>
  <si>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</si>
  <si>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</si>
  <si>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</si>
  <si>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</si>
  <si>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</si>
  <si>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</si>
  <si>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</si>
  <si>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</si>
  <si>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</si>
  <si>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</si>
  <si>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</si>
  <si>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</si>
  <si>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</si>
  <si>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</si>
  <si>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</si>
  <si>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</si>
  <si>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</si>
  <si>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</si>
  <si>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</si>
  <si>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</si>
  <si>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</si>
  <si>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</si>
  <si>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</si>
  <si>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</si>
  <si>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</si>
  <si>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</si>
  <si>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</si>
  <si>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</si>
  <si>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</si>
  <si>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</si>
  <si>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</si>
  <si>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</si>
  <si>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</si>
  <si>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</si>
  <si>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</si>
  <si>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</si>
  <si>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</si>
  <si>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</si>
  <si>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</si>
  <si>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</si>
  <si>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</si>
  <si>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</si>
  <si>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</si>
  <si>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</si>
  <si>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icon_surprise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</si>
  <si>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</si>
  <si>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</si>
  <si>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</si>
  <si>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</si>
  <si>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</si>
  <si>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</si>
  <si>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</si>
  <si>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</si>
  <si>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</si>
  <si>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</si>
  <si>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</si>
  <si>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</si>
  <si>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</si>
  <si>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</si>
  <si>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</si>
  <si>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</si>
  <si>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</si>
  <si>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</si>
  <si>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</si>
  <si>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</si>
  <si>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</si>
  <si>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</si>
  <si>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</si>
  <si>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</si>
  <si>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</si>
  <si>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</si>
  <si>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</si>
  <si>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</si>
  <si>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merida</t>
  </si>
  <si>
    <t>shieldman</t>
  </si>
  <si>
    <t>id</t>
  </si>
  <si>
    <t>icon_revive</t>
  </si>
  <si>
    <t>icon_vacuum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</si>
</sst>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4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52" fillId="14" borderId="4" xfId="0" applyFont="1" applyFill="1" applyBorder="1"/>
    <xf numFmtId="0" fontId="52" fillId="20" borderId="45" xfId="0" applyNumberFormat="1" applyFont="1" applyFill="1" applyBorder="1"/>
    <xf numFmtId="0" fontId="11" fillId="20" borderId="4" xfId="0" applyNumberFormat="1" applyFont="1" applyFill="1" applyBorder="1" applyAlignment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56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54" headerRowBorderDxfId="353" tableBorderDxfId="352" totalsRowBorderDxfId="351">
  <autoFilter ref="B4:G5"/>
  <tableColumns count="6">
    <tableColumn id="1" name="{gameSettings}" dataDxfId="350"/>
    <tableColumn id="2" name="[sku]" dataDxfId="349"/>
    <tableColumn id="3" name="[timeToPCCoefA]" dataDxfId="348"/>
    <tableColumn id="4" name="[timeToPCCoefB]" dataDxfId="347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76" totalsRowShown="0" headerRowDxfId="226" headerRowBorderDxfId="225" tableBorderDxfId="224" totalsRowBorderDxfId="223">
  <autoFilter ref="B21:AF76"/>
  <sortState ref="B20:AE52">
    <sortCondition ref="C19:C52"/>
  </sortState>
  <tableColumns count="31">
    <tableColumn id="1" name="{entityDefinitions}" dataDxfId="222"/>
    <tableColumn id="2" name="[sku]" dataDxfId="221"/>
    <tableColumn id="6" name="[category]" dataDxfId="220"/>
    <tableColumn id="10" name="[rewardScore]" dataDxfId="219"/>
    <tableColumn id="11" name="[rewardCoins]" dataDxfId="218"/>
    <tableColumn id="12" name="[rewardPC]" dataDxfId="217"/>
    <tableColumn id="13" name="[rewardHealth]" dataDxfId="216"/>
    <tableColumn id="14" name="[rewardEnergy]" dataDxfId="215"/>
    <tableColumn id="16" name="[rewardXp]" dataDxfId="214"/>
    <tableColumn id="17" name="[goldenChance]" dataDxfId="213"/>
    <tableColumn id="18" name="[pcChance]" dataDxfId="212"/>
    <tableColumn id="3" name="[isEdible]" dataDxfId="211"/>
    <tableColumn id="4" name="[edibleFromTier]" dataDxfId="210"/>
    <tableColumn id="5" name="[biteResistance]" dataDxfId="209"/>
    <tableColumn id="35" name="[isBurnable]" dataDxfId="208"/>
    <tableColumn id="34" name="[burnableFromTier]" dataDxfId="207"/>
    <tableColumn id="30" name="[canBeGrabed]" dataDxfId="206"/>
    <tableColumn id="31" name="[grabFromTier]" dataDxfId="205"/>
    <tableColumn id="29" name="[canBeLatchedOn]" dataDxfId="204"/>
    <tableColumn id="15" name="[latchOnFromTier]" dataDxfId="203"/>
    <tableColumn id="28" name="[maxHealth]" dataDxfId="202"/>
    <tableColumn id="8" name="[alcohol]" dataDxfId="201"/>
    <tableColumn id="19" name="[eatFeedbackChance]" dataDxfId="200"/>
    <tableColumn id="20" name="[burnFeedbackChance]" dataDxfId="199"/>
    <tableColumn id="21" name="[damageFeedbackChance]" dataDxfId="198"/>
    <tableColumn id="22" name="[deathFeedbackChance]" dataDxfId="197"/>
    <tableColumn id="7" name="[tidName]" dataDxfId="196"/>
    <tableColumn id="9" name="[tidEatFeedback]" dataDxfId="195"/>
    <tableColumn id="23" name="[tidBurnFeedback]" dataDxfId="194"/>
    <tableColumn id="24" name="[tidDamageFeedback]" dataDxfId="193"/>
    <tableColumn id="25" name="[tidDeathFeedback]" dataDxfId="1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1" headerRowBorderDxfId="190" tableBorderDxfId="189" totalsRowBorderDxfId="188">
  <autoFilter ref="B4:C16"/>
  <sortState ref="B5:C14">
    <sortCondition ref="C4:C14"/>
  </sortState>
  <tableColumns count="2">
    <tableColumn id="1" name="{entityCategoryDefinitions}" dataDxfId="187"/>
    <tableColumn id="2" name="[sku]" dataDxfId="1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0:O109" totalsRowShown="0">
  <autoFilter ref="B80:O109"/>
  <sortState ref="B51:M77">
    <sortCondition ref="D50:D77"/>
  </sortState>
  <tableColumns count="14">
    <tableColumn id="1" name="{decorationDefinitions}" dataDxfId="185" totalsRowDxfId="184"/>
    <tableColumn id="2" name="[sku]" dataDxfId="183" totalsRowDxfId="182"/>
    <tableColumn id="4" name="[category]" dataDxfId="181" totalsRowDxfId="180"/>
    <tableColumn id="16" name="[isBurnable]" dataDxfId="179" totalsRowDxfId="178"/>
    <tableColumn id="17" name="[minTierBurnFeedback]" dataDxfId="177" totalsRowDxfId="176"/>
    <tableColumn id="18" name="[minTierBurn]" dataDxfId="175" totalsRowDxfId="174"/>
    <tableColumn id="19" name="minTierExplode" dataDxfId="173" totalsRowDxfId="172"/>
    <tableColumn id="28" name="[burnFeedbackChance]" dataDxfId="171" totalsRowDxfId="170"/>
    <tableColumn id="30" name="[destroyFeedbackChance]" dataDxfId="169" totalsRowDxfId="168"/>
    <tableColumn id="31" name="[tidName]" dataDxfId="167" totalsRowDxfId="166"/>
    <tableColumn id="33" name="[tidBurnFeedback]" dataDxfId="165" totalsRowDxfId="164"/>
    <tableColumn id="34" name="[tidDestroyFeedback]" dataDxfId="163" totalsRowDxfId="162"/>
    <tableColumn id="3" name="[minTierDestruction]" dataDxfId="161" totalsRowDxfId="160"/>
    <tableColumn id="5" name="[minTierDestructionFeedback]" dataDxfId="159" totalsRowDxfId="15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3" headerRowBorderDxfId="152" tableBorderDxfId="151" totalsRowBorderDxfId="150">
  <autoFilter ref="B4:N10"/>
  <tableColumns count="13">
    <tableColumn id="1" name="{levelDefinitions}" dataDxfId="149"/>
    <tableColumn id="9" name="[sku]" dataDxfId="148"/>
    <tableColumn id="3" name="order" dataDxfId="147"/>
    <tableColumn id="4" name="dragonsToUnlock" dataDxfId="146"/>
    <tableColumn id="14" name="[dataFile]" dataDxfId="145"/>
    <tableColumn id="5" name="[spawnersScene]" dataDxfId="144"/>
    <tableColumn id="2" name="[collisionScene]" dataDxfId="143"/>
    <tableColumn id="10" name="[artScene]" dataDxfId="142"/>
    <tableColumn id="7" name="[activeScene]" dataDxfId="141"/>
    <tableColumn id="8" name="[soundScene]" dataDxfId="140"/>
    <tableColumn id="6" name="comingSoon" dataDxfId="139"/>
    <tableColumn id="11" name="tidName" dataDxfId="138"/>
    <tableColumn id="12" name="tidDesc" dataDxfId="13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9" headerRowBorderDxfId="128" tableBorderDxfId="127" totalsRowBorderDxfId="126">
  <autoFilter ref="B4:K22"/>
  <sortState ref="B5:L24">
    <sortCondition ref="E4:E24"/>
  </sortState>
  <tableColumns count="10">
    <tableColumn id="1" name="{missionDefinitions}" dataDxfId="125"/>
    <tableColumn id="9" name="[sku]" dataDxfId="124"/>
    <tableColumn id="3" name="[difficulty]" dataDxfId="123"/>
    <tableColumn id="4" name="[typeSku]" dataDxfId="122"/>
    <tableColumn id="5" name="[targetValue]" dataDxfId="121"/>
    <tableColumn id="2" name="[parameters]" dataDxfId="120"/>
    <tableColumn id="10" name="[singleRun]" dataDxfId="119"/>
    <tableColumn id="6" name="[icon]" dataDxfId="118"/>
    <tableColumn id="11" name="[tidName]" dataDxfId="117"/>
    <tableColumn id="12" name="[tidDesc]" dataDxfId="116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5" tableBorderDxfId="114">
  <autoFilter ref="B29:J33"/>
  <tableColumns count="9">
    <tableColumn id="1" name="{missionTypeDefinitions}"/>
    <tableColumn id="2" name="[sku]" dataDxfId="113"/>
    <tableColumn id="8" name="[icon]" dataDxfId="112"/>
    <tableColumn id="3" name="[tidName]"/>
    <tableColumn id="4" name="[tidDescSingleRun]" dataDxfId="111"/>
    <tableColumn id="9" name="[tidDescMultiRun]" dataDxfId="110"/>
    <tableColumn id="5" name="value" dataDxfId="109"/>
    <tableColumn id="6" name="parameters" dataDxfId="108"/>
    <tableColumn id="7" name="single/multi-run?" dataDxfId="1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6" tableBorderDxfId="105">
  <autoFilter ref="B44:K47"/>
  <tableColumns count="10">
    <tableColumn id="1" name="{missionDifficultyDefinitions}"/>
    <tableColumn id="2" name="[sku]" dataDxfId="104"/>
    <tableColumn id="7" name="[index]" dataDxfId="103"/>
    <tableColumn id="3" name="[dragonsToUnlock]" dataDxfId="102"/>
    <tableColumn id="4" name="[cooldownMinutes]" dataDxfId="101"/>
    <tableColumn id="9" name="[maxRewardCoins]" dataDxfId="100"/>
    <tableColumn id="5" name="[removeMissionPCCoefA]" dataDxfId="99"/>
    <tableColumn id="6" name="[removeMissionPCCoefB]" dataDxfId="98"/>
    <tableColumn id="8" name="[tidName]" dataDxfId="97"/>
    <tableColumn id="10" name="[color]" dataDxfId="9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6" headerRowBorderDxfId="65" tableBorderDxfId="64" totalsRowBorderDxfId="63">
  <autoFilter ref="B17:E21"/>
  <tableColumns count="4">
    <tableColumn id="1" name="{rarityDefinitions}" dataDxfId="62"/>
    <tableColumn id="2" name="[sku]"/>
    <tableColumn id="3" name="[order]" dataDxfId="61"/>
    <tableColumn id="5" name="[tidName]" dataDxfId="6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46" headerRowBorderDxfId="345" tableBorderDxfId="344" totalsRowBorderDxfId="343">
  <autoFilter ref="B10:F11"/>
  <tableColumns count="5">
    <tableColumn id="1" name="{initialSettings}" dataDxfId="342"/>
    <tableColumn id="2" name="[sku]" dataDxfId="341"/>
    <tableColumn id="3" name="[softCurrency]" dataDxfId="340"/>
    <tableColumn id="4" name="[hardCurrency]" dataDxfId="339"/>
    <tableColumn id="6" name="[initialDragonSKU]" dataDxfId="33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50" dataDxfId="48" headerRowBorderDxfId="49" tableBorderDxfId="47">
  <autoFilter ref="B4:O44"/>
  <tableColumns count="14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11" name="[tidName]" dataDxfId="34">
      <calculatedColumnFormula>UPPER(CONCATENATE("TID_","SKIN",SUBSTITUTE(C5,"dragon",""),"_NAME"))</calculatedColumnFormula>
    </tableColumn>
    <tableColumn id="12" name="[tidDesc]" dataDxfId="3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D3:M30" totalsRowShown="0" headerRowBorderDxfId="32" tableBorderDxfId="31" totalsRowBorderDxfId="30">
  <autoFilter ref="D3:M30"/>
  <sortState ref="D4:M30">
    <sortCondition ref="E3:E30"/>
  </sortState>
  <tableColumns count="10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>
      <calculatedColumnFormula>CONCATENATE("icon_",powerUpsDefinitions[[#This Row],['[sku']]])</calculatedColumnFormula>
    </tableColumn>
    <tableColumn id="10" name="[miniIcon]" dataDxfId="23"/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36" headerRowBorderDxfId="335" tableBorderDxfId="334" totalsRowBorderDxfId="333">
  <autoFilter ref="B4:J14"/>
  <tableColumns count="9">
    <tableColumn id="1" name="{localizationDefinitions}" dataDxfId="332"/>
    <tableColumn id="8" name="[sku]" dataDxfId="331"/>
    <tableColumn id="3" name="[order]" dataDxfId="330"/>
    <tableColumn id="4" name="[isoCode]" dataDxfId="329"/>
    <tableColumn id="11" name="[android]" dataDxfId="328"/>
    <tableColumn id="12" name="[iOS]" dataDxfId="327"/>
    <tableColumn id="5" name="[txtFilename]" dataDxfId="326"/>
    <tableColumn id="2" name="[icon]" dataDxfId="325"/>
    <tableColumn id="9" name="[tidName]" dataDxfId="32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Z25" totalsRowShown="0" headerRowDxfId="321" headerRowBorderDxfId="320" tableBorderDxfId="319" totalsRowBorderDxfId="318">
  <autoFilter ref="B15:AZ25"/>
  <tableColumns count="51">
    <tableColumn id="1" name="{dragonDefinitions}" dataDxfId="317"/>
    <tableColumn id="2" name="[sku]"/>
    <tableColumn id="9" name="[tier]"/>
    <tableColumn id="3" name="[order]" dataDxfId="316"/>
    <tableColumn id="40" name="[previousDragonSku]" dataDxfId="315"/>
    <tableColumn id="4" name="[unlockPriceCoins]" dataDxfId="314"/>
    <tableColumn id="5" name="[unlockPricePC]" dataDxfId="313"/>
    <tableColumn id="11" name="[cameraDefaultZoom]" dataDxfId="312"/>
    <tableColumn id="16" name="[cameraFarZoom]" dataDxfId="311"/>
    <tableColumn id="39" name="[defaultSize]" dataDxfId="310"/>
    <tableColumn id="38" name="[cameraFrameWidthModifier]" dataDxfId="309"/>
    <tableColumn id="17" name="[healthMin]" dataDxfId="308"/>
    <tableColumn id="18" name="[healthMax]" dataDxfId="307"/>
    <tableColumn id="21" name="[healthDrain]" dataDxfId="306"/>
    <tableColumn id="32" name="[healthDrainAmpPerSecond]" dataDxfId="305"/>
    <tableColumn id="31" name="[sessionStartHealthDrainTime]" dataDxfId="304"/>
    <tableColumn id="30" name="[sessionStartHealthDrainModifier]" dataDxfId="303"/>
    <tableColumn id="19" name="[scaleMin]" dataDxfId="302"/>
    <tableColumn id="20" name="[scaleMax]" dataDxfId="301"/>
    <tableColumn id="42" name="[speedBase]" dataDxfId="300"/>
    <tableColumn id="22" name="[boostMultiplier]" dataDxfId="299"/>
    <tableColumn id="41" name="[energyBase]" dataDxfId="298"/>
    <tableColumn id="23" name="[energyDrain]" dataDxfId="297"/>
    <tableColumn id="24" name="[energyRefillRate]" dataDxfId="296"/>
    <tableColumn id="29" name="[furyBaseDamage]" dataDxfId="295"/>
    <tableColumn id="33" name="[furyBaseLength]" dataDxfId="294"/>
    <tableColumn id="12" name="[furyScoreMultiplier]" dataDxfId="293"/>
    <tableColumn id="26" name="[furyBaseDuration]" dataDxfId="292"/>
    <tableColumn id="25" name="[furyMax]" dataDxfId="291"/>
    <tableColumn id="14" name="[eatSpeedFactor]" dataDxfId="290"/>
    <tableColumn id="15" name="[maxAlcohol]" dataDxfId="289"/>
    <tableColumn id="13" name="[alcoholDrain]" dataDxfId="288"/>
    <tableColumn id="6" name="[gamePrefab]" dataDxfId="287"/>
    <tableColumn id="10" name="[menuPrefab]" dataDxfId="286"/>
    <tableColumn id="49" name="[sizeUpMultiplier]" dataDxfId="285"/>
    <tableColumn id="50" name="[speedUpMultiplier]" dataDxfId="284"/>
    <tableColumn id="51" name="[biteUpMultiplier]" dataDxfId="283"/>
    <tableColumn id="47" name="[invincible]" dataDxfId="282"/>
    <tableColumn id="48" name="[infiniteBoost]" dataDxfId="281"/>
    <tableColumn id="45" name="[eatEverything]" dataDxfId="280"/>
    <tableColumn id="46" name="[modeDuration]" dataDxfId="279"/>
    <tableColumn id="7" name="[tidName]" dataDxfId="278">
      <calculatedColumnFormula>CONCATENATE("TID_",UPPER(dragonDefinitions[[#This Row],['[sku']]]),"_NAME")</calculatedColumnFormula>
    </tableColumn>
    <tableColumn id="8" name="[tidDesc]" dataDxfId="277">
      <calculatedColumnFormula>CONCATENATE("TID_",UPPER(dragonDefinitions[[#This Row],['[sku']]]),"_DESC")</calculatedColumnFormula>
    </tableColumn>
    <tableColumn id="27" name="[statsBarRatio]" dataDxfId="276"/>
    <tableColumn id="28" name="[furyBarRatio]" dataDxfId="275"/>
    <tableColumn id="34" name="[force]" dataDxfId="274"/>
    <tableColumn id="35" name="[mass]" dataDxfId="273"/>
    <tableColumn id="36" name="[friction]" dataDxfId="272"/>
    <tableColumn id="37" name="[gravityModifier]" dataDxfId="271"/>
    <tableColumn id="43" name="[airGravityModifier]" dataDxfId="270"/>
    <tableColumn id="44" name="[waterGravityModifier]" dataDxfId="26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8" headerRowBorderDxfId="267" tableBorderDxfId="266" totalsRowBorderDxfId="265">
  <autoFilter ref="B4:G9"/>
  <tableColumns count="6">
    <tableColumn id="1" name="{dragonTierDefinitions}" dataDxfId="264"/>
    <tableColumn id="2" name="[sku]"/>
    <tableColumn id="9" name="[order]"/>
    <tableColumn id="10" name="[icon]" dataDxfId="263"/>
    <tableColumn id="3" name="[maxPetEquipped]" dataDxfId="262"/>
    <tableColumn id="7" name="[tidName]" dataDxfId="26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60" headerRowBorderDxfId="259" tableBorderDxfId="258" totalsRowBorderDxfId="257">
  <autoFilter ref="B31:I32"/>
  <tableColumns count="8">
    <tableColumn id="1" name="{dragonSettings}" dataDxfId="256"/>
    <tableColumn id="2" name="[sku]" dataDxfId="25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4" headerRowBorderDxfId="253" tableBorderDxfId="252" totalsRowBorderDxfId="25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50" headerRowBorderDxfId="249" tableBorderDxfId="248" totalsRowBorderDxfId="247">
  <autoFilter ref="B36:F39"/>
  <tableColumns count="5">
    <tableColumn id="1" name="{dragonHealthModifiersDefinitions}" dataDxfId="246"/>
    <tableColumn id="2" name="[sku]" dataDxfId="245"/>
    <tableColumn id="7" name="[threshold]"/>
    <tableColumn id="8" name="[modifier]" dataDxfId="244"/>
    <tableColumn id="9" name="[tid]" dataDxfId="2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42" headerRowBorderDxfId="241" tableBorderDxfId="240" totalsRowBorderDxfId="239">
  <autoFilter ref="B4:M44"/>
  <sortState ref="B5:M44">
    <sortCondition ref="E4:E44"/>
  </sortState>
  <tableColumns count="12">
    <tableColumn id="1" name="{petDefinitions}" dataDxfId="238"/>
    <tableColumn id="2" name="[sku]" dataDxfId="237"/>
    <tableColumn id="3" name="[rarity]" dataDxfId="236"/>
    <tableColumn id="6" name="[category]" dataDxfId="235"/>
    <tableColumn id="7" name="[order]" dataDxfId="234"/>
    <tableColumn id="8" name="[gamePrefab]" dataDxfId="233"/>
    <tableColumn id="9" name="[menuPrefab]" dataDxfId="232"/>
    <tableColumn id="11" name="[icon]" dataDxfId="231"/>
    <tableColumn id="4" name="[powerup]" dataDxfId="230"/>
    <tableColumn id="5" name="[tidName]" dataDxfId="229"/>
    <tableColumn id="10" name="[tidDesc]" dataDxfId="228">
      <calculatedColumnFormula>CONCATENATE(LEFT(petDefinitions[[#This Row],['[tidName']]],10),"_DESC")</calculatedColumnFormula>
    </tableColumn>
    <tableColumn id="12" name="id" dataDxfId="2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884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72"/>
      <c r="C16" s="372"/>
      <c r="D16" s="5" t="s">
        <v>1065</v>
      </c>
      <c r="E16" s="372"/>
      <c r="F16" s="372"/>
      <c r="G16" s="372"/>
    </row>
    <row r="17" spans="2:5" ht="94.5">
      <c r="B17" s="143" t="s">
        <v>871</v>
      </c>
      <c r="C17" s="144" t="s">
        <v>5</v>
      </c>
      <c r="D17" s="395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396">
        <v>0</v>
      </c>
      <c r="E18" s="135" t="s">
        <v>908</v>
      </c>
    </row>
    <row r="19" spans="2:5">
      <c r="B19" s="134" t="s">
        <v>4</v>
      </c>
      <c r="C19" s="13" t="s">
        <v>873</v>
      </c>
      <c r="D19" s="396">
        <v>1</v>
      </c>
      <c r="E19" s="135" t="s">
        <v>909</v>
      </c>
    </row>
    <row r="20" spans="2:5">
      <c r="B20" s="134" t="s">
        <v>4</v>
      </c>
      <c r="C20" s="13" t="s">
        <v>874</v>
      </c>
      <c r="D20" s="396">
        <v>2</v>
      </c>
      <c r="E20" s="135" t="s">
        <v>910</v>
      </c>
    </row>
    <row r="21" spans="2:5">
      <c r="B21" s="134" t="s">
        <v>4</v>
      </c>
      <c r="C21" s="13" t="s">
        <v>1064</v>
      </c>
      <c r="D21" s="396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5" priority="17"/>
  </conditionalFormatting>
  <conditionalFormatting sqref="D5:D6">
    <cfRule type="duplicateValues" dxfId="94" priority="18"/>
  </conditionalFormatting>
  <conditionalFormatting sqref="C11">
    <cfRule type="duplicateValues" dxfId="93" priority="4"/>
  </conditionalFormatting>
  <conditionalFormatting sqref="C12:C13">
    <cfRule type="duplicateValues" dxfId="92" priority="19"/>
  </conditionalFormatting>
  <conditionalFormatting sqref="C18:D18">
    <cfRule type="duplicateValues" dxfId="91" priority="2"/>
  </conditionalFormatting>
  <conditionalFormatting sqref="C19:D20">
    <cfRule type="duplicateValues" dxfId="90" priority="3"/>
  </conditionalFormatting>
  <conditionalFormatting sqref="C21:D21">
    <cfRule type="duplicateValues" dxfId="8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42"/>
      <c r="G3" s="442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3" workbookViewId="0">
      <selection activeCell="E34" sqref="E34"/>
    </sheetView>
  </sheetViews>
  <sheetFormatPr defaultColWidth="11.42578125" defaultRowHeight="15"/>
  <cols>
    <col min="2" max="2" width="34.28515625" bestFit="1" customWidth="1"/>
    <col min="3" max="3" width="18.5703125" bestFit="1" customWidth="1"/>
    <col min="4" max="4" width="16.42578125" bestFit="1" customWidth="1"/>
    <col min="5" max="5" width="21.5703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5703125" bestFit="1" customWidth="1"/>
    <col min="12" max="13" width="8.5703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1038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1069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/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1073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1192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1073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1041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1081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0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313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1081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1039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1041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1039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381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1040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1072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1039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381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1076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1069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1072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0" t="s">
        <v>313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1192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1081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1072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1077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313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1077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0" t="s">
        <v>1192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0" t="s">
        <v>1040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0" t="s">
        <v>1076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tabSelected="1" topLeftCell="G1" workbookViewId="0">
      <selection activeCell="J31" sqref="J3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5703125" bestFit="1" customWidth="1"/>
    <col min="6" max="6" width="17.7109375" bestFit="1" customWidth="1"/>
    <col min="7" max="7" width="26.42578125" style="67" bestFit="1" customWidth="1"/>
    <col min="8" max="8" width="46.5703125" bestFit="1" customWidth="1"/>
    <col min="9" max="9" width="45.42578125" bestFit="1" customWidth="1"/>
    <col min="10" max="11" width="52.5703125" bestFit="1" customWidth="1"/>
    <col min="12" max="12" width="45.42578125" bestFit="1" customWidth="1"/>
    <col min="13" max="13" width="52.5703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1165</v>
      </c>
      <c r="K3" s="149" t="s">
        <v>38</v>
      </c>
      <c r="L3" s="150" t="s">
        <v>177</v>
      </c>
      <c r="M3" s="230" t="s">
        <v>617</v>
      </c>
    </row>
    <row r="4" spans="2:13" s="67" customFormat="1">
      <c r="D4" s="219" t="s">
        <v>4</v>
      </c>
      <c r="E4" s="203" t="s">
        <v>1042</v>
      </c>
      <c r="F4" s="217" t="s">
        <v>477</v>
      </c>
      <c r="G4" s="218" t="s">
        <v>478</v>
      </c>
      <c r="H4" s="218">
        <v>1</v>
      </c>
      <c r="I4" s="204" t="str">
        <f>CONCATENATE("icon_",powerUpsDefinitions[[#This Row],['[sku']]])</f>
        <v>icon_avoid_mine</v>
      </c>
      <c r="J4" s="204" t="s">
        <v>1171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1043</v>
      </c>
      <c r="F5" s="217" t="s">
        <v>477</v>
      </c>
      <c r="G5" s="218" t="s">
        <v>479</v>
      </c>
      <c r="H5" s="218">
        <v>1</v>
      </c>
      <c r="I5" s="204" t="str">
        <f>CONCATENATE("icon_",powerUpsDefinitions[[#This Row],['[sku']]])</f>
        <v>icon_avoid_poison</v>
      </c>
      <c r="J5" s="204" t="s">
        <v>1171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1041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1167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381</v>
      </c>
      <c r="F7" s="217" t="s">
        <v>1079</v>
      </c>
      <c r="G7" s="218">
        <v>10</v>
      </c>
      <c r="H7" s="218"/>
      <c r="I7" s="204" t="str">
        <f>CONCATENATE("icon_",powerUpsDefinitions[[#This Row],['[sku']]])</f>
        <v>icon_coins</v>
      </c>
      <c r="J7" s="204" t="s">
        <v>1177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469</v>
      </c>
      <c r="F8" s="217" t="s">
        <v>469</v>
      </c>
      <c r="G8" s="218"/>
      <c r="H8" s="218"/>
      <c r="I8" s="204" t="str">
        <f>CONCATENATE("icon_",powerUpsDefinitions[[#This Row],['[sku']]])</f>
        <v>icon_dive</v>
      </c>
      <c r="J8" s="204" t="s">
        <v>1166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470</v>
      </c>
      <c r="F9" s="217" t="s">
        <v>470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1172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1084</v>
      </c>
      <c r="F10" s="217" t="s">
        <v>1085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1173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1086</v>
      </c>
      <c r="F11" s="217" t="s">
        <v>1085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1173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1087</v>
      </c>
      <c r="F12" s="214" t="s">
        <v>1087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1173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1175</v>
      </c>
      <c r="F13" s="217" t="s">
        <v>1175</v>
      </c>
      <c r="G13" s="218">
        <v>1</v>
      </c>
      <c r="H13" s="218"/>
      <c r="I13" s="401" t="str">
        <f>CONCATENATE("icon_",powerUpsDefinitions[[#This Row],['[sku']]])</f>
        <v>icon_fireball</v>
      </c>
      <c r="J13" s="401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1069</v>
      </c>
      <c r="F14" s="217" t="s">
        <v>1070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1173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98" t="s">
        <v>1044</v>
      </c>
      <c r="F15" s="399" t="s">
        <v>480</v>
      </c>
      <c r="G15" s="400">
        <v>1</v>
      </c>
      <c r="H15" s="400"/>
      <c r="I15" s="204" t="str">
        <f>CONCATENATE("icon_",powerUpsDefinitions[[#This Row],['[sku']]])</f>
        <v>icon_free_revive</v>
      </c>
      <c r="J15" s="204" t="s">
        <v>1221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1178</v>
      </c>
      <c r="F16" s="217" t="s">
        <v>1178</v>
      </c>
      <c r="G16" s="218">
        <v>1</v>
      </c>
      <c r="H16" s="218"/>
      <c r="I16" s="401" t="s">
        <v>1188</v>
      </c>
      <c r="J16" s="401" t="s">
        <v>1188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403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1039</v>
      </c>
      <c r="F17" s="217" t="s">
        <v>1039</v>
      </c>
      <c r="G17" s="218">
        <v>20</v>
      </c>
      <c r="H17" s="218"/>
      <c r="I17" s="204" t="str">
        <f>CONCATENATE("icon_",powerUpsDefinitions[[#This Row],['[sku']]])</f>
        <v>icon_fury_duration</v>
      </c>
      <c r="J17" s="204" t="s">
        <v>1176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1081</v>
      </c>
      <c r="F18" s="217" t="s">
        <v>1082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1176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1040</v>
      </c>
      <c r="F19" s="217" t="s">
        <v>475</v>
      </c>
      <c r="G19" s="218">
        <v>10</v>
      </c>
      <c r="H19" s="218"/>
      <c r="I19" s="204" t="str">
        <f>CONCATENATE("icon_",powerUpsDefinitions[[#This Row],['[sku']]])</f>
        <v>icon_hp</v>
      </c>
      <c r="J19" s="204" t="s">
        <v>1170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1074</v>
      </c>
      <c r="F20" s="217" t="s">
        <v>1071</v>
      </c>
      <c r="G20" s="218" t="s">
        <v>1075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1174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1072</v>
      </c>
      <c r="F21" s="217" t="s">
        <v>1071</v>
      </c>
      <c r="G21" s="218" t="s">
        <v>478</v>
      </c>
      <c r="H21" s="218">
        <v>10</v>
      </c>
      <c r="I21" s="204" t="str">
        <f>CONCATENATE("icon_",powerUpsDefinitions[[#This Row],['[sku']]])</f>
        <v>icon_lower_damage_mine</v>
      </c>
      <c r="J21" s="204" t="s">
        <v>1174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1073</v>
      </c>
      <c r="F22" s="217" t="s">
        <v>1071</v>
      </c>
      <c r="G22" s="218" t="s">
        <v>479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1174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407" t="s">
        <v>4</v>
      </c>
      <c r="E23" s="203" t="s">
        <v>1191</v>
      </c>
      <c r="F23" s="217" t="s">
        <v>1191</v>
      </c>
      <c r="G23" s="410">
        <v>1</v>
      </c>
      <c r="H23" s="410"/>
      <c r="I23" s="401" t="str">
        <f>CONCATENATE("icon_",powerUpsDefinitions[[#This Row],['[sku']]])</f>
        <v>icon_magnet</v>
      </c>
      <c r="J23" s="401" t="str">
        <f>CONCATENATE("icon_",powerUpsDefinitions[[#This Row],['[sku']]])</f>
        <v>icon_magnet</v>
      </c>
      <c r="K23" s="411" t="str">
        <f>CONCATENATE("TID_POWERUP_",UPPER(powerUpsDefinitions[[#This Row],['[sku']]]),"_NAME")</f>
        <v>TID_POWERUP_MAGNET_NAME</v>
      </c>
      <c r="L23" s="412" t="str">
        <f>CONCATENATE("TID_POWERUP_",UPPER(powerUpsDefinitions[[#This Row],['[sku']]]),"_DESC")</f>
        <v>TID_POWERUP_MAGNET_DESC</v>
      </c>
      <c r="M23" s="413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1192</v>
      </c>
      <c r="F24" s="217" t="s">
        <v>1192</v>
      </c>
      <c r="G24" s="218">
        <v>10</v>
      </c>
      <c r="H24" s="218"/>
      <c r="I24" s="401" t="s">
        <v>1189</v>
      </c>
      <c r="J24" s="401" t="s">
        <v>1169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403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1088</v>
      </c>
      <c r="F25" s="217" t="s">
        <v>1088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482</v>
      </c>
      <c r="F26" s="217" t="s">
        <v>481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1173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1076</v>
      </c>
      <c r="F27" s="217" t="s">
        <v>1076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1174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1080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1169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1077</v>
      </c>
      <c r="F29" s="217" t="s">
        <v>1078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1168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407" t="s">
        <v>4</v>
      </c>
      <c r="E30" s="408" t="s">
        <v>1190</v>
      </c>
      <c r="F30" s="409" t="s">
        <v>1190</v>
      </c>
      <c r="G30" s="410">
        <v>100</v>
      </c>
      <c r="H30" s="410"/>
      <c r="I30" s="401" t="s">
        <v>1222</v>
      </c>
      <c r="J30" s="401" t="s">
        <v>1173</v>
      </c>
      <c r="K30" s="411" t="str">
        <f>CONCATENATE("TID_POWERUP_",UPPER(powerUpsDefinitions[[#This Row],['[sku']]]),"_NAME")</f>
        <v>TID_POWERUP_VACUUM_NAME</v>
      </c>
      <c r="L30" s="412" t="str">
        <f>CONCATENATE("TID_POWERUP_",UPPER(powerUpsDefinitions[[#This Row],['[sku']]]),"_DESC")</f>
        <v>TID_POWERUP_VACUUM_DESC</v>
      </c>
      <c r="M30" s="413" t="str">
        <f>CONCATENATE(powerUpsDefinitions[[#This Row],['[tidDesc']]],"_SHORT")</f>
        <v>TID_POWERUP_VACUUM_DESC_SHORT</v>
      </c>
    </row>
    <row r="31" spans="4:13">
      <c r="G31"/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1201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1195</v>
      </c>
      <c r="E35" s="185" t="s">
        <v>5</v>
      </c>
      <c r="F35" s="416" t="s">
        <v>1204</v>
      </c>
      <c r="G35" s="417" t="s">
        <v>1203</v>
      </c>
      <c r="H35" s="417" t="s">
        <v>1202</v>
      </c>
    </row>
    <row r="36" spans="1:16384">
      <c r="D36" s="418" t="s">
        <v>4</v>
      </c>
      <c r="E36" s="203" t="s">
        <v>1196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37" workbookViewId="0">
      <selection activeCell="H50" sqref="H50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42"/>
      <c r="G3" s="442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988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989</v>
      </c>
    </row>
    <row r="24" spans="2:8" s="67" customFormat="1">
      <c r="B24" s="194" t="s">
        <v>4</v>
      </c>
      <c r="C24" s="13" t="s">
        <v>1009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990</v>
      </c>
    </row>
    <row r="26" spans="2:8" s="67" customFormat="1">
      <c r="B26" s="194" t="s">
        <v>4</v>
      </c>
      <c r="C26" s="13" t="s">
        <v>1010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991</v>
      </c>
    </row>
    <row r="28" spans="2:8">
      <c r="B28" s="194" t="s">
        <v>4</v>
      </c>
      <c r="C28" s="13" t="s">
        <v>1011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992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  <row r="46" spans="2:8" ht="15.75" thickBot="1"/>
    <row r="47" spans="2:8" ht="23.25">
      <c r="B47" s="12" t="s">
        <v>1197</v>
      </c>
      <c r="C47" s="12"/>
      <c r="D47" s="12"/>
      <c r="E47" s="12"/>
      <c r="F47" s="12"/>
      <c r="G47" s="12"/>
      <c r="H47" s="12"/>
    </row>
    <row r="49" spans="2:8" ht="130.5">
      <c r="B49" s="185" t="s">
        <v>1198</v>
      </c>
      <c r="C49" s="185" t="s">
        <v>5</v>
      </c>
      <c r="D49" s="185" t="s">
        <v>1206</v>
      </c>
      <c r="E49" s="417" t="s">
        <v>1207</v>
      </c>
      <c r="F49" s="417" t="s">
        <v>1208</v>
      </c>
      <c r="G49" s="417" t="s">
        <v>1209</v>
      </c>
      <c r="H49" s="417" t="s">
        <v>1210</v>
      </c>
    </row>
    <row r="50" spans="2:8">
      <c r="B50" s="420" t="s">
        <v>4</v>
      </c>
      <c r="C50" s="415" t="s">
        <v>1199</v>
      </c>
      <c r="D50" s="415" t="s">
        <v>1200</v>
      </c>
      <c r="E50" s="419" t="s">
        <v>1200</v>
      </c>
      <c r="F50" s="419">
        <v>50</v>
      </c>
      <c r="G50" s="419">
        <v>30</v>
      </c>
      <c r="H50" s="419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907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5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3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Z53"/>
  <sheetViews>
    <sheetView topLeftCell="A12" workbookViewId="0">
      <selection activeCell="AP16" sqref="AP16:AP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2" ht="15.75" thickBot="1"/>
    <row r="2" spans="2:5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2">
      <c r="B3" s="153"/>
      <c r="C3" s="10"/>
      <c r="D3" s="10"/>
      <c r="E3" s="10"/>
      <c r="F3" s="10"/>
      <c r="G3" s="10"/>
    </row>
    <row r="4" spans="2:52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1045</v>
      </c>
      <c r="G4" s="149" t="s">
        <v>38</v>
      </c>
    </row>
    <row r="5" spans="2:52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2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2">
      <c r="B7" s="136" t="s">
        <v>4</v>
      </c>
      <c r="C7" s="137" t="s">
        <v>189</v>
      </c>
      <c r="D7" s="132">
        <v>2</v>
      </c>
      <c r="E7" s="15" t="s">
        <v>651</v>
      </c>
      <c r="F7" s="368">
        <v>3</v>
      </c>
      <c r="G7" s="141" t="str">
        <f>CONCATENATE("TID_","DRAGON_",UPPER(dragonTierDefinitions[[#This Row],['[sku']]]),"_NAME")</f>
        <v>TID_DRAGON_TIER_2_NAME</v>
      </c>
    </row>
    <row r="8" spans="2:52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2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2" ht="15.75" thickBot="1"/>
    <row r="13" spans="2:5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2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25"/>
      <c r="AO14" s="425"/>
      <c r="AP14" s="425"/>
      <c r="AQ14" s="425"/>
    </row>
    <row r="15" spans="2:52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1162</v>
      </c>
      <c r="AG15" s="167" t="s">
        <v>1163</v>
      </c>
      <c r="AH15" s="169" t="s">
        <v>191</v>
      </c>
      <c r="AI15" s="148" t="s">
        <v>192</v>
      </c>
      <c r="AJ15" s="148" t="s">
        <v>1211</v>
      </c>
      <c r="AK15" s="421" t="s">
        <v>1212</v>
      </c>
      <c r="AL15" s="148" t="s">
        <v>1213</v>
      </c>
      <c r="AM15" s="148" t="s">
        <v>1214</v>
      </c>
      <c r="AN15" s="148" t="s">
        <v>1215</v>
      </c>
      <c r="AO15" s="148" t="s">
        <v>1216</v>
      </c>
      <c r="AP15" s="148" t="s">
        <v>1217</v>
      </c>
      <c r="AQ15" s="149" t="s">
        <v>38</v>
      </c>
      <c r="AR15" s="150" t="s">
        <v>177</v>
      </c>
      <c r="AS15" s="236" t="s">
        <v>484</v>
      </c>
      <c r="AT15" s="145" t="s">
        <v>485</v>
      </c>
      <c r="AU15" s="235" t="s">
        <v>788</v>
      </c>
      <c r="AV15" s="144" t="s">
        <v>589</v>
      </c>
      <c r="AW15" s="144" t="s">
        <v>590</v>
      </c>
      <c r="AX15" s="144" t="s">
        <v>591</v>
      </c>
      <c r="AY15" s="143" t="s">
        <v>1193</v>
      </c>
      <c r="AZ15" s="143" t="s">
        <v>1194</v>
      </c>
    </row>
    <row r="16" spans="2:52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02">
        <v>15</v>
      </c>
      <c r="AG16" s="402">
        <v>1</v>
      </c>
      <c r="AH16" s="15" t="s">
        <v>886</v>
      </c>
      <c r="AI16" s="15" t="s">
        <v>896</v>
      </c>
      <c r="AJ16" s="15">
        <v>2</v>
      </c>
      <c r="AK16" s="15">
        <v>2</v>
      </c>
      <c r="AL16" s="15">
        <v>2</v>
      </c>
      <c r="AM16" s="15" t="b">
        <v>1</v>
      </c>
      <c r="AN16" s="15" t="b">
        <v>1</v>
      </c>
      <c r="AO16" s="15" t="b">
        <v>1</v>
      </c>
      <c r="AP16" s="15">
        <v>10</v>
      </c>
      <c r="AQ16" s="21" t="str">
        <f>CONCATENATE("TID_",UPPER(dragonDefinitions[[#This Row],['[sku']]]),"_NAME")</f>
        <v>TID_DRAGON_BABY_NAME</v>
      </c>
      <c r="AR16" s="135" t="str">
        <f>CONCATENATE("TID_",UPPER(dragonDefinitions[[#This Row],['[sku']]]),"_DESC")</f>
        <v>TID_DRAGON_BABY_DESC</v>
      </c>
      <c r="AS16" s="237">
        <v>3.0000000000000001E-3</v>
      </c>
      <c r="AT16" s="132">
        <v>5.0000000000000001E-3</v>
      </c>
      <c r="AU16" s="164">
        <v>195</v>
      </c>
      <c r="AV16" s="13">
        <v>2</v>
      </c>
      <c r="AW16" s="13">
        <v>9.5</v>
      </c>
      <c r="AX16" s="13">
        <v>1.7</v>
      </c>
      <c r="AY16" s="414">
        <v>1.7</v>
      </c>
      <c r="AZ16" s="414">
        <v>1.7</v>
      </c>
    </row>
    <row r="17" spans="2:52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887</v>
      </c>
      <c r="AI17" s="15" t="s">
        <v>897</v>
      </c>
      <c r="AJ17" s="15">
        <v>2</v>
      </c>
      <c r="AK17" s="15">
        <v>2</v>
      </c>
      <c r="AL17" s="15">
        <v>2</v>
      </c>
      <c r="AM17" s="15" t="b">
        <v>1</v>
      </c>
      <c r="AN17" s="15" t="b">
        <v>1</v>
      </c>
      <c r="AO17" s="15" t="b">
        <v>1</v>
      </c>
      <c r="AP17" s="15">
        <v>10</v>
      </c>
      <c r="AQ17" s="21" t="str">
        <f>CONCATENATE("TID_",UPPER(dragonDefinitions[[#This Row],['[sku']]]),"_NAME")</f>
        <v>TID_DRAGON_FAT_NAME</v>
      </c>
      <c r="AR17" s="135" t="str">
        <f>CONCATENATE("TID_",UPPER(dragonDefinitions[[#This Row],['[sku']]]),"_DESC")</f>
        <v>TID_DRAGON_FAT_DESC</v>
      </c>
      <c r="AS17" s="237">
        <v>2.3E-3</v>
      </c>
      <c r="AT17" s="132">
        <v>5.0000000000000001E-3</v>
      </c>
      <c r="AU17" s="164">
        <v>220</v>
      </c>
      <c r="AV17" s="13">
        <v>2.1</v>
      </c>
      <c r="AW17" s="13">
        <v>9.5</v>
      </c>
      <c r="AX17" s="13">
        <v>1.7</v>
      </c>
      <c r="AY17" s="13">
        <v>1.7</v>
      </c>
      <c r="AZ17" s="13">
        <v>1.7</v>
      </c>
    </row>
    <row r="18" spans="2:52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888</v>
      </c>
      <c r="AI18" s="15" t="s">
        <v>898</v>
      </c>
      <c r="AJ18" s="15">
        <v>2</v>
      </c>
      <c r="AK18" s="15">
        <v>2</v>
      </c>
      <c r="AL18" s="15">
        <v>2</v>
      </c>
      <c r="AM18" s="15" t="b">
        <v>1</v>
      </c>
      <c r="AN18" s="15" t="b">
        <v>1</v>
      </c>
      <c r="AO18" s="15" t="b">
        <v>1</v>
      </c>
      <c r="AP18" s="15">
        <v>10</v>
      </c>
      <c r="AQ18" s="141" t="str">
        <f>CONCATENATE("TID_",UPPER(dragonDefinitions[[#This Row],['[sku']]]),"_NAME")</f>
        <v>TID_DRAGON_CROCODILE_NAME</v>
      </c>
      <c r="AR18" s="142" t="str">
        <f>CONCATENATE("TID_",UPPER(dragonDefinitions[[#This Row],['[sku']]]),"_DESC")</f>
        <v>TID_DRAGON_CROCODILE_DESC</v>
      </c>
      <c r="AS18" s="237">
        <v>2E-3</v>
      </c>
      <c r="AT18" s="132">
        <v>5.0000000000000001E-3</v>
      </c>
      <c r="AU18" s="168">
        <v>240</v>
      </c>
      <c r="AV18" s="13">
        <v>2.2000000000000002</v>
      </c>
      <c r="AW18" s="13">
        <v>9.5</v>
      </c>
      <c r="AX18" s="13">
        <v>1.7</v>
      </c>
      <c r="AY18" s="13">
        <v>1.7</v>
      </c>
      <c r="AZ18" s="13">
        <v>1.7</v>
      </c>
    </row>
    <row r="19" spans="2:52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889</v>
      </c>
      <c r="AI19" s="15" t="s">
        <v>899</v>
      </c>
      <c r="AJ19" s="15">
        <v>2</v>
      </c>
      <c r="AK19" s="15">
        <v>2</v>
      </c>
      <c r="AL19" s="15">
        <v>2</v>
      </c>
      <c r="AM19" s="15" t="b">
        <v>1</v>
      </c>
      <c r="AN19" s="15" t="b">
        <v>1</v>
      </c>
      <c r="AO19" s="15" t="b">
        <v>1</v>
      </c>
      <c r="AP19" s="15">
        <v>10</v>
      </c>
      <c r="AQ19" s="141" t="str">
        <f>CONCATENATE("TID_",UPPER(dragonDefinitions[[#This Row],['[sku']]]),"_NAME")</f>
        <v>TID_DRAGON_BUG_NAME</v>
      </c>
      <c r="AR19" s="142" t="str">
        <f>CONCATENATE("TID_",UPPER(dragonDefinitions[[#This Row],['[sku']]]),"_DESC")</f>
        <v>TID_DRAGON_BUG_DESC</v>
      </c>
      <c r="AS19" s="237">
        <v>2E-3</v>
      </c>
      <c r="AT19" s="132">
        <v>5.0000000000000001E-3</v>
      </c>
      <c r="AU19" s="164">
        <v>300</v>
      </c>
      <c r="AV19" s="13">
        <v>2.2999999999999998</v>
      </c>
      <c r="AW19" s="13">
        <v>9.5</v>
      </c>
      <c r="AX19" s="13">
        <v>1.7</v>
      </c>
      <c r="AY19" s="13">
        <v>1.7</v>
      </c>
      <c r="AZ19" s="13">
        <v>1.7</v>
      </c>
    </row>
    <row r="20" spans="2:52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890</v>
      </c>
      <c r="AI20" s="15" t="s">
        <v>900</v>
      </c>
      <c r="AJ20" s="15">
        <v>2</v>
      </c>
      <c r="AK20" s="15">
        <v>2</v>
      </c>
      <c r="AL20" s="15">
        <v>2</v>
      </c>
      <c r="AM20" s="15" t="b">
        <v>1</v>
      </c>
      <c r="AN20" s="15" t="b">
        <v>1</v>
      </c>
      <c r="AO20" s="15" t="b">
        <v>1</v>
      </c>
      <c r="AP20" s="15">
        <v>10</v>
      </c>
      <c r="AQ20" s="141" t="str">
        <f>CONCATENATE("TID_",UPPER(dragonDefinitions[[#This Row],['[sku']]]),"_NAME")</f>
        <v>TID_DRAGON_CHINESE_NAME</v>
      </c>
      <c r="AR20" s="142" t="str">
        <f>CONCATENATE("TID_",UPPER(dragonDefinitions[[#This Row],['[sku']]]),"_DESC")</f>
        <v>TID_DRAGON_CHINESE_DESC</v>
      </c>
      <c r="AS20" s="237">
        <v>1.9E-3</v>
      </c>
      <c r="AT20" s="132">
        <v>5.0000000000000001E-3</v>
      </c>
      <c r="AU20" s="164">
        <v>350</v>
      </c>
      <c r="AV20" s="13">
        <v>2.4</v>
      </c>
      <c r="AW20" s="13">
        <v>9.5</v>
      </c>
      <c r="AX20" s="13">
        <v>1.7</v>
      </c>
      <c r="AY20" s="13">
        <v>1.7</v>
      </c>
      <c r="AZ20" s="13">
        <v>1.7</v>
      </c>
    </row>
    <row r="21" spans="2:52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891</v>
      </c>
      <c r="AI21" s="15" t="s">
        <v>901</v>
      </c>
      <c r="AJ21" s="15">
        <v>2</v>
      </c>
      <c r="AK21" s="15">
        <v>2</v>
      </c>
      <c r="AL21" s="15">
        <v>2</v>
      </c>
      <c r="AM21" s="15" t="b">
        <v>1</v>
      </c>
      <c r="AN21" s="15" t="b">
        <v>1</v>
      </c>
      <c r="AO21" s="15" t="b">
        <v>1</v>
      </c>
      <c r="AP21" s="15">
        <v>10</v>
      </c>
      <c r="AQ21" s="141" t="str">
        <f>CONCATENATE("TID_",UPPER(dragonDefinitions[[#This Row],['[sku']]]),"_NAME")</f>
        <v>TID_DRAGON_REPTILE_NAME</v>
      </c>
      <c r="AR21" s="142" t="str">
        <f>CONCATENATE("TID_",UPPER(dragonDefinitions[[#This Row],['[sku']]]),"_DESC")</f>
        <v>TID_DRAGON_REPTILE_DESC</v>
      </c>
      <c r="AS21" s="237">
        <v>1.8E-3</v>
      </c>
      <c r="AT21" s="132">
        <v>5.0000000000000001E-3</v>
      </c>
      <c r="AU21" s="164">
        <v>400</v>
      </c>
      <c r="AV21" s="13">
        <v>2.5</v>
      </c>
      <c r="AW21" s="13">
        <v>9.5</v>
      </c>
      <c r="AX21" s="13">
        <v>1.7</v>
      </c>
      <c r="AY21" s="13">
        <v>1.7</v>
      </c>
      <c r="AZ21" s="13">
        <v>1.7</v>
      </c>
    </row>
    <row r="22" spans="2:52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892</v>
      </c>
      <c r="AI22" s="15" t="s">
        <v>902</v>
      </c>
      <c r="AJ22" s="15">
        <v>2</v>
      </c>
      <c r="AK22" s="15">
        <v>2</v>
      </c>
      <c r="AL22" s="15">
        <v>2</v>
      </c>
      <c r="AM22" s="15" t="b">
        <v>1</v>
      </c>
      <c r="AN22" s="15" t="b">
        <v>1</v>
      </c>
      <c r="AO22" s="15" t="b">
        <v>1</v>
      </c>
      <c r="AP22" s="15">
        <v>10</v>
      </c>
      <c r="AQ22" s="141" t="str">
        <f>CONCATENATE("TID_",UPPER(dragonDefinitions[[#This Row],['[sku']]]),"_NAME")</f>
        <v>TID_DRAGON_CLASSIC_NAME</v>
      </c>
      <c r="AR22" s="142" t="str">
        <f>CONCATENATE("TID_",UPPER(dragonDefinitions[[#This Row],['[sku']]]),"_DESC")</f>
        <v>TID_DRAGON_CLASSIC_DESC</v>
      </c>
      <c r="AS22" s="237">
        <v>1.6999999999999999E-3</v>
      </c>
      <c r="AT22" s="132">
        <v>5.0000000000000001E-3</v>
      </c>
      <c r="AU22" s="164">
        <v>450</v>
      </c>
      <c r="AV22" s="13">
        <v>2.6</v>
      </c>
      <c r="AW22" s="13">
        <v>9.5</v>
      </c>
      <c r="AX22" s="13">
        <v>1.7</v>
      </c>
      <c r="AY22" s="13">
        <v>1.7</v>
      </c>
      <c r="AZ22" s="13">
        <v>1.7</v>
      </c>
    </row>
    <row r="23" spans="2:52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893</v>
      </c>
      <c r="AI23" s="15" t="s">
        <v>903</v>
      </c>
      <c r="AJ23" s="15">
        <v>2</v>
      </c>
      <c r="AK23" s="15">
        <v>2</v>
      </c>
      <c r="AL23" s="15">
        <v>2</v>
      </c>
      <c r="AM23" s="15" t="b">
        <v>1</v>
      </c>
      <c r="AN23" s="15" t="b">
        <v>1</v>
      </c>
      <c r="AO23" s="15" t="b">
        <v>1</v>
      </c>
      <c r="AP23" s="15">
        <v>10</v>
      </c>
      <c r="AQ23" s="141" t="str">
        <f>CONCATENATE("TID_",UPPER(dragonDefinitions[[#This Row],['[sku']]]),"_NAME")</f>
        <v>TID_DRAGON_DEVIL_NAME</v>
      </c>
      <c r="AR23" s="142" t="str">
        <f>CONCATENATE("TID_",UPPER(dragonDefinitions[[#This Row],['[sku']]]),"_DESC")</f>
        <v>TID_DRAGON_DEVIL_DESC</v>
      </c>
      <c r="AS23" s="237">
        <v>1.6000000000000001E-3</v>
      </c>
      <c r="AT23" s="132">
        <v>5.0000000000000001E-3</v>
      </c>
      <c r="AU23" s="168">
        <v>575</v>
      </c>
      <c r="AV23" s="13">
        <v>3.2</v>
      </c>
      <c r="AW23" s="13">
        <v>9.5</v>
      </c>
      <c r="AX23" s="13">
        <v>1.7</v>
      </c>
      <c r="AY23" s="13">
        <v>1.7</v>
      </c>
      <c r="AZ23" s="13">
        <v>1.7</v>
      </c>
    </row>
    <row r="24" spans="2:52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894</v>
      </c>
      <c r="AI24" s="15" t="s">
        <v>904</v>
      </c>
      <c r="AJ24" s="15">
        <v>2</v>
      </c>
      <c r="AK24" s="15">
        <v>2</v>
      </c>
      <c r="AL24" s="15">
        <v>2</v>
      </c>
      <c r="AM24" s="15" t="b">
        <v>1</v>
      </c>
      <c r="AN24" s="15" t="b">
        <v>1</v>
      </c>
      <c r="AO24" s="15" t="b">
        <v>1</v>
      </c>
      <c r="AP24" s="15">
        <v>10</v>
      </c>
      <c r="AQ24" s="141" t="str">
        <f>CONCATENATE("TID_",UPPER(dragonDefinitions[[#This Row],['[sku']]]),"_NAME")</f>
        <v>TID_DRAGON_BALROG_NAME</v>
      </c>
      <c r="AR24" s="142" t="str">
        <f>CONCATENATE("TID_",UPPER(dragonDefinitions[[#This Row],['[sku']]]),"_DESC")</f>
        <v>TID_DRAGON_BALROG_DESC</v>
      </c>
      <c r="AS24" s="237">
        <v>1.6000000000000001E-3</v>
      </c>
      <c r="AT24" s="132">
        <v>5.0000000000000001E-3</v>
      </c>
      <c r="AU24" s="168">
        <v>725</v>
      </c>
      <c r="AV24" s="13">
        <v>3.9</v>
      </c>
      <c r="AW24" s="13">
        <v>9.5</v>
      </c>
      <c r="AX24" s="13">
        <v>1.7</v>
      </c>
      <c r="AY24" s="13">
        <v>1.7</v>
      </c>
      <c r="AZ24" s="13">
        <v>1.7</v>
      </c>
    </row>
    <row r="25" spans="2:52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895</v>
      </c>
      <c r="AI25" s="15" t="s">
        <v>905</v>
      </c>
      <c r="AJ25" s="15">
        <v>2</v>
      </c>
      <c r="AK25" s="15">
        <v>2</v>
      </c>
      <c r="AL25" s="15">
        <v>2</v>
      </c>
      <c r="AM25" s="15" t="b">
        <v>1</v>
      </c>
      <c r="AN25" s="15" t="b">
        <v>1</v>
      </c>
      <c r="AO25" s="15" t="b">
        <v>1</v>
      </c>
      <c r="AP25" s="15">
        <v>10</v>
      </c>
      <c r="AQ25" s="157" t="str">
        <f>CONCATENATE("TID_",UPPER(dragonDefinitions[[#This Row],['[sku']]]),"_NAME")</f>
        <v>TID_DRAGON_TITAN_NAME</v>
      </c>
      <c r="AR25" s="158" t="str">
        <f>CONCATENATE("TID_",UPPER(dragonDefinitions[[#This Row],['[sku']]]),"_DESC")</f>
        <v>TID_DRAGON_TITAN_DESC</v>
      </c>
      <c r="AS25" s="237">
        <v>1.5E-3</v>
      </c>
      <c r="AT25" s="132">
        <v>5.0000000000000001E-3</v>
      </c>
      <c r="AU25" s="168">
        <v>900</v>
      </c>
      <c r="AV25" s="13">
        <v>4.7</v>
      </c>
      <c r="AW25" s="13">
        <v>9.5</v>
      </c>
      <c r="AX25" s="13">
        <v>1.7</v>
      </c>
      <c r="AY25" s="193">
        <v>1.7</v>
      </c>
      <c r="AZ25" s="193">
        <v>1.7</v>
      </c>
    </row>
    <row r="26" spans="2:52" s="233" customFormat="1" ht="24" thickBot="1">
      <c r="B26" s="232"/>
      <c r="C26" s="232"/>
      <c r="D26" s="232"/>
      <c r="E26" s="232"/>
      <c r="F26" s="232"/>
      <c r="G26" s="232"/>
      <c r="H26" s="232"/>
      <c r="I26" s="429" t="s">
        <v>664</v>
      </c>
      <c r="J26" s="430"/>
      <c r="K26" s="430"/>
      <c r="L26" s="431"/>
      <c r="M26" s="432" t="s">
        <v>665</v>
      </c>
      <c r="N26" s="433"/>
      <c r="O26" s="433"/>
      <c r="P26" s="433"/>
      <c r="Q26" s="433"/>
      <c r="R26" s="434"/>
      <c r="S26" s="435" t="s">
        <v>666</v>
      </c>
      <c r="T26" s="436"/>
      <c r="U26" s="437" t="s">
        <v>671</v>
      </c>
      <c r="V26" s="438"/>
      <c r="W26" s="439" t="s">
        <v>670</v>
      </c>
      <c r="X26" s="440"/>
      <c r="Y26" s="441"/>
      <c r="Z26" s="426" t="s">
        <v>667</v>
      </c>
      <c r="AA26" s="427"/>
      <c r="AB26" s="427"/>
      <c r="AC26" s="427"/>
      <c r="AD26" s="428"/>
      <c r="AE26" s="343" t="s">
        <v>668</v>
      </c>
      <c r="AH26" s="232"/>
      <c r="AI26" s="232"/>
      <c r="AV26" s="422" t="s">
        <v>672</v>
      </c>
      <c r="AW26" s="423"/>
      <c r="AX26" s="423"/>
      <c r="AY26" s="424"/>
    </row>
    <row r="28" spans="2:52" ht="15.75" thickBot="1"/>
    <row r="29" spans="2:52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2" s="171" customFormat="1" ht="60">
      <c r="B30" s="153"/>
      <c r="C30" s="10"/>
      <c r="D30" s="10" t="s">
        <v>228</v>
      </c>
      <c r="F30" s="10"/>
      <c r="G30" s="10"/>
    </row>
    <row r="31" spans="2:52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5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94"/>
      <c r="D35" s="394" t="s">
        <v>1021</v>
      </c>
      <c r="E35" s="394" t="s">
        <v>1032</v>
      </c>
      <c r="F35" s="394"/>
      <c r="G35" s="394"/>
    </row>
    <row r="36" spans="2:23" ht="169.5">
      <c r="B36" s="143" t="s">
        <v>1022</v>
      </c>
      <c r="C36" s="144" t="s">
        <v>5</v>
      </c>
      <c r="D36" s="161" t="s">
        <v>1023</v>
      </c>
      <c r="E36" s="161" t="s">
        <v>1024</v>
      </c>
      <c r="F36" s="149" t="s">
        <v>1025</v>
      </c>
    </row>
    <row r="37" spans="2:23">
      <c r="B37" s="156" t="s">
        <v>4</v>
      </c>
      <c r="C37" s="13" t="s">
        <v>1026</v>
      </c>
      <c r="D37" s="162">
        <v>0.25</v>
      </c>
      <c r="E37" s="162">
        <v>1</v>
      </c>
      <c r="F37" s="21" t="s">
        <v>1029</v>
      </c>
    </row>
    <row r="38" spans="2:23">
      <c r="B38" s="156" t="s">
        <v>4</v>
      </c>
      <c r="C38" s="13" t="s">
        <v>1027</v>
      </c>
      <c r="D38" s="162">
        <v>0.1</v>
      </c>
      <c r="E38" s="162">
        <v>0.5</v>
      </c>
      <c r="F38" s="21" t="s">
        <v>1030</v>
      </c>
    </row>
    <row r="39" spans="2:23">
      <c r="B39" s="156" t="s">
        <v>4</v>
      </c>
      <c r="C39" s="13" t="s">
        <v>1028</v>
      </c>
      <c r="D39" s="162">
        <v>0.05</v>
      </c>
      <c r="E39" s="162">
        <v>0.2</v>
      </c>
      <c r="F39" s="21" t="s">
        <v>1031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1008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V26:AY26"/>
    <mergeCell ref="AN14:AQ14"/>
    <mergeCell ref="Z26:AD26"/>
    <mergeCell ref="I26:L26"/>
    <mergeCell ref="M26:R26"/>
    <mergeCell ref="S26:T26"/>
    <mergeCell ref="U26:V26"/>
    <mergeCell ref="W26:Y26"/>
  </mergeCells>
  <phoneticPr fontId="42" type="noConversion"/>
  <conditionalFormatting sqref="C16:C25">
    <cfRule type="duplicateValues" dxfId="323" priority="3"/>
  </conditionalFormatting>
  <conditionalFormatting sqref="C5:C9">
    <cfRule type="duplicateValues" dxfId="32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C16" workbookViewId="0">
      <selection activeCell="D8" sqref="D8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5703125" bestFit="1" customWidth="1"/>
    <col min="4" max="4" width="8.7109375" bestFit="1" customWidth="1"/>
    <col min="5" max="6" width="8.5703125" bestFit="1" customWidth="1"/>
    <col min="7" max="7" width="18.28515625" bestFit="1" customWidth="1"/>
    <col min="8" max="8" width="23.5703125" bestFit="1" customWidth="1"/>
    <col min="9" max="9" width="24.7109375" bestFit="1" customWidth="1"/>
    <col min="10" max="10" width="21.5703125" bestFit="1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79" t="s">
        <v>1038</v>
      </c>
      <c r="K4" s="374" t="s">
        <v>38</v>
      </c>
      <c r="L4" s="374" t="s">
        <v>177</v>
      </c>
      <c r="M4" s="376" t="s">
        <v>1220</v>
      </c>
    </row>
    <row r="5" spans="1:16">
      <c r="B5" s="375" t="s">
        <v>4</v>
      </c>
      <c r="C5" s="198" t="s">
        <v>1051</v>
      </c>
      <c r="D5" s="132" t="s">
        <v>872</v>
      </c>
      <c r="E5" s="132" t="s">
        <v>1068</v>
      </c>
      <c r="F5" s="132">
        <v>0</v>
      </c>
      <c r="G5" s="15" t="s">
        <v>878</v>
      </c>
      <c r="H5" s="15" t="s">
        <v>881</v>
      </c>
      <c r="I5" s="15" t="s">
        <v>1153</v>
      </c>
      <c r="J5" s="373" t="s">
        <v>1190</v>
      </c>
      <c r="K5" s="376" t="s">
        <v>1116</v>
      </c>
      <c r="L5" s="376" t="str">
        <f>CONCATENATE(LEFT(petDefinitions[[#This Row],['[tidName']]],10),"_DESC")</f>
        <v>TID_PET_08_DESC</v>
      </c>
      <c r="M5" s="376">
        <v>8</v>
      </c>
    </row>
    <row r="6" spans="1:16">
      <c r="B6" s="375" t="s">
        <v>4</v>
      </c>
      <c r="C6" s="198" t="s">
        <v>1096</v>
      </c>
      <c r="D6" s="132" t="s">
        <v>873</v>
      </c>
      <c r="E6" s="132" t="s">
        <v>1068</v>
      </c>
      <c r="F6" s="132">
        <v>2</v>
      </c>
      <c r="G6" s="15" t="s">
        <v>878</v>
      </c>
      <c r="H6" s="15" t="s">
        <v>880</v>
      </c>
      <c r="I6" s="15" t="s">
        <v>1152</v>
      </c>
      <c r="J6" s="373" t="s">
        <v>1084</v>
      </c>
      <c r="K6" s="376" t="s">
        <v>1136</v>
      </c>
      <c r="L6" s="376" t="str">
        <f>CONCATENATE(LEFT(petDefinitions[[#This Row],['[tidName']]],10),"_DESC")</f>
        <v>TID_PET_28_DESC</v>
      </c>
      <c r="M6" s="378">
        <v>28</v>
      </c>
      <c r="P6" s="67"/>
    </row>
    <row r="7" spans="1:16">
      <c r="B7" s="377" t="s">
        <v>4</v>
      </c>
      <c r="C7" s="200" t="s">
        <v>1097</v>
      </c>
      <c r="D7" s="138" t="s">
        <v>873</v>
      </c>
      <c r="E7" s="138" t="s">
        <v>1068</v>
      </c>
      <c r="F7" s="138">
        <v>3</v>
      </c>
      <c r="G7" s="15" t="s">
        <v>1150</v>
      </c>
      <c r="H7" s="15" t="s">
        <v>881</v>
      </c>
      <c r="I7" s="15" t="s">
        <v>1156</v>
      </c>
      <c r="J7" s="373" t="s">
        <v>1086</v>
      </c>
      <c r="K7" s="376" t="s">
        <v>1137</v>
      </c>
      <c r="L7" s="378" t="str">
        <f>CONCATENATE(LEFT(petDefinitions[[#This Row],['[tidName']]],10),"_DESC")</f>
        <v>TID_PET_29_DESC</v>
      </c>
      <c r="M7" s="376">
        <v>29</v>
      </c>
      <c r="P7" s="67"/>
    </row>
    <row r="8" spans="1:16">
      <c r="B8" s="377" t="s">
        <v>4</v>
      </c>
      <c r="C8" s="200" t="s">
        <v>1098</v>
      </c>
      <c r="D8" s="138" t="s">
        <v>872</v>
      </c>
      <c r="E8" s="138" t="s">
        <v>1068</v>
      </c>
      <c r="F8" s="132">
        <v>1</v>
      </c>
      <c r="G8" s="15" t="s">
        <v>879</v>
      </c>
      <c r="H8" s="15" t="s">
        <v>882</v>
      </c>
      <c r="I8" s="15" t="s">
        <v>1154</v>
      </c>
      <c r="J8" s="373" t="s">
        <v>1087</v>
      </c>
      <c r="K8" s="376" t="s">
        <v>1138</v>
      </c>
      <c r="L8" s="376" t="str">
        <f>CONCATENATE(LEFT(petDefinitions[[#This Row],['[tidName']]],10),"_DESC")</f>
        <v>TID_PET_30_DESC</v>
      </c>
      <c r="M8" s="378">
        <v>30</v>
      </c>
      <c r="P8" s="67"/>
    </row>
    <row r="9" spans="1:16">
      <c r="A9" s="67"/>
      <c r="B9" s="377" t="s">
        <v>4</v>
      </c>
      <c r="C9" s="200" t="s">
        <v>1102</v>
      </c>
      <c r="D9" s="138" t="s">
        <v>874</v>
      </c>
      <c r="E9" s="138" t="s">
        <v>1068</v>
      </c>
      <c r="F9" s="132">
        <v>4</v>
      </c>
      <c r="G9" s="15" t="s">
        <v>879</v>
      </c>
      <c r="H9" s="368" t="s">
        <v>882</v>
      </c>
      <c r="I9" s="368" t="s">
        <v>1205</v>
      </c>
      <c r="J9" s="373" t="s">
        <v>1040</v>
      </c>
      <c r="K9" s="376" t="s">
        <v>1142</v>
      </c>
      <c r="L9" s="378" t="str">
        <f>CONCATENATE(LEFT(petDefinitions[[#This Row],['[tidName']]],10),"_DESC")</f>
        <v>TID_PET_34_DESC</v>
      </c>
      <c r="M9" s="376">
        <v>34</v>
      </c>
      <c r="P9" s="67"/>
    </row>
    <row r="10" spans="1:16">
      <c r="A10" s="67"/>
      <c r="B10" s="377" t="s">
        <v>4</v>
      </c>
      <c r="C10" s="200" t="s">
        <v>1104</v>
      </c>
      <c r="D10" s="138" t="s">
        <v>874</v>
      </c>
      <c r="E10" s="138" t="s">
        <v>1068</v>
      </c>
      <c r="F10" s="138">
        <v>5</v>
      </c>
      <c r="G10" s="15" t="s">
        <v>1158</v>
      </c>
      <c r="H10" s="15" t="s">
        <v>880</v>
      </c>
      <c r="I10" s="15" t="s">
        <v>1155</v>
      </c>
      <c r="J10" s="373" t="s">
        <v>1175</v>
      </c>
      <c r="K10" s="376" t="s">
        <v>1144</v>
      </c>
      <c r="L10" s="376" t="str">
        <f>CONCATENATE(LEFT(petDefinitions[[#This Row],['[tidName']]],10),"_DESC")</f>
        <v>TID_PET_36_DESC</v>
      </c>
      <c r="M10" s="376">
        <v>36</v>
      </c>
      <c r="P10" s="67"/>
    </row>
    <row r="11" spans="1:16">
      <c r="A11" s="67"/>
      <c r="B11" s="377" t="s">
        <v>4</v>
      </c>
      <c r="C11" s="200" t="s">
        <v>1107</v>
      </c>
      <c r="D11" s="138" t="s">
        <v>1064</v>
      </c>
      <c r="E11" s="138" t="s">
        <v>1068</v>
      </c>
      <c r="F11" s="132">
        <v>6</v>
      </c>
      <c r="G11" s="15" t="s">
        <v>878</v>
      </c>
      <c r="H11" s="15" t="s">
        <v>880</v>
      </c>
      <c r="I11" s="15" t="s">
        <v>1155</v>
      </c>
      <c r="J11" s="373" t="s">
        <v>1040</v>
      </c>
      <c r="K11" s="376" t="s">
        <v>1147</v>
      </c>
      <c r="L11" s="376" t="str">
        <f>CONCATENATE(LEFT(petDefinitions[[#This Row],['[tidName']]],10),"_DESC")</f>
        <v>TID_PET_39_DESC</v>
      </c>
      <c r="M11" s="376">
        <v>39</v>
      </c>
      <c r="P11" s="67"/>
    </row>
    <row r="12" spans="1:16">
      <c r="A12" s="67"/>
      <c r="B12" s="377" t="s">
        <v>4</v>
      </c>
      <c r="C12" s="200" t="s">
        <v>875</v>
      </c>
      <c r="D12" s="138" t="s">
        <v>872</v>
      </c>
      <c r="E12" s="138" t="s">
        <v>1108</v>
      </c>
      <c r="F12" s="138">
        <v>0</v>
      </c>
      <c r="G12" s="15" t="s">
        <v>878</v>
      </c>
      <c r="H12" s="15" t="s">
        <v>880</v>
      </c>
      <c r="I12" s="15" t="s">
        <v>1151</v>
      </c>
      <c r="J12" s="373" t="s">
        <v>381</v>
      </c>
      <c r="K12" s="376" t="s">
        <v>1083</v>
      </c>
      <c r="L12" s="376" t="str">
        <f>CONCATENATE(LEFT(petDefinitions[[#This Row],['[tidName']]],10),"_DESC")</f>
        <v>TID_PET_00_DESC</v>
      </c>
      <c r="M12" s="376">
        <v>0</v>
      </c>
      <c r="P12" s="67"/>
    </row>
    <row r="13" spans="1:16">
      <c r="A13" s="67"/>
      <c r="B13" s="377" t="s">
        <v>4</v>
      </c>
      <c r="C13" s="200" t="s">
        <v>876</v>
      </c>
      <c r="D13" s="138" t="s">
        <v>872</v>
      </c>
      <c r="E13" s="138" t="s">
        <v>1108</v>
      </c>
      <c r="F13" s="138">
        <v>1</v>
      </c>
      <c r="G13" s="15" t="s">
        <v>878</v>
      </c>
      <c r="H13" s="15" t="s">
        <v>880</v>
      </c>
      <c r="I13" s="15" t="s">
        <v>1151</v>
      </c>
      <c r="J13" s="373" t="s">
        <v>313</v>
      </c>
      <c r="K13" s="376" t="s">
        <v>1109</v>
      </c>
      <c r="L13" s="376" t="str">
        <f>CONCATENATE(LEFT(petDefinitions[[#This Row],['[tidName']]],10),"_DESC")</f>
        <v>TID_PET_01_DESC</v>
      </c>
      <c r="M13" s="376">
        <v>1</v>
      </c>
      <c r="P13" s="67"/>
    </row>
    <row r="14" spans="1:16">
      <c r="A14" s="67"/>
      <c r="B14" s="377" t="s">
        <v>4</v>
      </c>
      <c r="C14" s="200" t="s">
        <v>877</v>
      </c>
      <c r="D14" s="138" t="s">
        <v>872</v>
      </c>
      <c r="E14" s="138" t="s">
        <v>1108</v>
      </c>
      <c r="F14" s="138">
        <v>2</v>
      </c>
      <c r="G14" s="15" t="s">
        <v>878</v>
      </c>
      <c r="H14" s="368" t="s">
        <v>880</v>
      </c>
      <c r="I14" s="368" t="s">
        <v>1151</v>
      </c>
      <c r="J14" s="373" t="s">
        <v>1069</v>
      </c>
      <c r="K14" s="376" t="s">
        <v>1110</v>
      </c>
      <c r="L14" s="376" t="str">
        <f>CONCATENATE(LEFT(petDefinitions[[#This Row],['[tidName']]],10),"_DESC")</f>
        <v>TID_PET_02_DESC</v>
      </c>
      <c r="M14" s="376">
        <v>2</v>
      </c>
      <c r="P14" s="67"/>
    </row>
    <row r="15" spans="1:16">
      <c r="A15" s="67"/>
      <c r="B15" s="377" t="s">
        <v>4</v>
      </c>
      <c r="C15" s="200" t="s">
        <v>1046</v>
      </c>
      <c r="D15" s="138" t="s">
        <v>872</v>
      </c>
      <c r="E15" s="138" t="s">
        <v>1108</v>
      </c>
      <c r="F15" s="138">
        <v>3</v>
      </c>
      <c r="G15" s="15" t="s">
        <v>878</v>
      </c>
      <c r="H15" s="15" t="s">
        <v>881</v>
      </c>
      <c r="I15" s="15" t="s">
        <v>1153</v>
      </c>
      <c r="J15" s="373" t="s">
        <v>381</v>
      </c>
      <c r="K15" s="376" t="s">
        <v>1111</v>
      </c>
      <c r="L15" s="376" t="str">
        <f>CONCATENATE(LEFT(petDefinitions[[#This Row],['[tidName']]],10),"_DESC")</f>
        <v>TID_PET_03_DESC</v>
      </c>
      <c r="M15" s="376">
        <v>3</v>
      </c>
      <c r="P15" s="67"/>
    </row>
    <row r="16" spans="1:16">
      <c r="A16" s="67"/>
      <c r="B16" s="377" t="s">
        <v>4</v>
      </c>
      <c r="C16" s="200" t="s">
        <v>1047</v>
      </c>
      <c r="D16" s="138" t="s">
        <v>872</v>
      </c>
      <c r="E16" s="138" t="s">
        <v>1108</v>
      </c>
      <c r="F16" s="138">
        <v>4</v>
      </c>
      <c r="G16" s="15" t="s">
        <v>878</v>
      </c>
      <c r="H16" s="15" t="s">
        <v>882</v>
      </c>
      <c r="I16" s="15" t="s">
        <v>1154</v>
      </c>
      <c r="J16" s="373" t="s">
        <v>1069</v>
      </c>
      <c r="K16" s="376" t="s">
        <v>1112</v>
      </c>
      <c r="L16" s="376" t="str">
        <f>CONCATENATE(LEFT(petDefinitions[[#This Row],['[tidName']]],10),"_DESC")</f>
        <v>TID_PET_04_DESC</v>
      </c>
      <c r="M16" s="376">
        <v>4</v>
      </c>
      <c r="P16" s="67"/>
    </row>
    <row r="17" spans="1:16">
      <c r="A17" s="67"/>
      <c r="B17" s="377" t="s">
        <v>4</v>
      </c>
      <c r="C17" s="200" t="s">
        <v>1048</v>
      </c>
      <c r="D17" s="138" t="s">
        <v>872</v>
      </c>
      <c r="E17" s="138" t="s">
        <v>1108</v>
      </c>
      <c r="F17" s="138">
        <v>5</v>
      </c>
      <c r="G17" s="15" t="s">
        <v>878</v>
      </c>
      <c r="H17" s="15" t="s">
        <v>880</v>
      </c>
      <c r="I17" s="15" t="s">
        <v>1151</v>
      </c>
      <c r="J17" s="373" t="s">
        <v>313</v>
      </c>
      <c r="K17" s="376" t="s">
        <v>1113</v>
      </c>
      <c r="L17" s="376" t="str">
        <f>CONCATENATE(LEFT(petDefinitions[[#This Row],['[tidName']]],10),"_DESC")</f>
        <v>TID_PET_05_DESC</v>
      </c>
      <c r="M17" s="376">
        <v>5</v>
      </c>
      <c r="P17" s="67"/>
    </row>
    <row r="18" spans="1:16">
      <c r="A18" s="67"/>
      <c r="B18" s="377" t="s">
        <v>4</v>
      </c>
      <c r="C18" s="200" t="s">
        <v>1049</v>
      </c>
      <c r="D18" s="138" t="s">
        <v>872</v>
      </c>
      <c r="E18" s="138" t="s">
        <v>1108</v>
      </c>
      <c r="F18" s="138">
        <v>6</v>
      </c>
      <c r="G18" s="15" t="s">
        <v>878</v>
      </c>
      <c r="H18" s="368" t="s">
        <v>880</v>
      </c>
      <c r="I18" s="368" t="s">
        <v>1151</v>
      </c>
      <c r="J18" s="373" t="s">
        <v>1069</v>
      </c>
      <c r="K18" s="376" t="s">
        <v>1114</v>
      </c>
      <c r="L18" s="376" t="str">
        <f>CONCATENATE(LEFT(petDefinitions[[#This Row],['[tidName']]],10),"_DESC")</f>
        <v>TID_PET_06_DESC</v>
      </c>
      <c r="M18" s="376">
        <v>6</v>
      </c>
      <c r="P18" s="67"/>
    </row>
    <row r="19" spans="1:16">
      <c r="A19" s="67"/>
      <c r="B19" s="377" t="s">
        <v>4</v>
      </c>
      <c r="C19" s="200" t="s">
        <v>1057</v>
      </c>
      <c r="D19" s="138" t="s">
        <v>872</v>
      </c>
      <c r="E19" s="138" t="s">
        <v>1108</v>
      </c>
      <c r="F19" s="138">
        <v>7</v>
      </c>
      <c r="G19" s="15" t="s">
        <v>878</v>
      </c>
      <c r="H19" s="15" t="s">
        <v>880</v>
      </c>
      <c r="I19" s="15" t="s">
        <v>1151</v>
      </c>
      <c r="J19" s="373" t="s">
        <v>1192</v>
      </c>
      <c r="K19" s="376" t="s">
        <v>1122</v>
      </c>
      <c r="L19" s="376" t="str">
        <f>CONCATENATE(LEFT(petDefinitions[[#This Row],['[tidName']]],10),"_DESC")</f>
        <v>TID_PET_14_DESC</v>
      </c>
      <c r="M19" s="376">
        <v>14</v>
      </c>
      <c r="P19" s="67"/>
    </row>
    <row r="20" spans="1:16">
      <c r="A20" s="67"/>
      <c r="B20" s="377" t="s">
        <v>4</v>
      </c>
      <c r="C20" s="200" t="s">
        <v>1092</v>
      </c>
      <c r="D20" s="138" t="s">
        <v>873</v>
      </c>
      <c r="E20" s="138" t="s">
        <v>1108</v>
      </c>
      <c r="F20" s="138">
        <v>8</v>
      </c>
      <c r="G20" s="15" t="s">
        <v>878</v>
      </c>
      <c r="H20" s="15" t="s">
        <v>881</v>
      </c>
      <c r="I20" s="15" t="s">
        <v>1156</v>
      </c>
      <c r="J20" s="373" t="s">
        <v>1192</v>
      </c>
      <c r="K20" s="376" t="s">
        <v>1132</v>
      </c>
      <c r="L20" s="376" t="str">
        <f>CONCATENATE(LEFT(petDefinitions[[#This Row],['[tidName']]],10),"_DESC")</f>
        <v>TID_PET_24_DESC</v>
      </c>
      <c r="M20" s="376">
        <v>24</v>
      </c>
      <c r="P20" s="67"/>
    </row>
    <row r="21" spans="1:16">
      <c r="A21" s="67"/>
      <c r="B21" s="377" t="s">
        <v>4</v>
      </c>
      <c r="C21" s="200" t="s">
        <v>1050</v>
      </c>
      <c r="D21" s="138" t="s">
        <v>872</v>
      </c>
      <c r="E21" s="138" t="s">
        <v>1064</v>
      </c>
      <c r="F21" s="138">
        <v>0</v>
      </c>
      <c r="G21" s="15" t="s">
        <v>878</v>
      </c>
      <c r="H21" s="15" t="s">
        <v>880</v>
      </c>
      <c r="I21" s="15" t="s">
        <v>1151</v>
      </c>
      <c r="J21" s="373" t="s">
        <v>1040</v>
      </c>
      <c r="K21" s="376" t="s">
        <v>1115</v>
      </c>
      <c r="L21" s="376" t="str">
        <f>CONCATENATE(LEFT(petDefinitions[[#This Row],['[tidName']]],10),"_DESC")</f>
        <v>TID_PET_07_DESC</v>
      </c>
      <c r="M21" s="376">
        <v>7</v>
      </c>
      <c r="P21" s="67"/>
    </row>
    <row r="22" spans="1:16">
      <c r="A22" s="67"/>
      <c r="B22" s="377" t="s">
        <v>4</v>
      </c>
      <c r="C22" s="200" t="s">
        <v>1056</v>
      </c>
      <c r="D22" s="138" t="s">
        <v>872</v>
      </c>
      <c r="E22" s="138" t="s">
        <v>1064</v>
      </c>
      <c r="F22" s="138">
        <v>1</v>
      </c>
      <c r="G22" s="15" t="s">
        <v>878</v>
      </c>
      <c r="H22" s="368" t="s">
        <v>882</v>
      </c>
      <c r="I22" s="368" t="s">
        <v>1154</v>
      </c>
      <c r="J22" s="373" t="s">
        <v>1040</v>
      </c>
      <c r="K22" s="376" t="s">
        <v>1121</v>
      </c>
      <c r="L22" s="376" t="str">
        <f>CONCATENATE(LEFT(petDefinitions[[#This Row],['[tidName']]],10),"_DESC")</f>
        <v>TID_PET_13_DESC</v>
      </c>
      <c r="M22" s="376">
        <v>13</v>
      </c>
      <c r="P22" s="67"/>
    </row>
    <row r="23" spans="1:16">
      <c r="A23" s="67"/>
      <c r="B23" s="377" t="s">
        <v>4</v>
      </c>
      <c r="C23" s="200" t="s">
        <v>1063</v>
      </c>
      <c r="D23" s="138" t="s">
        <v>872</v>
      </c>
      <c r="E23" s="138" t="s">
        <v>1064</v>
      </c>
      <c r="F23" s="138">
        <v>2</v>
      </c>
      <c r="G23" s="15" t="s">
        <v>878</v>
      </c>
      <c r="H23" s="15" t="s">
        <v>882</v>
      </c>
      <c r="I23" s="15" t="s">
        <v>1154</v>
      </c>
      <c r="J23" s="373" t="s">
        <v>1073</v>
      </c>
      <c r="K23" s="376" t="s">
        <v>1128</v>
      </c>
      <c r="L23" s="376" t="str">
        <f>CONCATENATE(LEFT(petDefinitions[[#This Row],['[tidName']]],10),"_DESC")</f>
        <v>TID_PET_20_DESC</v>
      </c>
      <c r="M23" s="376">
        <v>20</v>
      </c>
      <c r="P23" s="67"/>
    </row>
    <row r="24" spans="1:16">
      <c r="A24" s="67"/>
      <c r="B24" s="377" t="s">
        <v>4</v>
      </c>
      <c r="C24" s="200" t="s">
        <v>1089</v>
      </c>
      <c r="D24" s="138" t="s">
        <v>872</v>
      </c>
      <c r="E24" s="138" t="s">
        <v>1064</v>
      </c>
      <c r="F24" s="138">
        <v>3</v>
      </c>
      <c r="G24" s="15" t="s">
        <v>878</v>
      </c>
      <c r="H24" s="15" t="s">
        <v>880</v>
      </c>
      <c r="I24" s="15" t="s">
        <v>1151</v>
      </c>
      <c r="J24" s="373" t="s">
        <v>1074</v>
      </c>
      <c r="K24" s="376" t="s">
        <v>1129</v>
      </c>
      <c r="L24" s="376" t="str">
        <f>CONCATENATE(LEFT(petDefinitions[[#This Row],['[tidName']]],10),"_DESC")</f>
        <v>TID_PET_21_DESC</v>
      </c>
      <c r="M24" s="376">
        <v>21</v>
      </c>
      <c r="P24" s="67"/>
    </row>
    <row r="25" spans="1:16">
      <c r="A25" s="67"/>
      <c r="B25" s="377" t="s">
        <v>4</v>
      </c>
      <c r="C25" s="200" t="s">
        <v>1090</v>
      </c>
      <c r="D25" s="138" t="s">
        <v>872</v>
      </c>
      <c r="E25" s="138" t="s">
        <v>1064</v>
      </c>
      <c r="F25" s="138">
        <v>4</v>
      </c>
      <c r="G25" s="15" t="s">
        <v>878</v>
      </c>
      <c r="H25" s="368" t="s">
        <v>880</v>
      </c>
      <c r="I25" s="368" t="s">
        <v>1151</v>
      </c>
      <c r="J25" s="397" t="s">
        <v>1073</v>
      </c>
      <c r="K25" s="376" t="s">
        <v>1130</v>
      </c>
      <c r="L25" s="376" t="str">
        <f>CONCATENATE(LEFT(petDefinitions[[#This Row],['[tidName']]],10),"_DESC")</f>
        <v>TID_PET_22_DESC</v>
      </c>
      <c r="M25" s="376">
        <v>22</v>
      </c>
      <c r="P25" s="67"/>
    </row>
    <row r="26" spans="1:16">
      <c r="A26" s="67"/>
      <c r="B26" s="375" t="s">
        <v>4</v>
      </c>
      <c r="C26" s="198" t="s">
        <v>1091</v>
      </c>
      <c r="D26" s="132" t="s">
        <v>872</v>
      </c>
      <c r="E26" s="132" t="s">
        <v>1064</v>
      </c>
      <c r="F26" s="132">
        <v>5</v>
      </c>
      <c r="G26" s="15" t="s">
        <v>878</v>
      </c>
      <c r="H26" s="15" t="s">
        <v>880</v>
      </c>
      <c r="I26" s="15" t="s">
        <v>1151</v>
      </c>
      <c r="J26" s="373" t="s">
        <v>1072</v>
      </c>
      <c r="K26" s="376" t="s">
        <v>1131</v>
      </c>
      <c r="L26" s="376" t="str">
        <f>CONCATENATE(LEFT(petDefinitions[[#This Row],['[tidName']]],10),"_DESC")</f>
        <v>TID_PET_23_DESC</v>
      </c>
      <c r="M26" s="376">
        <v>23</v>
      </c>
      <c r="P26" s="67"/>
    </row>
    <row r="27" spans="1:16">
      <c r="A27" s="67"/>
      <c r="B27" s="375" t="s">
        <v>4</v>
      </c>
      <c r="C27" s="198" t="s">
        <v>1095</v>
      </c>
      <c r="D27" s="132" t="s">
        <v>872</v>
      </c>
      <c r="E27" s="138" t="s">
        <v>1064</v>
      </c>
      <c r="F27" s="132">
        <v>6</v>
      </c>
      <c r="G27" s="15" t="s">
        <v>878</v>
      </c>
      <c r="H27" s="15" t="s">
        <v>880</v>
      </c>
      <c r="I27" s="15" t="s">
        <v>1151</v>
      </c>
      <c r="J27" s="373" t="s">
        <v>1043</v>
      </c>
      <c r="K27" s="376" t="s">
        <v>1135</v>
      </c>
      <c r="L27" s="376" t="str">
        <f>CONCATENATE(LEFT(petDefinitions[[#This Row],['[tidName']]],10),"_DESC")</f>
        <v>TID_PET_27_DESC</v>
      </c>
      <c r="M27" s="378">
        <v>27</v>
      </c>
      <c r="P27" s="67"/>
    </row>
    <row r="28" spans="1:16">
      <c r="A28" s="67"/>
      <c r="B28" s="377" t="s">
        <v>4</v>
      </c>
      <c r="C28" s="200" t="s">
        <v>1099</v>
      </c>
      <c r="D28" s="138" t="s">
        <v>873</v>
      </c>
      <c r="E28" s="138" t="s">
        <v>1064</v>
      </c>
      <c r="F28" s="138">
        <v>7</v>
      </c>
      <c r="G28" s="15" t="s">
        <v>878</v>
      </c>
      <c r="H28" s="15" t="s">
        <v>880</v>
      </c>
      <c r="I28" s="15" t="s">
        <v>1152</v>
      </c>
      <c r="J28" s="373" t="s">
        <v>1042</v>
      </c>
      <c r="K28" s="376" t="s">
        <v>1139</v>
      </c>
      <c r="L28" s="378" t="str">
        <f>CONCATENATE(LEFT(petDefinitions[[#This Row],['[tidName']]],10),"_DESC")</f>
        <v>TID_PET_31_DESC</v>
      </c>
      <c r="M28" s="376">
        <v>31</v>
      </c>
      <c r="P28" s="67"/>
    </row>
    <row r="29" spans="1:16">
      <c r="A29" s="67"/>
      <c r="B29" s="377" t="s">
        <v>4</v>
      </c>
      <c r="C29" s="200" t="s">
        <v>1101</v>
      </c>
      <c r="D29" s="138" t="s">
        <v>874</v>
      </c>
      <c r="E29" s="138" t="s">
        <v>1064</v>
      </c>
      <c r="F29" s="132">
        <v>8</v>
      </c>
      <c r="G29" s="15" t="s">
        <v>1149</v>
      </c>
      <c r="H29" s="15" t="s">
        <v>881</v>
      </c>
      <c r="I29" s="15" t="s">
        <v>1157</v>
      </c>
      <c r="J29" s="373" t="s">
        <v>1088</v>
      </c>
      <c r="K29" s="376" t="s">
        <v>1141</v>
      </c>
      <c r="L29" s="376" t="str">
        <f>CONCATENATE(LEFT(petDefinitions[[#This Row],['[tidName']]],10),"_DESC")</f>
        <v>TID_PET_33_DESC</v>
      </c>
      <c r="M29" s="378">
        <v>33</v>
      </c>
      <c r="P29" s="67"/>
    </row>
    <row r="30" spans="1:16">
      <c r="A30" s="67"/>
      <c r="B30" s="377" t="s">
        <v>4</v>
      </c>
      <c r="C30" s="200" t="s">
        <v>1052</v>
      </c>
      <c r="D30" s="138" t="s">
        <v>872</v>
      </c>
      <c r="E30" s="138" t="s">
        <v>1066</v>
      </c>
      <c r="F30" s="132">
        <v>0</v>
      </c>
      <c r="G30" s="15" t="s">
        <v>878</v>
      </c>
      <c r="H30" s="368" t="s">
        <v>882</v>
      </c>
      <c r="I30" s="368" t="s">
        <v>1154</v>
      </c>
      <c r="J30" s="373" t="s">
        <v>1077</v>
      </c>
      <c r="K30" s="376" t="s">
        <v>1117</v>
      </c>
      <c r="L30" s="378" t="str">
        <f>CONCATENATE(LEFT(petDefinitions[[#This Row],['[tidName']]],10),"_DESC")</f>
        <v>TID_PET_09_DESC</v>
      </c>
      <c r="M30" s="376">
        <v>9</v>
      </c>
      <c r="P30" s="67"/>
    </row>
    <row r="31" spans="1:16">
      <c r="A31" s="67"/>
      <c r="B31" s="377" t="s">
        <v>4</v>
      </c>
      <c r="C31" s="200" t="s">
        <v>1053</v>
      </c>
      <c r="D31" s="138" t="s">
        <v>872</v>
      </c>
      <c r="E31" s="138" t="s">
        <v>1066</v>
      </c>
      <c r="F31" s="138">
        <v>1</v>
      </c>
      <c r="G31" s="15" t="s">
        <v>878</v>
      </c>
      <c r="H31" s="15" t="s">
        <v>880</v>
      </c>
      <c r="I31" s="15" t="s">
        <v>1151</v>
      </c>
      <c r="J31" s="373" t="s">
        <v>1041</v>
      </c>
      <c r="K31" s="376" t="s">
        <v>1118</v>
      </c>
      <c r="L31" s="376" t="str">
        <f>CONCATENATE(LEFT(petDefinitions[[#This Row],['[tidName']]],10),"_DESC")</f>
        <v>TID_PET_10_DESC</v>
      </c>
      <c r="M31" s="376">
        <v>10</v>
      </c>
      <c r="O31" s="67"/>
      <c r="P31" s="67"/>
    </row>
    <row r="32" spans="1:16">
      <c r="A32" s="67"/>
      <c r="B32" s="377" t="s">
        <v>4</v>
      </c>
      <c r="C32" s="200" t="s">
        <v>1054</v>
      </c>
      <c r="D32" s="138" t="s">
        <v>872</v>
      </c>
      <c r="E32" s="138" t="s">
        <v>1066</v>
      </c>
      <c r="F32" s="132">
        <v>2</v>
      </c>
      <c r="G32" s="15" t="s">
        <v>878</v>
      </c>
      <c r="H32" s="15" t="s">
        <v>880</v>
      </c>
      <c r="I32" s="15" t="s">
        <v>1151</v>
      </c>
      <c r="J32" s="373" t="s">
        <v>1081</v>
      </c>
      <c r="K32" s="376" t="s">
        <v>1119</v>
      </c>
      <c r="L32" s="376" t="str">
        <f>CONCATENATE(LEFT(petDefinitions[[#This Row],['[tidName']]],10),"_DESC")</f>
        <v>TID_PET_11_DESC</v>
      </c>
      <c r="M32" s="376">
        <v>11</v>
      </c>
      <c r="P32" s="67"/>
    </row>
    <row r="33" spans="1:16">
      <c r="A33" s="67"/>
      <c r="B33" s="377" t="s">
        <v>4</v>
      </c>
      <c r="C33" s="200" t="s">
        <v>1055</v>
      </c>
      <c r="D33" s="138" t="s">
        <v>872</v>
      </c>
      <c r="E33" s="138" t="s">
        <v>1066</v>
      </c>
      <c r="F33" s="138">
        <v>3</v>
      </c>
      <c r="G33" s="15" t="s">
        <v>878</v>
      </c>
      <c r="H33" s="15" t="s">
        <v>881</v>
      </c>
      <c r="I33" s="15" t="s">
        <v>1153</v>
      </c>
      <c r="J33" s="373" t="s">
        <v>1039</v>
      </c>
      <c r="K33" s="376" t="s">
        <v>1120</v>
      </c>
      <c r="L33" s="376" t="str">
        <f>CONCATENATE(LEFT(petDefinitions[[#This Row],['[tidName']]],10),"_DESC")</f>
        <v>TID_PET_12_DESC</v>
      </c>
      <c r="M33" s="376">
        <v>12</v>
      </c>
      <c r="P33" s="67"/>
    </row>
    <row r="34" spans="1:16">
      <c r="A34" s="67">
        <v>30</v>
      </c>
      <c r="B34" s="377" t="s">
        <v>4</v>
      </c>
      <c r="C34" s="200" t="s">
        <v>1058</v>
      </c>
      <c r="D34" s="138" t="s">
        <v>872</v>
      </c>
      <c r="E34" s="138" t="s">
        <v>1066</v>
      </c>
      <c r="F34" s="138">
        <v>4</v>
      </c>
      <c r="G34" s="15" t="s">
        <v>878</v>
      </c>
      <c r="H34" s="15" t="s">
        <v>880</v>
      </c>
      <c r="I34" s="15" t="s">
        <v>1151</v>
      </c>
      <c r="J34" s="373" t="s">
        <v>1076</v>
      </c>
      <c r="K34" s="376" t="s">
        <v>1123</v>
      </c>
      <c r="L34" s="376" t="str">
        <f>CONCATENATE(LEFT(petDefinitions[[#This Row],['[tidName']]],10),"_DESC")</f>
        <v>TID_PET_15_DESC</v>
      </c>
      <c r="M34" s="376">
        <v>15</v>
      </c>
      <c r="P34" s="67"/>
    </row>
    <row r="35" spans="1:16">
      <c r="A35" s="67">
        <v>31</v>
      </c>
      <c r="B35" s="377" t="s">
        <v>4</v>
      </c>
      <c r="C35" s="200" t="s">
        <v>1059</v>
      </c>
      <c r="D35" s="138" t="s">
        <v>872</v>
      </c>
      <c r="E35" s="138" t="s">
        <v>1066</v>
      </c>
      <c r="F35" s="138">
        <v>5</v>
      </c>
      <c r="G35" s="368" t="s">
        <v>878</v>
      </c>
      <c r="H35" s="368" t="s">
        <v>881</v>
      </c>
      <c r="I35" s="368" t="s">
        <v>1153</v>
      </c>
      <c r="J35" s="373" t="s">
        <v>1077</v>
      </c>
      <c r="K35" s="376" t="s">
        <v>1124</v>
      </c>
      <c r="L35" s="376" t="str">
        <f>CONCATENATE(LEFT(petDefinitions[[#This Row],['[tidName']]],10),"_DESC")</f>
        <v>TID_PET_16_DESC</v>
      </c>
      <c r="M35" s="376">
        <v>16</v>
      </c>
      <c r="P35" s="67"/>
    </row>
    <row r="36" spans="1:16">
      <c r="A36" s="67">
        <v>32</v>
      </c>
      <c r="B36" s="377" t="s">
        <v>4</v>
      </c>
      <c r="C36" s="200" t="s">
        <v>1060</v>
      </c>
      <c r="D36" s="138" t="s">
        <v>872</v>
      </c>
      <c r="E36" s="138" t="s">
        <v>1066</v>
      </c>
      <c r="F36" s="138">
        <v>6</v>
      </c>
      <c r="G36" s="15" t="s">
        <v>878</v>
      </c>
      <c r="H36" s="15" t="s">
        <v>882</v>
      </c>
      <c r="I36" s="15" t="s">
        <v>1154</v>
      </c>
      <c r="J36" s="373" t="s">
        <v>1041</v>
      </c>
      <c r="K36" s="376" t="s">
        <v>1125</v>
      </c>
      <c r="L36" s="376" t="str">
        <f>CONCATENATE(LEFT(petDefinitions[[#This Row],['[tidName']]],10),"_DESC")</f>
        <v>TID_PET_17_DESC</v>
      </c>
      <c r="M36" s="376">
        <v>17</v>
      </c>
      <c r="P36" s="67"/>
    </row>
    <row r="37" spans="1:16">
      <c r="A37" s="67">
        <v>33</v>
      </c>
      <c r="B37" s="377" t="s">
        <v>4</v>
      </c>
      <c r="C37" s="200" t="s">
        <v>1061</v>
      </c>
      <c r="D37" s="138" t="s">
        <v>872</v>
      </c>
      <c r="E37" s="138" t="s">
        <v>1066</v>
      </c>
      <c r="F37" s="138">
        <v>7</v>
      </c>
      <c r="G37" s="15" t="s">
        <v>878</v>
      </c>
      <c r="H37" s="15" t="s">
        <v>880</v>
      </c>
      <c r="I37" s="15" t="s">
        <v>1151</v>
      </c>
      <c r="J37" s="373" t="s">
        <v>1081</v>
      </c>
      <c r="K37" s="376" t="s">
        <v>1126</v>
      </c>
      <c r="L37" s="376" t="str">
        <f>CONCATENATE(LEFT(petDefinitions[[#This Row],['[tidName']]],10),"_DESC")</f>
        <v>TID_PET_18_DESC</v>
      </c>
      <c r="M37" s="376">
        <v>18</v>
      </c>
      <c r="P37" s="67"/>
    </row>
    <row r="38" spans="1:16">
      <c r="A38" s="67">
        <v>34</v>
      </c>
      <c r="B38" s="377" t="s">
        <v>4</v>
      </c>
      <c r="C38" s="200" t="s">
        <v>1062</v>
      </c>
      <c r="D38" s="138" t="s">
        <v>872</v>
      </c>
      <c r="E38" s="138" t="s">
        <v>1066</v>
      </c>
      <c r="F38" s="138">
        <v>8</v>
      </c>
      <c r="G38" s="15" t="s">
        <v>878</v>
      </c>
      <c r="H38" s="15" t="s">
        <v>881</v>
      </c>
      <c r="I38" s="15" t="s">
        <v>1153</v>
      </c>
      <c r="J38" s="373" t="s">
        <v>1039</v>
      </c>
      <c r="K38" s="376" t="s">
        <v>1127</v>
      </c>
      <c r="L38" s="376" t="str">
        <f>CONCATENATE(LEFT(petDefinitions[[#This Row],['[tidName']]],10),"_DESC")</f>
        <v>TID_PET_19_DESC</v>
      </c>
      <c r="M38" s="376">
        <v>19</v>
      </c>
      <c r="P38" s="67"/>
    </row>
    <row r="39" spans="1:16">
      <c r="A39" s="67">
        <v>35</v>
      </c>
      <c r="B39" s="377" t="s">
        <v>4</v>
      </c>
      <c r="C39" s="200" t="s">
        <v>1093</v>
      </c>
      <c r="D39" s="138" t="s">
        <v>872</v>
      </c>
      <c r="E39" s="138" t="s">
        <v>1067</v>
      </c>
      <c r="F39" s="138">
        <v>0</v>
      </c>
      <c r="G39" s="368" t="s">
        <v>878</v>
      </c>
      <c r="H39" s="368" t="s">
        <v>882</v>
      </c>
      <c r="I39" s="368" t="s">
        <v>1154</v>
      </c>
      <c r="J39" s="373" t="s">
        <v>469</v>
      </c>
      <c r="K39" s="376" t="s">
        <v>1133</v>
      </c>
      <c r="L39" s="376" t="str">
        <f>CONCATENATE(LEFT(petDefinitions[[#This Row],['[tidName']]],10),"_DESC")</f>
        <v>TID_PET_25_DESC</v>
      </c>
      <c r="M39" s="376">
        <v>25</v>
      </c>
      <c r="P39" s="67"/>
    </row>
    <row r="40" spans="1:16">
      <c r="A40" s="67">
        <v>36</v>
      </c>
      <c r="B40" s="377" t="s">
        <v>4</v>
      </c>
      <c r="C40" s="200" t="s">
        <v>1094</v>
      </c>
      <c r="D40" s="138" t="s">
        <v>872</v>
      </c>
      <c r="E40" s="138" t="s">
        <v>1067</v>
      </c>
      <c r="F40" s="138">
        <v>1</v>
      </c>
      <c r="G40" s="15" t="s">
        <v>878</v>
      </c>
      <c r="H40" s="15" t="s">
        <v>880</v>
      </c>
      <c r="I40" s="15" t="s">
        <v>1151</v>
      </c>
      <c r="J40" s="373" t="s">
        <v>1040</v>
      </c>
      <c r="K40" s="376" t="s">
        <v>1134</v>
      </c>
      <c r="L40" s="376" t="str">
        <f>CONCATENATE(LEFT(petDefinitions[[#This Row],['[tidName']]],10),"_DESC")</f>
        <v>TID_PET_26_DESC</v>
      </c>
      <c r="M40" s="376">
        <v>26</v>
      </c>
      <c r="P40" s="67"/>
    </row>
    <row r="41" spans="1:16">
      <c r="A41" s="67">
        <v>37</v>
      </c>
      <c r="B41" s="377" t="s">
        <v>4</v>
      </c>
      <c r="C41" s="200" t="s">
        <v>1100</v>
      </c>
      <c r="D41" s="138" t="s">
        <v>873</v>
      </c>
      <c r="E41" s="138" t="s">
        <v>1067</v>
      </c>
      <c r="F41" s="138">
        <v>2</v>
      </c>
      <c r="G41" s="15" t="s">
        <v>878</v>
      </c>
      <c r="H41" s="15" t="s">
        <v>880</v>
      </c>
      <c r="I41" s="15" t="s">
        <v>1152</v>
      </c>
      <c r="J41" s="373" t="s">
        <v>470</v>
      </c>
      <c r="K41" s="376" t="s">
        <v>1140</v>
      </c>
      <c r="L41" s="376" t="str">
        <f>CONCATENATE(LEFT(petDefinitions[[#This Row],['[tidName']]],10),"_DESC")</f>
        <v>TID_PET_32_DESC</v>
      </c>
      <c r="M41" s="376">
        <v>32</v>
      </c>
      <c r="P41" s="67"/>
    </row>
    <row r="42" spans="1:16">
      <c r="A42" s="67">
        <v>38</v>
      </c>
      <c r="B42" s="377" t="s">
        <v>4</v>
      </c>
      <c r="C42" s="200" t="s">
        <v>1103</v>
      </c>
      <c r="D42" s="138" t="s">
        <v>874</v>
      </c>
      <c r="E42" s="138" t="s">
        <v>1067</v>
      </c>
      <c r="F42" s="138">
        <v>3</v>
      </c>
      <c r="G42" s="15" t="s">
        <v>1148</v>
      </c>
      <c r="H42" s="15" t="s">
        <v>880</v>
      </c>
      <c r="I42" s="15" t="s">
        <v>1155</v>
      </c>
      <c r="J42" s="373" t="s">
        <v>1044</v>
      </c>
      <c r="K42" s="376" t="s">
        <v>1143</v>
      </c>
      <c r="L42" s="376" t="str">
        <f>CONCATENATE(LEFT(petDefinitions[[#This Row],['[tidName']]],10),"_DESC")</f>
        <v>TID_PET_35_DESC</v>
      </c>
      <c r="M42" s="376">
        <v>35</v>
      </c>
      <c r="P42" s="67"/>
    </row>
    <row r="43" spans="1:16">
      <c r="A43" s="67">
        <v>39</v>
      </c>
      <c r="B43" s="377" t="s">
        <v>4</v>
      </c>
      <c r="C43" s="200" t="s">
        <v>1105</v>
      </c>
      <c r="D43" s="138" t="s">
        <v>1064</v>
      </c>
      <c r="E43" s="138" t="s">
        <v>1067</v>
      </c>
      <c r="F43" s="138">
        <v>4</v>
      </c>
      <c r="G43" s="368" t="s">
        <v>1179</v>
      </c>
      <c r="H43" s="368" t="s">
        <v>881</v>
      </c>
      <c r="I43" s="368" t="s">
        <v>1157</v>
      </c>
      <c r="J43" s="373" t="s">
        <v>1178</v>
      </c>
      <c r="K43" s="376" t="s">
        <v>1145</v>
      </c>
      <c r="L43" s="376" t="str">
        <f>CONCATENATE(LEFT(petDefinitions[[#This Row],['[tidName']]],10),"_DESC")</f>
        <v>TID_PET_37_DESC</v>
      </c>
      <c r="M43" s="376">
        <v>37</v>
      </c>
      <c r="P43" s="67"/>
    </row>
    <row r="44" spans="1:16">
      <c r="A44" s="67">
        <v>40</v>
      </c>
      <c r="B44" s="377" t="s">
        <v>4</v>
      </c>
      <c r="C44" s="200" t="s">
        <v>1106</v>
      </c>
      <c r="D44" s="138" t="s">
        <v>1064</v>
      </c>
      <c r="E44" s="138" t="s">
        <v>1067</v>
      </c>
      <c r="F44" s="138">
        <v>5</v>
      </c>
      <c r="G44" s="15" t="s">
        <v>1187</v>
      </c>
      <c r="H44" s="15" t="s">
        <v>882</v>
      </c>
      <c r="I44" s="15" t="s">
        <v>1205</v>
      </c>
      <c r="J44" s="373" t="s">
        <v>1191</v>
      </c>
      <c r="K44" s="376" t="s">
        <v>1146</v>
      </c>
      <c r="L44" s="376" t="str">
        <f>CONCATENATE(LEFT(petDefinitions[[#This Row],['[tidName']]],10),"_DESC")</f>
        <v>TID_PET_38_DESC</v>
      </c>
      <c r="M44" s="376">
        <v>38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powerups!$E$4:$E$30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27"/>
  <sheetViews>
    <sheetView topLeftCell="A29" workbookViewId="0">
      <selection activeCell="C76" sqref="C76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42"/>
      <c r="G3" s="442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1012</v>
      </c>
    </row>
    <row r="16" spans="2:25">
      <c r="B16" s="136" t="s">
        <v>4</v>
      </c>
      <c r="C16" s="193" t="s">
        <v>1034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42"/>
      <c r="G20" s="442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1160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4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82" t="s">
        <v>933</v>
      </c>
      <c r="AD22" s="389" t="s">
        <v>951</v>
      </c>
      <c r="AE22" s="382" t="s">
        <v>969</v>
      </c>
      <c r="AF22" s="382" t="s">
        <v>971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4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82" t="s">
        <v>934</v>
      </c>
      <c r="AD23" s="389" t="s">
        <v>995</v>
      </c>
      <c r="AE23" s="382" t="s">
        <v>970</v>
      </c>
      <c r="AF23" s="382" t="s">
        <v>972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4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80" t="s">
        <v>912</v>
      </c>
      <c r="AD24" s="390" t="s">
        <v>942</v>
      </c>
      <c r="AE24" s="380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4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80" t="s">
        <v>911</v>
      </c>
      <c r="AD25" s="390" t="s">
        <v>941</v>
      </c>
      <c r="AE25" s="380" t="s">
        <v>959</v>
      </c>
      <c r="AF25" s="380" t="s">
        <v>973</v>
      </c>
    </row>
    <row r="26" spans="2:32">
      <c r="B26" s="327" t="s">
        <v>4</v>
      </c>
      <c r="C26" s="320" t="s">
        <v>1033</v>
      </c>
      <c r="D26" s="321" t="s">
        <v>1034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4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80" t="s">
        <v>911</v>
      </c>
      <c r="AD26" s="390" t="s">
        <v>941</v>
      </c>
      <c r="AE26" s="380" t="s">
        <v>959</v>
      </c>
      <c r="AF26" s="380" t="s">
        <v>973</v>
      </c>
    </row>
    <row r="27" spans="2:32">
      <c r="B27" s="327" t="s">
        <v>4</v>
      </c>
      <c r="C27" s="320" t="s">
        <v>1037</v>
      </c>
      <c r="D27" s="321" t="s">
        <v>1034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4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80" t="s">
        <v>911</v>
      </c>
      <c r="AD27" s="390" t="s">
        <v>941</v>
      </c>
      <c r="AE27" s="380" t="s">
        <v>959</v>
      </c>
      <c r="AF27" s="380" t="s">
        <v>973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4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80" t="s">
        <v>913</v>
      </c>
      <c r="AD28" s="390" t="s">
        <v>993</v>
      </c>
      <c r="AE28" s="380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4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80" t="s">
        <v>927</v>
      </c>
      <c r="AD29" s="390" t="s">
        <v>994</v>
      </c>
      <c r="AE29" s="380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4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80" t="s">
        <v>926</v>
      </c>
      <c r="AD30" s="390" t="s">
        <v>952</v>
      </c>
      <c r="AE30" s="380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4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80" t="s">
        <v>928</v>
      </c>
      <c r="AD31" s="390" t="s">
        <v>953</v>
      </c>
      <c r="AE31" s="380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4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80" t="s">
        <v>914</v>
      </c>
      <c r="AD32" s="390" t="s">
        <v>954</v>
      </c>
      <c r="AE32" s="380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4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81" t="s">
        <v>915</v>
      </c>
      <c r="AD33" s="390" t="s">
        <v>943</v>
      </c>
      <c r="AE33" s="380"/>
      <c r="AF33" s="305"/>
    </row>
    <row r="34" spans="1:32">
      <c r="A34" s="247"/>
      <c r="B34" s="328" t="s">
        <v>4</v>
      </c>
      <c r="C34" s="322" t="s">
        <v>712</v>
      </c>
      <c r="D34" s="323" t="s">
        <v>206</v>
      </c>
      <c r="E34" s="315">
        <v>5</v>
      </c>
      <c r="F34" s="249">
        <v>1</v>
      </c>
      <c r="G34" s="249">
        <v>1</v>
      </c>
      <c r="H34" s="249">
        <v>70</v>
      </c>
      <c r="I34" s="249">
        <v>0</v>
      </c>
      <c r="J34" s="249">
        <v>1</v>
      </c>
      <c r="K34" s="346">
        <v>0.18</v>
      </c>
      <c r="L34" s="249">
        <v>0</v>
      </c>
      <c r="M34" s="250" t="b">
        <v>1</v>
      </c>
      <c r="N34" s="250">
        <v>2</v>
      </c>
      <c r="O34" s="250">
        <v>3</v>
      </c>
      <c r="P34" s="250" t="b">
        <v>1</v>
      </c>
      <c r="Q34" s="331">
        <v>1</v>
      </c>
      <c r="R34" s="250" t="b">
        <v>0</v>
      </c>
      <c r="S34" s="331">
        <v>0</v>
      </c>
      <c r="T34" s="250" t="b">
        <v>1</v>
      </c>
      <c r="U34" s="331">
        <v>1</v>
      </c>
      <c r="V34" s="250">
        <v>200</v>
      </c>
      <c r="W34" s="250">
        <v>0</v>
      </c>
      <c r="X34" s="404">
        <v>0.5</v>
      </c>
      <c r="Y34" s="404">
        <v>0.5</v>
      </c>
      <c r="Z34" s="404">
        <v>1</v>
      </c>
      <c r="AA34" s="314">
        <v>0</v>
      </c>
      <c r="AB34" s="405" t="s">
        <v>460</v>
      </c>
      <c r="AC34" s="381" t="s">
        <v>916</v>
      </c>
      <c r="AD34" s="406" t="s">
        <v>945</v>
      </c>
      <c r="AE34" s="381" t="s">
        <v>1007</v>
      </c>
      <c r="AF34" s="381" t="s">
        <v>974</v>
      </c>
    </row>
    <row r="35" spans="1:32">
      <c r="A35" s="247"/>
      <c r="B35" s="327" t="s">
        <v>4</v>
      </c>
      <c r="C35" s="320" t="s">
        <v>1180</v>
      </c>
      <c r="D35" s="321" t="s">
        <v>206</v>
      </c>
      <c r="E35" s="313">
        <v>2</v>
      </c>
      <c r="F35" s="133">
        <v>1</v>
      </c>
      <c r="G35" s="133">
        <v>1</v>
      </c>
      <c r="H35" s="133">
        <v>20</v>
      </c>
      <c r="I35" s="133">
        <v>0</v>
      </c>
      <c r="J35" s="133">
        <v>4</v>
      </c>
      <c r="K35" s="345">
        <v>0.18</v>
      </c>
      <c r="L35" s="133">
        <v>0</v>
      </c>
      <c r="M35" s="20" t="b">
        <v>1</v>
      </c>
      <c r="N35" s="20">
        <v>1</v>
      </c>
      <c r="O35" s="20">
        <v>5</v>
      </c>
      <c r="P35" s="20" t="b">
        <v>1</v>
      </c>
      <c r="Q35" s="330">
        <v>0</v>
      </c>
      <c r="R35" s="20" t="b">
        <v>0</v>
      </c>
      <c r="S35" s="330">
        <v>0</v>
      </c>
      <c r="T35" s="20" t="b">
        <v>1</v>
      </c>
      <c r="U35" s="330">
        <v>0</v>
      </c>
      <c r="V35" s="20">
        <v>80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80" t="s">
        <v>916</v>
      </c>
      <c r="AD35" s="390" t="s">
        <v>945</v>
      </c>
      <c r="AE35" s="380" t="s">
        <v>1007</v>
      </c>
      <c r="AF35" s="380" t="s">
        <v>974</v>
      </c>
    </row>
    <row r="36" spans="1:32">
      <c r="A36" s="247"/>
      <c r="B36" s="327" t="s">
        <v>4</v>
      </c>
      <c r="C36" s="320" t="s">
        <v>1181</v>
      </c>
      <c r="D36" s="321" t="s">
        <v>206</v>
      </c>
      <c r="E36" s="313">
        <v>3</v>
      </c>
      <c r="F36" s="133">
        <v>10</v>
      </c>
      <c r="G36" s="133">
        <v>1</v>
      </c>
      <c r="H36" s="133">
        <v>50</v>
      </c>
      <c r="I36" s="133">
        <v>0</v>
      </c>
      <c r="J36" s="133">
        <v>6</v>
      </c>
      <c r="K36" s="345">
        <v>0.18</v>
      </c>
      <c r="L36" s="133">
        <v>0</v>
      </c>
      <c r="M36" s="20" t="b">
        <v>1</v>
      </c>
      <c r="N36" s="20">
        <v>2</v>
      </c>
      <c r="O36" s="20">
        <v>7</v>
      </c>
      <c r="P36" s="20" t="b">
        <v>1</v>
      </c>
      <c r="Q36" s="330">
        <v>1</v>
      </c>
      <c r="R36" s="20" t="b">
        <v>0</v>
      </c>
      <c r="S36" s="330">
        <v>0</v>
      </c>
      <c r="T36" s="20" t="b">
        <v>1</v>
      </c>
      <c r="U36" s="330">
        <v>1</v>
      </c>
      <c r="V36" s="20">
        <v>125</v>
      </c>
      <c r="W36" s="20">
        <v>0</v>
      </c>
      <c r="X36" s="252">
        <v>0.5</v>
      </c>
      <c r="Y36" s="252">
        <v>0.5</v>
      </c>
      <c r="Z36" s="252">
        <v>1</v>
      </c>
      <c r="AA36" s="314">
        <v>0</v>
      </c>
      <c r="AB36" s="303" t="s">
        <v>460</v>
      </c>
      <c r="AC36" s="380" t="s">
        <v>916</v>
      </c>
      <c r="AD36" s="390" t="s">
        <v>945</v>
      </c>
      <c r="AE36" s="380" t="s">
        <v>1007</v>
      </c>
      <c r="AF36" s="380" t="s">
        <v>974</v>
      </c>
    </row>
    <row r="37" spans="1:32">
      <c r="A37" s="247"/>
      <c r="B37" s="327" t="s">
        <v>4</v>
      </c>
      <c r="C37" s="320" t="s">
        <v>1035</v>
      </c>
      <c r="D37" s="321" t="s">
        <v>206</v>
      </c>
      <c r="E37" s="313">
        <v>5</v>
      </c>
      <c r="F37" s="133">
        <v>20</v>
      </c>
      <c r="G37" s="133">
        <v>1</v>
      </c>
      <c r="H37" s="133">
        <v>70</v>
      </c>
      <c r="I37" s="133">
        <v>0</v>
      </c>
      <c r="J37" s="133">
        <v>8</v>
      </c>
      <c r="K37" s="345">
        <v>0.18</v>
      </c>
      <c r="L37" s="133">
        <v>0</v>
      </c>
      <c r="M37" s="20" t="b">
        <v>1</v>
      </c>
      <c r="N37" s="20">
        <v>3</v>
      </c>
      <c r="O37" s="20">
        <v>9</v>
      </c>
      <c r="P37" s="20" t="b">
        <v>1</v>
      </c>
      <c r="Q37" s="330">
        <v>2</v>
      </c>
      <c r="R37" s="20" t="b">
        <v>0</v>
      </c>
      <c r="S37" s="330">
        <v>0</v>
      </c>
      <c r="T37" s="20" t="b">
        <v>1</v>
      </c>
      <c r="U37" s="330">
        <v>2</v>
      </c>
      <c r="V37" s="20">
        <v>225</v>
      </c>
      <c r="W37" s="20">
        <v>0</v>
      </c>
      <c r="X37" s="252">
        <v>0.5</v>
      </c>
      <c r="Y37" s="252">
        <v>0.5</v>
      </c>
      <c r="Z37" s="252">
        <v>1</v>
      </c>
      <c r="AA37" s="314">
        <v>0</v>
      </c>
      <c r="AB37" s="303" t="s">
        <v>460</v>
      </c>
      <c r="AC37" s="380" t="s">
        <v>916</v>
      </c>
      <c r="AD37" s="390" t="s">
        <v>945</v>
      </c>
      <c r="AE37" s="380" t="s">
        <v>1007</v>
      </c>
      <c r="AF37" s="380" t="s">
        <v>974</v>
      </c>
    </row>
    <row r="38" spans="1:32">
      <c r="A38" s="247"/>
      <c r="B38" s="327" t="s">
        <v>4</v>
      </c>
      <c r="C38" s="320" t="s">
        <v>1182</v>
      </c>
      <c r="D38" s="321" t="s">
        <v>206</v>
      </c>
      <c r="E38" s="313">
        <v>7</v>
      </c>
      <c r="F38" s="133">
        <v>40</v>
      </c>
      <c r="G38" s="133">
        <v>1</v>
      </c>
      <c r="H38" s="133">
        <v>90</v>
      </c>
      <c r="I38" s="133">
        <v>0</v>
      </c>
      <c r="J38" s="133">
        <v>10</v>
      </c>
      <c r="K38" s="345">
        <v>0.18</v>
      </c>
      <c r="L38" s="133">
        <v>0</v>
      </c>
      <c r="M38" s="20" t="b">
        <v>1</v>
      </c>
      <c r="N38" s="20">
        <v>4</v>
      </c>
      <c r="O38" s="20">
        <v>11</v>
      </c>
      <c r="P38" s="20" t="b">
        <v>1</v>
      </c>
      <c r="Q38" s="330">
        <v>3</v>
      </c>
      <c r="R38" s="20" t="b">
        <v>0</v>
      </c>
      <c r="S38" s="330">
        <v>0</v>
      </c>
      <c r="T38" s="20" t="b">
        <v>1</v>
      </c>
      <c r="U38" s="330">
        <v>3</v>
      </c>
      <c r="V38" s="20">
        <v>250</v>
      </c>
      <c r="W38" s="20">
        <v>0</v>
      </c>
      <c r="X38" s="252">
        <v>0.5</v>
      </c>
      <c r="Y38" s="252">
        <v>0.5</v>
      </c>
      <c r="Z38" s="252">
        <v>1</v>
      </c>
      <c r="AA38" s="314">
        <v>0</v>
      </c>
      <c r="AB38" s="303" t="s">
        <v>460</v>
      </c>
      <c r="AC38" s="380" t="s">
        <v>916</v>
      </c>
      <c r="AD38" s="390" t="s">
        <v>945</v>
      </c>
      <c r="AE38" s="380" t="s">
        <v>1007</v>
      </c>
      <c r="AF38" s="380" t="s">
        <v>974</v>
      </c>
    </row>
    <row r="39" spans="1:32">
      <c r="A39" s="247"/>
      <c r="B39" s="327" t="s">
        <v>4</v>
      </c>
      <c r="C39" s="320" t="s">
        <v>1183</v>
      </c>
      <c r="D39" s="321" t="s">
        <v>206</v>
      </c>
      <c r="E39" s="313">
        <v>9</v>
      </c>
      <c r="F39" s="133">
        <v>80</v>
      </c>
      <c r="G39" s="133">
        <v>1</v>
      </c>
      <c r="H39" s="133">
        <v>110</v>
      </c>
      <c r="I39" s="133">
        <v>0</v>
      </c>
      <c r="J39" s="133">
        <v>12</v>
      </c>
      <c r="K39" s="345">
        <v>0.18</v>
      </c>
      <c r="L39" s="133">
        <v>0</v>
      </c>
      <c r="M39" s="20" t="b">
        <v>0</v>
      </c>
      <c r="N39" s="20">
        <v>0</v>
      </c>
      <c r="O39" s="20">
        <v>13</v>
      </c>
      <c r="P39" s="20" t="b">
        <v>1</v>
      </c>
      <c r="Q39" s="330">
        <v>4</v>
      </c>
      <c r="R39" s="20" t="b">
        <v>0</v>
      </c>
      <c r="S39" s="330">
        <v>0</v>
      </c>
      <c r="T39" s="20" t="b">
        <v>1</v>
      </c>
      <c r="U39" s="330">
        <v>4</v>
      </c>
      <c r="V39" s="20">
        <v>275</v>
      </c>
      <c r="W39" s="20">
        <v>0</v>
      </c>
      <c r="X39" s="252">
        <v>0.5</v>
      </c>
      <c r="Y39" s="252">
        <v>0.5</v>
      </c>
      <c r="Z39" s="252">
        <v>1</v>
      </c>
      <c r="AA39" s="314">
        <v>0</v>
      </c>
      <c r="AB39" s="303" t="s">
        <v>460</v>
      </c>
      <c r="AC39" s="380" t="s">
        <v>916</v>
      </c>
      <c r="AD39" s="390" t="s">
        <v>945</v>
      </c>
      <c r="AE39" s="380" t="s">
        <v>1007</v>
      </c>
      <c r="AF39" s="380" t="s">
        <v>974</v>
      </c>
    </row>
    <row r="40" spans="1:32">
      <c r="A40" s="247"/>
      <c r="B40" s="327" t="s">
        <v>4</v>
      </c>
      <c r="C40" s="320" t="s">
        <v>708</v>
      </c>
      <c r="D40" s="321" t="s">
        <v>413</v>
      </c>
      <c r="E40" s="313">
        <v>5</v>
      </c>
      <c r="F40" s="133">
        <v>1</v>
      </c>
      <c r="G40" s="133">
        <v>0</v>
      </c>
      <c r="H40" s="133">
        <v>4</v>
      </c>
      <c r="I40" s="133">
        <v>0</v>
      </c>
      <c r="J40" s="133">
        <v>1</v>
      </c>
      <c r="K40" s="345">
        <v>0.1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330">
        <f>entityDefinitions[[#This Row],['[edibleFromTier']]]</f>
        <v>0</v>
      </c>
      <c r="R40" s="20" t="b">
        <v>0</v>
      </c>
      <c r="S40" s="330">
        <f>entityDefinitions[[#This Row],['[edibleFromTier']]]</f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0.05</v>
      </c>
      <c r="Y40" s="252">
        <v>0.05</v>
      </c>
      <c r="Z40" s="252">
        <v>0</v>
      </c>
      <c r="AA40" s="314">
        <v>0</v>
      </c>
      <c r="AB40" s="301" t="s">
        <v>781</v>
      </c>
      <c r="AC40" s="380" t="s">
        <v>925</v>
      </c>
      <c r="AD40" s="390" t="s">
        <v>946</v>
      </c>
      <c r="AE40" s="380"/>
      <c r="AF40" s="302"/>
    </row>
    <row r="41" spans="1:32">
      <c r="B41" s="327" t="s">
        <v>4</v>
      </c>
      <c r="C41" s="320" t="s">
        <v>736</v>
      </c>
      <c r="D41" s="321" t="s">
        <v>413</v>
      </c>
      <c r="E41" s="313">
        <v>7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45">
        <v>0.1</v>
      </c>
      <c r="L41" s="133">
        <v>0</v>
      </c>
      <c r="M41" s="20" t="b">
        <v>1</v>
      </c>
      <c r="N41" s="20">
        <v>0</v>
      </c>
      <c r="O41" s="20">
        <v>0.5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v>0</v>
      </c>
      <c r="T41" s="20" t="b">
        <v>0</v>
      </c>
      <c r="U41" s="330">
        <v>0</v>
      </c>
      <c r="V41" s="20">
        <v>1</v>
      </c>
      <c r="W41" s="20">
        <v>0</v>
      </c>
      <c r="X41" s="252">
        <v>0.05</v>
      </c>
      <c r="Y41" s="252">
        <v>0.05</v>
      </c>
      <c r="Z41" s="252">
        <v>0</v>
      </c>
      <c r="AA41" s="314">
        <v>0</v>
      </c>
      <c r="AB41" s="301" t="s">
        <v>782</v>
      </c>
      <c r="AC41" s="380" t="s">
        <v>925</v>
      </c>
      <c r="AD41" s="390" t="s">
        <v>946</v>
      </c>
      <c r="AE41" s="380"/>
      <c r="AF41" s="302"/>
    </row>
    <row r="42" spans="1:32">
      <c r="B42" s="327" t="s">
        <v>4</v>
      </c>
      <c r="C42" s="320" t="s">
        <v>737</v>
      </c>
      <c r="D42" s="321" t="s">
        <v>413</v>
      </c>
      <c r="E42" s="313">
        <v>4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45">
        <v>0.1</v>
      </c>
      <c r="L42" s="133">
        <v>0</v>
      </c>
      <c r="M42" s="20" t="b">
        <v>1</v>
      </c>
      <c r="N42" s="20">
        <v>0</v>
      </c>
      <c r="O42" s="20">
        <v>0.5</v>
      </c>
      <c r="P42" s="20" t="b">
        <v>1</v>
      </c>
      <c r="Q42" s="330">
        <v>0</v>
      </c>
      <c r="R42" s="20" t="b">
        <v>0</v>
      </c>
      <c r="S42" s="330"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0.05</v>
      </c>
      <c r="Y42" s="252">
        <v>0.05</v>
      </c>
      <c r="Z42" s="252">
        <v>0</v>
      </c>
      <c r="AA42" s="314">
        <v>0</v>
      </c>
      <c r="AB42" s="301" t="s">
        <v>783</v>
      </c>
      <c r="AC42" s="380" t="s">
        <v>925</v>
      </c>
      <c r="AD42" s="390" t="s">
        <v>946</v>
      </c>
      <c r="AE42" s="380"/>
      <c r="AF42" s="302"/>
    </row>
    <row r="43" spans="1:32">
      <c r="B43" s="329" t="s">
        <v>4</v>
      </c>
      <c r="C43" s="324" t="s">
        <v>711</v>
      </c>
      <c r="D43" s="325" t="s">
        <v>595</v>
      </c>
      <c r="E43" s="316">
        <v>48</v>
      </c>
      <c r="F43" s="206">
        <v>0</v>
      </c>
      <c r="G43" s="206">
        <v>1</v>
      </c>
      <c r="H43" s="206">
        <v>70</v>
      </c>
      <c r="I43" s="206">
        <v>0</v>
      </c>
      <c r="J43" s="206">
        <v>1</v>
      </c>
      <c r="K43" s="344">
        <v>0</v>
      </c>
      <c r="L43" s="206">
        <v>1</v>
      </c>
      <c r="M43" s="199" t="b">
        <v>1</v>
      </c>
      <c r="N43" s="199">
        <v>0</v>
      </c>
      <c r="O43" s="199">
        <v>4</v>
      </c>
      <c r="P43" s="199" t="b">
        <v>1</v>
      </c>
      <c r="Q43" s="332">
        <f>entityDefinitions[[#This Row],['[edibleFromTier']]]</f>
        <v>0</v>
      </c>
      <c r="R43" s="199" t="b">
        <v>0</v>
      </c>
      <c r="S43" s="332">
        <f>entityDefinitions[[#This Row],['[edibleFromTier']]]</f>
        <v>0</v>
      </c>
      <c r="T43" s="199" t="b">
        <v>0</v>
      </c>
      <c r="U43" s="332">
        <v>0</v>
      </c>
      <c r="V43" s="199">
        <v>1</v>
      </c>
      <c r="W43" s="199">
        <v>0</v>
      </c>
      <c r="X43" s="253">
        <v>0</v>
      </c>
      <c r="Y43" s="253">
        <v>0</v>
      </c>
      <c r="Z43" s="253">
        <v>0</v>
      </c>
      <c r="AA43" s="317">
        <v>0</v>
      </c>
      <c r="AB43" s="306" t="s">
        <v>657</v>
      </c>
      <c r="AC43" s="382" t="s">
        <v>917</v>
      </c>
      <c r="AD43" s="389" t="s">
        <v>947</v>
      </c>
      <c r="AE43" s="382"/>
      <c r="AF43" s="307"/>
    </row>
    <row r="44" spans="1:32">
      <c r="B44" s="327" t="s">
        <v>4</v>
      </c>
      <c r="C44" s="320" t="s">
        <v>498</v>
      </c>
      <c r="D44" s="321" t="s">
        <v>413</v>
      </c>
      <c r="E44" s="313">
        <v>48</v>
      </c>
      <c r="F44" s="133">
        <v>3</v>
      </c>
      <c r="G44" s="133">
        <v>0</v>
      </c>
      <c r="H44" s="133">
        <v>20</v>
      </c>
      <c r="I44" s="133">
        <v>0</v>
      </c>
      <c r="J44" s="133">
        <v>3</v>
      </c>
      <c r="K44" s="345">
        <v>0</v>
      </c>
      <c r="L44" s="133">
        <v>0</v>
      </c>
      <c r="M44" s="20" t="b">
        <v>1</v>
      </c>
      <c r="N44" s="20">
        <v>3</v>
      </c>
      <c r="O44" s="20">
        <v>1</v>
      </c>
      <c r="P44" s="20" t="b">
        <v>1</v>
      </c>
      <c r="Q44" s="330">
        <f>entityDefinitions[[#This Row],['[edibleFromTier']]]</f>
        <v>3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0</v>
      </c>
      <c r="AA44" s="314">
        <v>0</v>
      </c>
      <c r="AB44" s="301" t="s">
        <v>780</v>
      </c>
      <c r="AC44" s="380" t="s">
        <v>918</v>
      </c>
      <c r="AD44" s="390" t="s">
        <v>948</v>
      </c>
      <c r="AE44" s="380" t="s">
        <v>960</v>
      </c>
      <c r="AF44" s="380" t="s">
        <v>975</v>
      </c>
    </row>
    <row r="45" spans="1:32">
      <c r="B45" s="327" t="s">
        <v>4</v>
      </c>
      <c r="C45" s="320" t="s">
        <v>1184</v>
      </c>
      <c r="D45" s="321" t="s">
        <v>413</v>
      </c>
      <c r="E45" s="313">
        <v>58</v>
      </c>
      <c r="F45" s="133">
        <v>5</v>
      </c>
      <c r="G45" s="133">
        <v>0</v>
      </c>
      <c r="H45" s="133">
        <v>30</v>
      </c>
      <c r="I45" s="133">
        <v>0</v>
      </c>
      <c r="J45" s="133">
        <v>5</v>
      </c>
      <c r="K45" s="34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0</v>
      </c>
      <c r="AA45" s="314">
        <v>0</v>
      </c>
      <c r="AB45" s="301" t="s">
        <v>780</v>
      </c>
      <c r="AC45" s="380" t="s">
        <v>918</v>
      </c>
      <c r="AD45" s="390" t="s">
        <v>948</v>
      </c>
      <c r="AE45" s="380" t="s">
        <v>960</v>
      </c>
      <c r="AF45" s="380" t="s">
        <v>975</v>
      </c>
    </row>
    <row r="46" spans="1:32">
      <c r="B46" s="327" t="s">
        <v>4</v>
      </c>
      <c r="C46" s="320" t="s">
        <v>1185</v>
      </c>
      <c r="D46" s="321" t="s">
        <v>413</v>
      </c>
      <c r="E46" s="313">
        <v>68</v>
      </c>
      <c r="F46" s="133">
        <v>7</v>
      </c>
      <c r="G46" s="133">
        <v>0</v>
      </c>
      <c r="H46" s="133">
        <v>40</v>
      </c>
      <c r="I46" s="133">
        <v>0</v>
      </c>
      <c r="J46" s="133">
        <v>7</v>
      </c>
      <c r="K46" s="345">
        <v>0</v>
      </c>
      <c r="L46" s="133">
        <v>0</v>
      </c>
      <c r="M46" s="20" t="b">
        <v>0</v>
      </c>
      <c r="N46" s="20">
        <v>0</v>
      </c>
      <c r="O46" s="20">
        <v>1</v>
      </c>
      <c r="P46" s="20" t="b">
        <v>0</v>
      </c>
      <c r="Q46" s="330">
        <f>entityDefinitions[[#This Row],['[edibleFromTier']]]</f>
        <v>0</v>
      </c>
      <c r="R46" s="20" t="b">
        <v>0</v>
      </c>
      <c r="S46" s="330">
        <v>0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1" t="s">
        <v>780</v>
      </c>
      <c r="AC46" s="380" t="s">
        <v>918</v>
      </c>
      <c r="AD46" s="390" t="s">
        <v>948</v>
      </c>
      <c r="AE46" s="380" t="s">
        <v>960</v>
      </c>
      <c r="AF46" s="380" t="s">
        <v>975</v>
      </c>
    </row>
    <row r="47" spans="1:32">
      <c r="B47" s="329" t="s">
        <v>4</v>
      </c>
      <c r="C47" s="324" t="s">
        <v>707</v>
      </c>
      <c r="D47" s="325" t="s">
        <v>595</v>
      </c>
      <c r="E47" s="316">
        <v>48</v>
      </c>
      <c r="F47" s="206">
        <v>3</v>
      </c>
      <c r="G47" s="206">
        <v>0</v>
      </c>
      <c r="H47" s="206">
        <v>0</v>
      </c>
      <c r="I47" s="206">
        <v>0</v>
      </c>
      <c r="J47" s="206">
        <v>0</v>
      </c>
      <c r="K47" s="344">
        <v>0</v>
      </c>
      <c r="L47" s="206">
        <v>0</v>
      </c>
      <c r="M47" s="199" t="b">
        <v>1</v>
      </c>
      <c r="N47" s="199"/>
      <c r="O47" s="199"/>
      <c r="P47" s="199" t="b">
        <v>1</v>
      </c>
      <c r="Q47" s="332">
        <f>entityDefinitions[[#This Row],['[edibleFromTier']]]</f>
        <v>0</v>
      </c>
      <c r="R47" s="199" t="b">
        <v>0</v>
      </c>
      <c r="S47" s="332">
        <f>entityDefinitions[[#This Row],['[edibleFromTier']]]</f>
        <v>0</v>
      </c>
      <c r="T47" s="199" t="b">
        <v>0</v>
      </c>
      <c r="U47" s="332">
        <v>0</v>
      </c>
      <c r="V47" s="199">
        <v>1</v>
      </c>
      <c r="W47" s="199">
        <v>0</v>
      </c>
      <c r="X47" s="253">
        <v>0</v>
      </c>
      <c r="Y47" s="253">
        <v>0</v>
      </c>
      <c r="Z47" s="253">
        <v>0</v>
      </c>
      <c r="AA47" s="317">
        <v>0</v>
      </c>
      <c r="AB47" s="306" t="s">
        <v>658</v>
      </c>
      <c r="AC47" s="382" t="s">
        <v>919</v>
      </c>
      <c r="AD47" s="389" t="s">
        <v>1001</v>
      </c>
      <c r="AE47" s="382"/>
      <c r="AF47" s="307"/>
    </row>
    <row r="48" spans="1:32">
      <c r="B48" s="327" t="s">
        <v>4</v>
      </c>
      <c r="C48" s="320" t="s">
        <v>437</v>
      </c>
      <c r="D48" s="321" t="s">
        <v>413</v>
      </c>
      <c r="E48" s="313">
        <v>38</v>
      </c>
      <c r="F48" s="133">
        <v>2</v>
      </c>
      <c r="G48" s="133">
        <v>0</v>
      </c>
      <c r="H48" s="133">
        <v>10</v>
      </c>
      <c r="I48" s="133">
        <v>0</v>
      </c>
      <c r="J48" s="133">
        <v>3</v>
      </c>
      <c r="K48" s="345">
        <v>0.2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0">
        <v>0</v>
      </c>
      <c r="X48" s="252">
        <v>0</v>
      </c>
      <c r="Y48" s="252">
        <v>0</v>
      </c>
      <c r="Z48" s="252">
        <v>1</v>
      </c>
      <c r="AA48" s="314">
        <v>0</v>
      </c>
      <c r="AB48" s="306" t="s">
        <v>658</v>
      </c>
      <c r="AC48" s="380" t="s">
        <v>929</v>
      </c>
      <c r="AD48" s="390" t="s">
        <v>944</v>
      </c>
      <c r="AE48" s="380" t="s">
        <v>977</v>
      </c>
      <c r="AF48" s="380" t="s">
        <v>976</v>
      </c>
    </row>
    <row r="49" spans="1:32">
      <c r="B49" s="327" t="s">
        <v>4</v>
      </c>
      <c r="C49" s="320" t="s">
        <v>439</v>
      </c>
      <c r="D49" s="321" t="s">
        <v>413</v>
      </c>
      <c r="E49" s="313">
        <v>48</v>
      </c>
      <c r="F49" s="133">
        <v>3</v>
      </c>
      <c r="G49" s="133">
        <v>0</v>
      </c>
      <c r="H49" s="133">
        <v>30</v>
      </c>
      <c r="I49" s="133">
        <v>0</v>
      </c>
      <c r="J49" s="133">
        <v>2</v>
      </c>
      <c r="K49" s="345">
        <v>0.2</v>
      </c>
      <c r="L49" s="133">
        <v>0</v>
      </c>
      <c r="M49" s="20" t="b">
        <v>1</v>
      </c>
      <c r="N49" s="20">
        <v>2</v>
      </c>
      <c r="O49" s="20">
        <v>6</v>
      </c>
      <c r="P49" s="20" t="b">
        <v>1</v>
      </c>
      <c r="Q49" s="330">
        <v>1</v>
      </c>
      <c r="R49" s="20" t="b">
        <v>1</v>
      </c>
      <c r="S49" s="330">
        <v>1</v>
      </c>
      <c r="T49" s="20" t="b">
        <v>0</v>
      </c>
      <c r="U49" s="330">
        <v>0</v>
      </c>
      <c r="V49" s="20">
        <v>100</v>
      </c>
      <c r="W49" s="20">
        <v>0</v>
      </c>
      <c r="X49" s="252">
        <v>0.25</v>
      </c>
      <c r="Y49" s="252">
        <v>0.25</v>
      </c>
      <c r="Z49" s="252">
        <v>0</v>
      </c>
      <c r="AA49" s="314">
        <v>0</v>
      </c>
      <c r="AB49" s="301" t="s">
        <v>654</v>
      </c>
      <c r="AC49" s="380" t="s">
        <v>920</v>
      </c>
      <c r="AD49" s="390" t="s">
        <v>949</v>
      </c>
      <c r="AE49" s="380"/>
      <c r="AF49" s="302"/>
    </row>
    <row r="50" spans="1:32">
      <c r="B50" s="327" t="s">
        <v>4</v>
      </c>
      <c r="C50" s="320" t="s">
        <v>715</v>
      </c>
      <c r="D50" s="321" t="s">
        <v>415</v>
      </c>
      <c r="E50" s="313">
        <v>48</v>
      </c>
      <c r="F50" s="133">
        <v>3</v>
      </c>
      <c r="G50" s="133">
        <v>0</v>
      </c>
      <c r="H50" s="133">
        <v>25</v>
      </c>
      <c r="I50" s="133">
        <v>0</v>
      </c>
      <c r="J50" s="133">
        <v>3</v>
      </c>
      <c r="K50" s="345">
        <v>0.3</v>
      </c>
      <c r="L50" s="133">
        <v>0</v>
      </c>
      <c r="M50" s="20" t="b">
        <v>1</v>
      </c>
      <c r="N50" s="20">
        <v>3</v>
      </c>
      <c r="O50" s="20">
        <v>1</v>
      </c>
      <c r="P50" s="20" t="b">
        <v>1</v>
      </c>
      <c r="Q50" s="330">
        <f>entityDefinitions[[#This Row],['[edibleFromTier']]]</f>
        <v>3</v>
      </c>
      <c r="R50" s="20" t="b">
        <v>0</v>
      </c>
      <c r="S50" s="330">
        <v>0</v>
      </c>
      <c r="T50" s="20" t="b">
        <v>0</v>
      </c>
      <c r="U50" s="330">
        <v>0</v>
      </c>
      <c r="V50" s="20">
        <v>1</v>
      </c>
      <c r="W50" s="20">
        <v>0</v>
      </c>
      <c r="X50" s="252">
        <v>0.25</v>
      </c>
      <c r="Y50" s="252">
        <v>0.25</v>
      </c>
      <c r="Z50" s="252">
        <v>1</v>
      </c>
      <c r="AA50" s="314">
        <v>0</v>
      </c>
      <c r="AB50" s="301" t="s">
        <v>747</v>
      </c>
      <c r="AC50" s="242" t="s">
        <v>958</v>
      </c>
      <c r="AD50" s="391" t="s">
        <v>1002</v>
      </c>
      <c r="AE50" s="380" t="s">
        <v>961</v>
      </c>
      <c r="AF50" s="393" t="s">
        <v>978</v>
      </c>
    </row>
    <row r="51" spans="1:32">
      <c r="B51" s="327" t="s">
        <v>4</v>
      </c>
      <c r="C51" s="320" t="s">
        <v>1186</v>
      </c>
      <c r="D51" s="321" t="s">
        <v>415</v>
      </c>
      <c r="E51" s="313">
        <v>58</v>
      </c>
      <c r="F51" s="133">
        <v>5</v>
      </c>
      <c r="G51" s="133">
        <v>0</v>
      </c>
      <c r="H51" s="133">
        <v>40</v>
      </c>
      <c r="I51" s="133">
        <v>0</v>
      </c>
      <c r="J51" s="133">
        <v>3</v>
      </c>
      <c r="K51" s="345">
        <v>0</v>
      </c>
      <c r="L51" s="133">
        <v>0</v>
      </c>
      <c r="M51" s="20" t="b">
        <v>1</v>
      </c>
      <c r="N51" s="20">
        <v>4</v>
      </c>
      <c r="O51" s="20">
        <v>1</v>
      </c>
      <c r="P51" s="20" t="b">
        <v>1</v>
      </c>
      <c r="Q51" s="330">
        <f>entityDefinitions[[#This Row],['[edibleFromTier']]]</f>
        <v>4</v>
      </c>
      <c r="R51" s="20" t="b">
        <v>0</v>
      </c>
      <c r="S51" s="330">
        <v>0</v>
      </c>
      <c r="T51" s="20" t="b">
        <v>0</v>
      </c>
      <c r="U51" s="330">
        <v>0</v>
      </c>
      <c r="V51" s="20">
        <v>1</v>
      </c>
      <c r="W51" s="20">
        <v>0</v>
      </c>
      <c r="X51" s="252">
        <v>0.25</v>
      </c>
      <c r="Y51" s="252">
        <v>0.25</v>
      </c>
      <c r="Z51" s="252">
        <v>1</v>
      </c>
      <c r="AA51" s="314">
        <v>0.25</v>
      </c>
      <c r="AB51" s="301" t="s">
        <v>748</v>
      </c>
      <c r="AC51" s="242" t="s">
        <v>958</v>
      </c>
      <c r="AD51" s="391" t="s">
        <v>1003</v>
      </c>
      <c r="AE51" s="380" t="s">
        <v>980</v>
      </c>
      <c r="AF51" s="393" t="s">
        <v>979</v>
      </c>
    </row>
    <row r="52" spans="1:32">
      <c r="B52" s="327" t="s">
        <v>4</v>
      </c>
      <c r="C52" s="320" t="s">
        <v>725</v>
      </c>
      <c r="D52" s="321" t="s">
        <v>415</v>
      </c>
      <c r="E52" s="313">
        <v>68</v>
      </c>
      <c r="F52" s="133">
        <v>7</v>
      </c>
      <c r="G52" s="133">
        <v>0</v>
      </c>
      <c r="H52" s="133">
        <v>50</v>
      </c>
      <c r="I52" s="133">
        <v>0</v>
      </c>
      <c r="J52" s="133">
        <v>3</v>
      </c>
      <c r="K52" s="345">
        <v>0</v>
      </c>
      <c r="L52" s="133">
        <v>0</v>
      </c>
      <c r="M52" s="20" t="b">
        <v>0</v>
      </c>
      <c r="N52" s="20">
        <v>0</v>
      </c>
      <c r="O52" s="20">
        <v>1</v>
      </c>
      <c r="P52" s="20" t="b">
        <v>0</v>
      </c>
      <c r="Q52" s="330">
        <f>entityDefinitions[[#This Row],['[edibleFromTier']]]</f>
        <v>0</v>
      </c>
      <c r="R52" s="20" t="b">
        <v>0</v>
      </c>
      <c r="S52" s="330"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0.25</v>
      </c>
      <c r="Y52" s="252">
        <v>0.25</v>
      </c>
      <c r="Z52" s="252">
        <v>1</v>
      </c>
      <c r="AA52" s="314">
        <v>0.25</v>
      </c>
      <c r="AB52" s="301" t="s">
        <v>748</v>
      </c>
      <c r="AC52" s="242" t="s">
        <v>958</v>
      </c>
      <c r="AD52" s="391" t="s">
        <v>1003</v>
      </c>
      <c r="AE52" s="380" t="s">
        <v>980</v>
      </c>
      <c r="AF52" s="393" t="s">
        <v>979</v>
      </c>
    </row>
    <row r="53" spans="1:32" s="27" customFormat="1">
      <c r="B53" s="327" t="s">
        <v>4</v>
      </c>
      <c r="C53" s="320" t="s">
        <v>1016</v>
      </c>
      <c r="D53" s="321" t="s">
        <v>413</v>
      </c>
      <c r="E53" s="313">
        <v>30</v>
      </c>
      <c r="F53" s="133">
        <v>2</v>
      </c>
      <c r="G53" s="133">
        <v>0</v>
      </c>
      <c r="H53" s="133">
        <v>9</v>
      </c>
      <c r="I53" s="133">
        <v>40</v>
      </c>
      <c r="J53" s="133">
        <v>2</v>
      </c>
      <c r="K53" s="345">
        <v>0.2</v>
      </c>
      <c r="L53" s="133">
        <v>0</v>
      </c>
      <c r="M53" s="20" t="b">
        <v>1</v>
      </c>
      <c r="N53" s="20">
        <v>1</v>
      </c>
      <c r="O53" s="20">
        <v>3</v>
      </c>
      <c r="P53" s="20" t="b">
        <v>1</v>
      </c>
      <c r="Q53" s="330">
        <v>0</v>
      </c>
      <c r="R53" s="20" t="b">
        <v>0</v>
      </c>
      <c r="S53" s="330">
        <f>entityDefinitions[[#This Row],['[edibleFromTier']]]</f>
        <v>1</v>
      </c>
      <c r="T53" s="20" t="b">
        <v>0</v>
      </c>
      <c r="U53" s="330">
        <v>0</v>
      </c>
      <c r="V53" s="20">
        <v>1</v>
      </c>
      <c r="W53" s="20">
        <v>0</v>
      </c>
      <c r="X53" s="252">
        <v>0.25</v>
      </c>
      <c r="Y53" s="252">
        <v>0.25</v>
      </c>
      <c r="Z53" s="252">
        <v>0</v>
      </c>
      <c r="AA53" s="314">
        <v>0</v>
      </c>
      <c r="AB53" s="303" t="s">
        <v>742</v>
      </c>
      <c r="AC53" s="380" t="s">
        <v>930</v>
      </c>
      <c r="AD53" s="390" t="s">
        <v>950</v>
      </c>
      <c r="AE53" s="380"/>
      <c r="AF53" s="302"/>
    </row>
    <row r="54" spans="1:32" s="27" customFormat="1">
      <c r="B54" s="327" t="s">
        <v>4</v>
      </c>
      <c r="C54" s="320" t="s">
        <v>1017</v>
      </c>
      <c r="D54" s="321" t="s">
        <v>413</v>
      </c>
      <c r="E54" s="313">
        <v>24</v>
      </c>
      <c r="F54" s="133">
        <v>2</v>
      </c>
      <c r="G54" s="133">
        <v>0</v>
      </c>
      <c r="H54" s="133">
        <v>6</v>
      </c>
      <c r="I54" s="133">
        <v>30</v>
      </c>
      <c r="J54" s="133">
        <v>1</v>
      </c>
      <c r="K54" s="345">
        <v>0.2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30">
        <f>entityDefinitions[[#This Row],['[edibleFromTier']]]</f>
        <v>0</v>
      </c>
      <c r="R54" s="20" t="b">
        <v>0</v>
      </c>
      <c r="S54" s="330">
        <f>entityDefinitions[[#This Row],['[edibleFromTier']]]</f>
        <v>0</v>
      </c>
      <c r="T54" s="20" t="b">
        <v>0</v>
      </c>
      <c r="U54" s="330">
        <v>0</v>
      </c>
      <c r="V54" s="20">
        <v>1</v>
      </c>
      <c r="W54" s="20">
        <v>0</v>
      </c>
      <c r="X54" s="252">
        <v>0.25</v>
      </c>
      <c r="Y54" s="252">
        <v>0.25</v>
      </c>
      <c r="Z54" s="252">
        <v>0</v>
      </c>
      <c r="AA54" s="314">
        <v>0</v>
      </c>
      <c r="AB54" s="303" t="s">
        <v>742</v>
      </c>
      <c r="AC54" s="380" t="s">
        <v>930</v>
      </c>
      <c r="AD54" s="390" t="s">
        <v>950</v>
      </c>
      <c r="AE54" s="380"/>
      <c r="AF54" s="302"/>
    </row>
    <row r="55" spans="1:32" s="27" customFormat="1">
      <c r="B55" s="327" t="s">
        <v>4</v>
      </c>
      <c r="C55" s="320" t="s">
        <v>738</v>
      </c>
      <c r="D55" s="321" t="s">
        <v>413</v>
      </c>
      <c r="E55" s="313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45">
        <v>0.1</v>
      </c>
      <c r="L55" s="133">
        <v>0</v>
      </c>
      <c r="M55" s="20" t="b">
        <v>1</v>
      </c>
      <c r="N55" s="20">
        <v>1</v>
      </c>
      <c r="O55" s="20">
        <v>0.5</v>
      </c>
      <c r="P55" s="20" t="b">
        <v>1</v>
      </c>
      <c r="Q55" s="330">
        <v>0</v>
      </c>
      <c r="R55" s="20" t="b">
        <v>0</v>
      </c>
      <c r="S55" s="330"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0.05</v>
      </c>
      <c r="Y55" s="252">
        <v>0.05</v>
      </c>
      <c r="Z55" s="252">
        <v>1</v>
      </c>
      <c r="AA55" s="314">
        <v>0</v>
      </c>
      <c r="AB55" s="301" t="s">
        <v>741</v>
      </c>
      <c r="AC55" s="380" t="s">
        <v>931</v>
      </c>
      <c r="AD55" s="390" t="s">
        <v>955</v>
      </c>
      <c r="AE55" s="380" t="s">
        <v>982</v>
      </c>
      <c r="AF55" s="380" t="s">
        <v>981</v>
      </c>
    </row>
    <row r="56" spans="1:32" s="27" customFormat="1">
      <c r="B56" s="329" t="s">
        <v>4</v>
      </c>
      <c r="C56" s="324" t="s">
        <v>735</v>
      </c>
      <c r="D56" s="325" t="s">
        <v>414</v>
      </c>
      <c r="E56" s="316">
        <v>48</v>
      </c>
      <c r="F56" s="206">
        <v>3</v>
      </c>
      <c r="G56" s="206">
        <v>0</v>
      </c>
      <c r="H56" s="206">
        <v>15</v>
      </c>
      <c r="I56" s="206">
        <v>0</v>
      </c>
      <c r="J56" s="206">
        <v>2</v>
      </c>
      <c r="K56" s="344">
        <v>0.3</v>
      </c>
      <c r="L56" s="206">
        <v>0</v>
      </c>
      <c r="M56" s="199" t="b">
        <v>1</v>
      </c>
      <c r="N56" s="199">
        <v>2</v>
      </c>
      <c r="O56" s="199">
        <v>6</v>
      </c>
      <c r="P56" s="199" t="b">
        <v>1</v>
      </c>
      <c r="Q56" s="332">
        <v>0</v>
      </c>
      <c r="R56" s="199" t="b">
        <v>1</v>
      </c>
      <c r="S56" s="332">
        <v>1</v>
      </c>
      <c r="T56" s="199" t="b">
        <v>1</v>
      </c>
      <c r="U56" s="332">
        <v>0</v>
      </c>
      <c r="V56" s="199">
        <v>80</v>
      </c>
      <c r="W56" s="199">
        <v>0</v>
      </c>
      <c r="X56" s="253">
        <v>0.25</v>
      </c>
      <c r="Y56" s="253">
        <v>0.25</v>
      </c>
      <c r="Z56" s="253">
        <v>0</v>
      </c>
      <c r="AA56" s="317">
        <v>0</v>
      </c>
      <c r="AB56" s="306" t="s">
        <v>750</v>
      </c>
      <c r="AC56" s="382" t="s">
        <v>936</v>
      </c>
      <c r="AD56" s="389" t="s">
        <v>996</v>
      </c>
      <c r="AE56" s="382"/>
      <c r="AF56" s="307"/>
    </row>
    <row r="57" spans="1:32" s="27" customFormat="1">
      <c r="B57" s="327" t="s">
        <v>4</v>
      </c>
      <c r="C57" s="320" t="s">
        <v>337</v>
      </c>
      <c r="D57" s="321" t="s">
        <v>413</v>
      </c>
      <c r="E57" s="313">
        <v>19</v>
      </c>
      <c r="F57" s="133">
        <v>1</v>
      </c>
      <c r="G57" s="133">
        <v>0</v>
      </c>
      <c r="H57" s="133">
        <v>10</v>
      </c>
      <c r="I57" s="133">
        <v>0</v>
      </c>
      <c r="J57" s="133">
        <v>1</v>
      </c>
      <c r="K57" s="345">
        <v>0.3</v>
      </c>
      <c r="L57" s="133">
        <v>0</v>
      </c>
      <c r="M57" s="20" t="b">
        <v>1</v>
      </c>
      <c r="N57" s="20">
        <v>0</v>
      </c>
      <c r="O57" s="20">
        <v>4</v>
      </c>
      <c r="P57" s="20" t="b">
        <v>1</v>
      </c>
      <c r="Q57" s="330">
        <f>entityDefinitions[[#This Row],['[edibleFromTier']]]</f>
        <v>0</v>
      </c>
      <c r="R57" s="20" t="b">
        <v>0</v>
      </c>
      <c r="S57" s="330">
        <f>entityDefinitions[[#This Row],['[edibleFromTier']]]</f>
        <v>0</v>
      </c>
      <c r="T57" s="20" t="b">
        <v>0</v>
      </c>
      <c r="U57" s="330">
        <v>0</v>
      </c>
      <c r="V57" s="20">
        <v>1</v>
      </c>
      <c r="W57" s="20">
        <v>0</v>
      </c>
      <c r="X57" s="252">
        <v>0.1</v>
      </c>
      <c r="Y57" s="252">
        <v>0.1</v>
      </c>
      <c r="Z57" s="252">
        <v>0</v>
      </c>
      <c r="AA57" s="314">
        <v>0</v>
      </c>
      <c r="AB57" s="301" t="s">
        <v>656</v>
      </c>
      <c r="AC57" s="380" t="s">
        <v>921</v>
      </c>
      <c r="AD57" s="390" t="s">
        <v>957</v>
      </c>
      <c r="AE57" s="380"/>
      <c r="AF57" s="302"/>
    </row>
    <row r="58" spans="1:32">
      <c r="B58" s="329" t="s">
        <v>4</v>
      </c>
      <c r="C58" s="324" t="s">
        <v>713</v>
      </c>
      <c r="D58" s="325" t="s">
        <v>414</v>
      </c>
      <c r="E58" s="316">
        <v>40</v>
      </c>
      <c r="F58" s="206">
        <v>2</v>
      </c>
      <c r="G58" s="206">
        <v>0</v>
      </c>
      <c r="H58" s="206">
        <v>30</v>
      </c>
      <c r="I58" s="206">
        <v>0</v>
      </c>
      <c r="J58" s="206">
        <v>4</v>
      </c>
      <c r="K58" s="344">
        <v>0.3</v>
      </c>
      <c r="L58" s="206">
        <v>0</v>
      </c>
      <c r="M58" s="199" t="b">
        <v>1</v>
      </c>
      <c r="N58" s="199">
        <v>2</v>
      </c>
      <c r="O58" s="199">
        <v>9</v>
      </c>
      <c r="P58" s="199" t="b">
        <v>1</v>
      </c>
      <c r="Q58" s="332">
        <v>1</v>
      </c>
      <c r="R58" s="199" t="b">
        <v>0</v>
      </c>
      <c r="S58" s="332">
        <v>0</v>
      </c>
      <c r="T58" s="199" t="b">
        <v>1</v>
      </c>
      <c r="U58" s="332">
        <v>1</v>
      </c>
      <c r="V58" s="199">
        <v>85</v>
      </c>
      <c r="W58" s="199">
        <v>0</v>
      </c>
      <c r="X58" s="253">
        <v>0.25</v>
      </c>
      <c r="Y58" s="253">
        <v>0.25</v>
      </c>
      <c r="Z58" s="253">
        <v>0.75</v>
      </c>
      <c r="AA58" s="317">
        <v>0</v>
      </c>
      <c r="AB58" s="306" t="s">
        <v>751</v>
      </c>
      <c r="AC58" s="382" t="s">
        <v>935</v>
      </c>
      <c r="AD58" s="389" t="s">
        <v>997</v>
      </c>
      <c r="AE58" s="382" t="s">
        <v>983</v>
      </c>
      <c r="AF58" s="382" t="s">
        <v>984</v>
      </c>
    </row>
    <row r="59" spans="1:32" s="27" customFormat="1">
      <c r="B59" s="327" t="s">
        <v>4</v>
      </c>
      <c r="C59" s="320" t="s">
        <v>701</v>
      </c>
      <c r="D59" s="321" t="s">
        <v>413</v>
      </c>
      <c r="E59" s="313">
        <v>48</v>
      </c>
      <c r="F59" s="133">
        <v>3</v>
      </c>
      <c r="G59" s="133">
        <v>0</v>
      </c>
      <c r="H59" s="133">
        <v>8</v>
      </c>
      <c r="I59" s="133">
        <v>0</v>
      </c>
      <c r="J59" s="133">
        <v>1</v>
      </c>
      <c r="K59" s="345">
        <v>0.3</v>
      </c>
      <c r="L59" s="133">
        <v>0</v>
      </c>
      <c r="M59" s="20" t="b">
        <v>1</v>
      </c>
      <c r="N59" s="20">
        <v>0</v>
      </c>
      <c r="O59" s="20">
        <v>3</v>
      </c>
      <c r="P59" s="20" t="b">
        <v>1</v>
      </c>
      <c r="Q59" s="330">
        <f>entityDefinitions[[#This Row],['[edibleFromTier']]]</f>
        <v>0</v>
      </c>
      <c r="R59" s="20" t="b">
        <v>0</v>
      </c>
      <c r="S59" s="330">
        <f>entityDefinitions[[#This Row],['[edibleFromTier']]]</f>
        <v>0</v>
      </c>
      <c r="T59" s="20" t="b">
        <v>0</v>
      </c>
      <c r="U59" s="330">
        <v>0</v>
      </c>
      <c r="V59" s="20">
        <v>1</v>
      </c>
      <c r="W59" s="20">
        <v>0</v>
      </c>
      <c r="X59" s="252">
        <v>0</v>
      </c>
      <c r="Y59" s="252">
        <v>0</v>
      </c>
      <c r="Z59" s="252">
        <v>0</v>
      </c>
      <c r="AA59" s="314">
        <v>0</v>
      </c>
      <c r="AB59" s="301" t="s">
        <v>743</v>
      </c>
      <c r="AC59" s="380" t="s">
        <v>940</v>
      </c>
      <c r="AD59" s="390" t="s">
        <v>956</v>
      </c>
      <c r="AE59" s="380"/>
      <c r="AF59" s="302"/>
    </row>
    <row r="60" spans="1:32" s="27" customFormat="1">
      <c r="B60" s="327" t="s">
        <v>4</v>
      </c>
      <c r="C60" s="320" t="s">
        <v>704</v>
      </c>
      <c r="D60" s="321" t="s">
        <v>413</v>
      </c>
      <c r="E60" s="313">
        <v>48</v>
      </c>
      <c r="F60" s="133">
        <v>3</v>
      </c>
      <c r="G60" s="133">
        <v>0</v>
      </c>
      <c r="H60" s="133">
        <v>10</v>
      </c>
      <c r="I60" s="133">
        <v>0</v>
      </c>
      <c r="J60" s="133">
        <v>2</v>
      </c>
      <c r="K60" s="345">
        <v>0.3</v>
      </c>
      <c r="L60" s="133">
        <v>0</v>
      </c>
      <c r="M60" s="20" t="b">
        <v>1</v>
      </c>
      <c r="N60" s="20">
        <v>1</v>
      </c>
      <c r="O60" s="20">
        <v>4</v>
      </c>
      <c r="P60" s="20" t="b">
        <v>1</v>
      </c>
      <c r="Q60" s="330">
        <f>entityDefinitions[[#This Row],['[edibleFromTier']]]</f>
        <v>1</v>
      </c>
      <c r="R60" s="20" t="b">
        <v>0</v>
      </c>
      <c r="S60" s="330">
        <v>0</v>
      </c>
      <c r="T60" s="20" t="b">
        <v>0</v>
      </c>
      <c r="U60" s="330">
        <v>0</v>
      </c>
      <c r="V60" s="20">
        <v>1</v>
      </c>
      <c r="W60" s="20">
        <v>0</v>
      </c>
      <c r="X60" s="252">
        <v>0</v>
      </c>
      <c r="Y60" s="252">
        <v>0</v>
      </c>
      <c r="Z60" s="252">
        <v>1</v>
      </c>
      <c r="AA60" s="314">
        <v>0</v>
      </c>
      <c r="AB60" s="301" t="s">
        <v>744</v>
      </c>
      <c r="AC60" s="380" t="s">
        <v>924</v>
      </c>
      <c r="AD60" s="390" t="s">
        <v>998</v>
      </c>
      <c r="AE60" s="380" t="s">
        <v>985</v>
      </c>
      <c r="AF60" s="380" t="s">
        <v>963</v>
      </c>
    </row>
    <row r="61" spans="1:32" s="27" customFormat="1">
      <c r="B61" s="327" t="s">
        <v>4</v>
      </c>
      <c r="C61" s="320" t="s">
        <v>703</v>
      </c>
      <c r="D61" s="321" t="s">
        <v>413</v>
      </c>
      <c r="E61" s="313">
        <v>48</v>
      </c>
      <c r="F61" s="133">
        <v>3</v>
      </c>
      <c r="G61" s="133">
        <v>0</v>
      </c>
      <c r="H61" s="133">
        <v>10</v>
      </c>
      <c r="I61" s="133">
        <v>0</v>
      </c>
      <c r="J61" s="133">
        <v>2</v>
      </c>
      <c r="K61" s="345">
        <v>0.3</v>
      </c>
      <c r="L61" s="133">
        <v>0</v>
      </c>
      <c r="M61" s="20" t="b">
        <v>1</v>
      </c>
      <c r="N61" s="20">
        <v>1</v>
      </c>
      <c r="O61" s="20">
        <v>4</v>
      </c>
      <c r="P61" s="20" t="b">
        <v>1</v>
      </c>
      <c r="Q61" s="330">
        <f>entityDefinitions[[#This Row],['[edibleFromTier']]]</f>
        <v>1</v>
      </c>
      <c r="R61" s="20" t="b">
        <v>0</v>
      </c>
      <c r="S61" s="330">
        <v>0</v>
      </c>
      <c r="T61" s="20" t="b">
        <v>0</v>
      </c>
      <c r="U61" s="330">
        <v>0</v>
      </c>
      <c r="V61" s="20">
        <v>1</v>
      </c>
      <c r="W61" s="20">
        <v>0</v>
      </c>
      <c r="X61" s="252">
        <v>0</v>
      </c>
      <c r="Y61" s="252">
        <v>0</v>
      </c>
      <c r="Z61" s="252">
        <v>1</v>
      </c>
      <c r="AA61" s="314">
        <v>0</v>
      </c>
      <c r="AB61" s="301" t="s">
        <v>745</v>
      </c>
      <c r="AC61" s="380" t="s">
        <v>923</v>
      </c>
      <c r="AD61" s="390" t="s">
        <v>999</v>
      </c>
      <c r="AE61" s="380" t="s">
        <v>985</v>
      </c>
      <c r="AF61" s="380" t="s">
        <v>962</v>
      </c>
    </row>
    <row r="62" spans="1:32" s="27" customFormat="1">
      <c r="A62" s="248"/>
      <c r="B62" s="327" t="s">
        <v>4</v>
      </c>
      <c r="C62" s="320" t="s">
        <v>710</v>
      </c>
      <c r="D62" s="321" t="s">
        <v>413</v>
      </c>
      <c r="E62" s="313">
        <v>48</v>
      </c>
      <c r="F62" s="133">
        <v>3</v>
      </c>
      <c r="G62" s="133">
        <v>0</v>
      </c>
      <c r="H62" s="133">
        <v>5</v>
      </c>
      <c r="I62" s="133">
        <v>0</v>
      </c>
      <c r="J62" s="133">
        <v>1</v>
      </c>
      <c r="K62" s="345">
        <v>0.1</v>
      </c>
      <c r="L62" s="133">
        <v>0</v>
      </c>
      <c r="M62" s="20" t="b">
        <v>1</v>
      </c>
      <c r="N62" s="20">
        <v>0</v>
      </c>
      <c r="O62" s="20">
        <v>1</v>
      </c>
      <c r="P62" s="20" t="b">
        <v>1</v>
      </c>
      <c r="Q62" s="330">
        <f>entityDefinitions[[#This Row],['[edibleFromTier']]]</f>
        <v>0</v>
      </c>
      <c r="R62" s="20" t="b">
        <v>0</v>
      </c>
      <c r="S62" s="330">
        <f>entityDefinitions[[#This Row],['[edibleFromTier']]]</f>
        <v>0</v>
      </c>
      <c r="T62" s="20" t="b">
        <v>0</v>
      </c>
      <c r="U62" s="330">
        <v>0</v>
      </c>
      <c r="V62" s="20">
        <v>1</v>
      </c>
      <c r="W62" s="20">
        <v>0</v>
      </c>
      <c r="X62" s="252">
        <v>0.05</v>
      </c>
      <c r="Y62" s="252">
        <v>0.05</v>
      </c>
      <c r="Z62" s="252">
        <v>0</v>
      </c>
      <c r="AA62" s="314">
        <v>0</v>
      </c>
      <c r="AB62" s="301" t="s">
        <v>753</v>
      </c>
      <c r="AC62" s="380" t="s">
        <v>922</v>
      </c>
      <c r="AD62" s="390" t="s">
        <v>1000</v>
      </c>
      <c r="AE62" s="380"/>
      <c r="AF62" s="302"/>
    </row>
    <row r="63" spans="1:32" s="27" customFormat="1">
      <c r="B63" s="329" t="s">
        <v>4</v>
      </c>
      <c r="C63" s="324" t="s">
        <v>499</v>
      </c>
      <c r="D63" s="325" t="s">
        <v>414</v>
      </c>
      <c r="E63" s="316">
        <v>3</v>
      </c>
      <c r="F63" s="206">
        <v>1</v>
      </c>
      <c r="G63" s="206">
        <v>0</v>
      </c>
      <c r="H63" s="206">
        <v>15</v>
      </c>
      <c r="I63" s="206">
        <v>0</v>
      </c>
      <c r="J63" s="206">
        <v>2</v>
      </c>
      <c r="K63" s="344">
        <v>0.2</v>
      </c>
      <c r="L63" s="206">
        <v>0</v>
      </c>
      <c r="M63" s="199" t="b">
        <v>1</v>
      </c>
      <c r="N63" s="199">
        <v>1</v>
      </c>
      <c r="O63" s="199">
        <v>7</v>
      </c>
      <c r="P63" s="199" t="b">
        <v>1</v>
      </c>
      <c r="Q63" s="332">
        <v>0</v>
      </c>
      <c r="R63" s="199" t="b">
        <v>0</v>
      </c>
      <c r="S63" s="332">
        <v>0</v>
      </c>
      <c r="T63" s="199" t="b">
        <v>1</v>
      </c>
      <c r="U63" s="332">
        <v>0</v>
      </c>
      <c r="V63" s="199">
        <v>75</v>
      </c>
      <c r="W63" s="199">
        <v>0</v>
      </c>
      <c r="X63" s="253">
        <v>0.25</v>
      </c>
      <c r="Y63" s="253">
        <v>0.25</v>
      </c>
      <c r="Z63" s="253">
        <v>0</v>
      </c>
      <c r="AA63" s="317">
        <v>0</v>
      </c>
      <c r="AB63" s="306" t="s">
        <v>660</v>
      </c>
      <c r="AC63" s="382" t="s">
        <v>937</v>
      </c>
      <c r="AD63" s="389" t="s">
        <v>1004</v>
      </c>
      <c r="AE63" s="382"/>
      <c r="AF63" s="307"/>
    </row>
    <row r="64" spans="1:32" s="27" customFormat="1">
      <c r="B64" s="329" t="s">
        <v>4</v>
      </c>
      <c r="C64" s="324" t="s">
        <v>500</v>
      </c>
      <c r="D64" s="325" t="s">
        <v>414</v>
      </c>
      <c r="E64" s="316">
        <v>22</v>
      </c>
      <c r="F64" s="206">
        <v>2</v>
      </c>
      <c r="G64" s="206">
        <v>0</v>
      </c>
      <c r="H64" s="206">
        <v>15</v>
      </c>
      <c r="I64" s="206">
        <v>0</v>
      </c>
      <c r="J64" s="206">
        <v>2</v>
      </c>
      <c r="K64" s="344">
        <v>0.2</v>
      </c>
      <c r="L64" s="206">
        <v>0</v>
      </c>
      <c r="M64" s="199" t="b">
        <v>1</v>
      </c>
      <c r="N64" s="199">
        <v>1</v>
      </c>
      <c r="O64" s="199">
        <v>7</v>
      </c>
      <c r="P64" s="199" t="b">
        <v>1</v>
      </c>
      <c r="Q64" s="332">
        <v>0</v>
      </c>
      <c r="R64" s="199" t="b">
        <v>0</v>
      </c>
      <c r="S64" s="332">
        <v>0</v>
      </c>
      <c r="T64" s="199" t="b">
        <v>1</v>
      </c>
      <c r="U64" s="332">
        <v>0</v>
      </c>
      <c r="V64" s="199">
        <v>75</v>
      </c>
      <c r="W64" s="199">
        <v>0</v>
      </c>
      <c r="X64" s="253">
        <v>0.25</v>
      </c>
      <c r="Y64" s="253">
        <v>0.25</v>
      </c>
      <c r="Z64" s="253">
        <v>0</v>
      </c>
      <c r="AA64" s="317">
        <v>0</v>
      </c>
      <c r="AB64" s="306" t="s">
        <v>660</v>
      </c>
      <c r="AC64" s="382" t="s">
        <v>938</v>
      </c>
      <c r="AD64" s="389" t="s">
        <v>1005</v>
      </c>
      <c r="AE64" s="382"/>
      <c r="AF64" s="307"/>
    </row>
    <row r="65" spans="2:32" s="27" customFormat="1">
      <c r="B65" s="329" t="s">
        <v>4</v>
      </c>
      <c r="C65" s="324" t="s">
        <v>1159</v>
      </c>
      <c r="D65" s="325" t="s">
        <v>414</v>
      </c>
      <c r="E65" s="316">
        <v>3</v>
      </c>
      <c r="F65" s="206">
        <v>1</v>
      </c>
      <c r="G65" s="206">
        <v>0</v>
      </c>
      <c r="H65" s="206">
        <v>15</v>
      </c>
      <c r="I65" s="206">
        <v>0</v>
      </c>
      <c r="J65" s="206">
        <v>2</v>
      </c>
      <c r="K65" s="344">
        <v>0.2</v>
      </c>
      <c r="L65" s="206">
        <v>0</v>
      </c>
      <c r="M65" s="199" t="b">
        <v>1</v>
      </c>
      <c r="N65" s="199">
        <v>1</v>
      </c>
      <c r="O65" s="199">
        <v>7</v>
      </c>
      <c r="P65" s="199" t="b">
        <v>1</v>
      </c>
      <c r="Q65" s="332">
        <v>0</v>
      </c>
      <c r="R65" s="199" t="b">
        <v>0</v>
      </c>
      <c r="S65" s="332">
        <v>0</v>
      </c>
      <c r="T65" s="199" t="b">
        <v>1</v>
      </c>
      <c r="U65" s="332">
        <v>0</v>
      </c>
      <c r="V65" s="199">
        <v>75</v>
      </c>
      <c r="W65" s="199">
        <v>0</v>
      </c>
      <c r="X65" s="253">
        <v>0.25</v>
      </c>
      <c r="Y65" s="253">
        <v>0.25</v>
      </c>
      <c r="Z65" s="253">
        <v>0</v>
      </c>
      <c r="AA65" s="317">
        <v>0</v>
      </c>
      <c r="AB65" s="306" t="s">
        <v>660</v>
      </c>
      <c r="AC65" s="382" t="s">
        <v>937</v>
      </c>
      <c r="AD65" s="389" t="s">
        <v>1004</v>
      </c>
      <c r="AE65" s="382"/>
      <c r="AF65" s="307"/>
    </row>
    <row r="66" spans="2:32" s="27" customFormat="1">
      <c r="B66" s="329" t="s">
        <v>4</v>
      </c>
      <c r="C66" s="324" t="s">
        <v>1161</v>
      </c>
      <c r="D66" s="325" t="s">
        <v>414</v>
      </c>
      <c r="E66" s="316">
        <v>3</v>
      </c>
      <c r="F66" s="206">
        <v>1</v>
      </c>
      <c r="G66" s="206">
        <v>0</v>
      </c>
      <c r="H66" s="206">
        <v>15</v>
      </c>
      <c r="I66" s="206">
        <v>0</v>
      </c>
      <c r="J66" s="206">
        <v>2</v>
      </c>
      <c r="K66" s="344">
        <v>0.2</v>
      </c>
      <c r="L66" s="206">
        <v>0</v>
      </c>
      <c r="M66" s="199" t="b">
        <v>1</v>
      </c>
      <c r="N66" s="199">
        <v>1</v>
      </c>
      <c r="O66" s="199">
        <v>7</v>
      </c>
      <c r="P66" s="199" t="b">
        <v>1</v>
      </c>
      <c r="Q66" s="332">
        <v>0</v>
      </c>
      <c r="R66" s="199" t="b">
        <v>0</v>
      </c>
      <c r="S66" s="332">
        <v>0</v>
      </c>
      <c r="T66" s="199" t="b">
        <v>1</v>
      </c>
      <c r="U66" s="332">
        <v>0</v>
      </c>
      <c r="V66" s="199">
        <v>75</v>
      </c>
      <c r="W66" s="199">
        <v>20</v>
      </c>
      <c r="X66" s="253">
        <v>0.25</v>
      </c>
      <c r="Y66" s="253">
        <v>0.25</v>
      </c>
      <c r="Z66" s="253">
        <v>0</v>
      </c>
      <c r="AA66" s="317">
        <v>0</v>
      </c>
      <c r="AB66" s="306" t="s">
        <v>660</v>
      </c>
      <c r="AC66" s="382" t="s">
        <v>937</v>
      </c>
      <c r="AD66" s="389" t="s">
        <v>1004</v>
      </c>
      <c r="AE66" s="382"/>
      <c r="AF66" s="307"/>
    </row>
    <row r="67" spans="2:32" s="27" customFormat="1">
      <c r="B67" s="329" t="s">
        <v>4</v>
      </c>
      <c r="C67" s="324" t="s">
        <v>1014</v>
      </c>
      <c r="D67" s="325" t="s">
        <v>414</v>
      </c>
      <c r="E67" s="316">
        <v>22</v>
      </c>
      <c r="F67" s="206">
        <v>2</v>
      </c>
      <c r="G67" s="206">
        <v>0</v>
      </c>
      <c r="H67" s="206">
        <v>15</v>
      </c>
      <c r="I67" s="206">
        <v>0</v>
      </c>
      <c r="J67" s="206">
        <v>2</v>
      </c>
      <c r="K67" s="344">
        <v>0.2</v>
      </c>
      <c r="L67" s="206">
        <v>0</v>
      </c>
      <c r="M67" s="199" t="b">
        <v>1</v>
      </c>
      <c r="N67" s="199">
        <v>0</v>
      </c>
      <c r="O67" s="199">
        <v>7</v>
      </c>
      <c r="P67" s="199" t="b">
        <v>1</v>
      </c>
      <c r="Q67" s="332">
        <v>0</v>
      </c>
      <c r="R67" s="199" t="b">
        <v>0</v>
      </c>
      <c r="S67" s="332">
        <v>0</v>
      </c>
      <c r="T67" s="199" t="b">
        <v>0</v>
      </c>
      <c r="U67" s="332">
        <v>0</v>
      </c>
      <c r="V67" s="199">
        <v>1</v>
      </c>
      <c r="W67" s="199">
        <v>0</v>
      </c>
      <c r="X67" s="253">
        <v>0.25</v>
      </c>
      <c r="Y67" s="253">
        <v>0.25</v>
      </c>
      <c r="Z67" s="253">
        <v>0</v>
      </c>
      <c r="AA67" s="317">
        <v>0</v>
      </c>
      <c r="AB67" s="306" t="s">
        <v>660</v>
      </c>
      <c r="AC67" s="382" t="s">
        <v>938</v>
      </c>
      <c r="AD67" s="389" t="s">
        <v>1005</v>
      </c>
      <c r="AE67" s="382"/>
      <c r="AF67" s="307"/>
    </row>
    <row r="68" spans="2:32" s="27" customFormat="1">
      <c r="B68" s="329" t="s">
        <v>4</v>
      </c>
      <c r="C68" s="324" t="s">
        <v>1015</v>
      </c>
      <c r="D68" s="325" t="s">
        <v>414</v>
      </c>
      <c r="E68" s="316">
        <v>22</v>
      </c>
      <c r="F68" s="206">
        <v>2</v>
      </c>
      <c r="G68" s="206">
        <v>0</v>
      </c>
      <c r="H68" s="206">
        <v>15</v>
      </c>
      <c r="I68" s="206">
        <v>0</v>
      </c>
      <c r="J68" s="206">
        <v>1</v>
      </c>
      <c r="K68" s="344">
        <v>0.2</v>
      </c>
      <c r="L68" s="206">
        <v>0</v>
      </c>
      <c r="M68" s="199" t="b">
        <v>1</v>
      </c>
      <c r="N68" s="199">
        <v>0</v>
      </c>
      <c r="O68" s="199">
        <v>7</v>
      </c>
      <c r="P68" s="199" t="b">
        <v>1</v>
      </c>
      <c r="Q68" s="332">
        <v>0</v>
      </c>
      <c r="R68" s="199" t="b">
        <v>0</v>
      </c>
      <c r="S68" s="332">
        <v>0</v>
      </c>
      <c r="T68" s="199" t="b">
        <v>0</v>
      </c>
      <c r="U68" s="332">
        <v>0</v>
      </c>
      <c r="V68" s="199">
        <v>1</v>
      </c>
      <c r="W68" s="199">
        <v>0</v>
      </c>
      <c r="X68" s="253">
        <v>0.25</v>
      </c>
      <c r="Y68" s="253">
        <v>0.25</v>
      </c>
      <c r="Z68" s="253">
        <v>0</v>
      </c>
      <c r="AA68" s="317">
        <v>0</v>
      </c>
      <c r="AB68" s="306" t="s">
        <v>660</v>
      </c>
      <c r="AC68" s="382" t="s">
        <v>938</v>
      </c>
      <c r="AD68" s="389" t="s">
        <v>1005</v>
      </c>
      <c r="AE68" s="382"/>
      <c r="AF68" s="307"/>
    </row>
    <row r="69" spans="2:32" s="27" customFormat="1">
      <c r="B69" s="329" t="s">
        <v>4</v>
      </c>
      <c r="C69" s="324" t="s">
        <v>1013</v>
      </c>
      <c r="D69" s="325" t="s">
        <v>1012</v>
      </c>
      <c r="E69" s="316">
        <v>30</v>
      </c>
      <c r="F69" s="206">
        <v>2</v>
      </c>
      <c r="G69" s="206">
        <v>0</v>
      </c>
      <c r="H69" s="206">
        <v>20</v>
      </c>
      <c r="I69" s="206">
        <v>0</v>
      </c>
      <c r="J69" s="206">
        <v>3</v>
      </c>
      <c r="K69" s="344">
        <v>0.2</v>
      </c>
      <c r="L69" s="206">
        <v>0</v>
      </c>
      <c r="M69" s="199" t="b">
        <v>1</v>
      </c>
      <c r="N69" s="199">
        <v>1</v>
      </c>
      <c r="O69" s="199">
        <v>6</v>
      </c>
      <c r="P69" s="199" t="b">
        <v>1</v>
      </c>
      <c r="Q69" s="332">
        <f>entityDefinitions[[#This Row],['[edibleFromTier']]]</f>
        <v>1</v>
      </c>
      <c r="R69" s="199" t="b">
        <v>0</v>
      </c>
      <c r="S69" s="332">
        <v>0</v>
      </c>
      <c r="T69" s="199" t="b">
        <v>0</v>
      </c>
      <c r="U69" s="332">
        <v>0</v>
      </c>
      <c r="V69" s="199">
        <v>1</v>
      </c>
      <c r="W69" s="199">
        <v>0</v>
      </c>
      <c r="X69" s="253">
        <v>0.25</v>
      </c>
      <c r="Y69" s="253">
        <v>0.25</v>
      </c>
      <c r="Z69" s="253">
        <v>0.8</v>
      </c>
      <c r="AA69" s="317">
        <v>0</v>
      </c>
      <c r="AB69" s="306" t="s">
        <v>752</v>
      </c>
      <c r="AC69" s="382" t="s">
        <v>934</v>
      </c>
      <c r="AD69" s="389" t="s">
        <v>995</v>
      </c>
      <c r="AE69" s="382" t="s">
        <v>970</v>
      </c>
      <c r="AF69" s="382" t="s">
        <v>972</v>
      </c>
    </row>
    <row r="70" spans="2:32" s="27" customFormat="1">
      <c r="B70" s="329" t="s">
        <v>4</v>
      </c>
      <c r="C70" s="324" t="s">
        <v>1164</v>
      </c>
      <c r="D70" s="325" t="s">
        <v>1012</v>
      </c>
      <c r="E70" s="316">
        <v>30</v>
      </c>
      <c r="F70" s="206">
        <v>2</v>
      </c>
      <c r="G70" s="206">
        <v>0</v>
      </c>
      <c r="H70" s="206">
        <v>20</v>
      </c>
      <c r="I70" s="206">
        <v>0</v>
      </c>
      <c r="J70" s="206">
        <v>3</v>
      </c>
      <c r="K70" s="344">
        <v>0.2</v>
      </c>
      <c r="L70" s="206">
        <v>0</v>
      </c>
      <c r="M70" s="199" t="b">
        <v>1</v>
      </c>
      <c r="N70" s="199">
        <v>1</v>
      </c>
      <c r="O70" s="199">
        <v>6</v>
      </c>
      <c r="P70" s="199" t="b">
        <v>1</v>
      </c>
      <c r="Q70" s="332">
        <f>entityDefinitions[[#This Row],['[edibleFromTier']]]</f>
        <v>1</v>
      </c>
      <c r="R70" s="199" t="b">
        <v>0</v>
      </c>
      <c r="S70" s="332">
        <v>0</v>
      </c>
      <c r="T70" s="199" t="b">
        <v>0</v>
      </c>
      <c r="U70" s="332">
        <v>0</v>
      </c>
      <c r="V70" s="199">
        <v>1</v>
      </c>
      <c r="W70" s="199">
        <v>0</v>
      </c>
      <c r="X70" s="253">
        <v>0.25</v>
      </c>
      <c r="Y70" s="253">
        <v>0.25</v>
      </c>
      <c r="Z70" s="253">
        <v>0.8</v>
      </c>
      <c r="AA70" s="317">
        <v>0</v>
      </c>
      <c r="AB70" s="306" t="s">
        <v>752</v>
      </c>
      <c r="AC70" s="382" t="s">
        <v>934</v>
      </c>
      <c r="AD70" s="389" t="s">
        <v>995</v>
      </c>
      <c r="AE70" s="382" t="s">
        <v>970</v>
      </c>
      <c r="AF70" s="382" t="s">
        <v>972</v>
      </c>
    </row>
    <row r="71" spans="2:32" s="27" customFormat="1">
      <c r="B71" s="329" t="s">
        <v>4</v>
      </c>
      <c r="C71" s="324" t="s">
        <v>1018</v>
      </c>
      <c r="D71" s="325" t="s">
        <v>1012</v>
      </c>
      <c r="E71" s="316">
        <v>30</v>
      </c>
      <c r="F71" s="206">
        <v>2</v>
      </c>
      <c r="G71" s="206">
        <v>0</v>
      </c>
      <c r="H71" s="206">
        <v>20</v>
      </c>
      <c r="I71" s="206">
        <v>0</v>
      </c>
      <c r="J71" s="206">
        <v>2</v>
      </c>
      <c r="K71" s="344">
        <v>0.2</v>
      </c>
      <c r="L71" s="206">
        <v>0</v>
      </c>
      <c r="M71" s="199" t="b">
        <v>1</v>
      </c>
      <c r="N71" s="199">
        <v>0</v>
      </c>
      <c r="O71" s="199">
        <v>6</v>
      </c>
      <c r="P71" s="199" t="b">
        <v>1</v>
      </c>
      <c r="Q71" s="332">
        <v>0</v>
      </c>
      <c r="R71" s="199" t="b">
        <v>0</v>
      </c>
      <c r="S71" s="332">
        <f>entityDefinitions[[#This Row],['[edibleFromTier']]]</f>
        <v>0</v>
      </c>
      <c r="T71" s="199" t="b">
        <v>0</v>
      </c>
      <c r="U71" s="332">
        <v>0</v>
      </c>
      <c r="V71" s="199">
        <v>1</v>
      </c>
      <c r="W71" s="199">
        <v>0</v>
      </c>
      <c r="X71" s="253">
        <v>0.25</v>
      </c>
      <c r="Y71" s="253">
        <v>0.25</v>
      </c>
      <c r="Z71" s="253">
        <v>0.8</v>
      </c>
      <c r="AA71" s="317">
        <v>0</v>
      </c>
      <c r="AB71" s="306" t="s">
        <v>752</v>
      </c>
      <c r="AC71" s="382" t="s">
        <v>934</v>
      </c>
      <c r="AD71" s="389" t="s">
        <v>995</v>
      </c>
      <c r="AE71" s="382" t="s">
        <v>970</v>
      </c>
      <c r="AF71" s="382" t="s">
        <v>972</v>
      </c>
    </row>
    <row r="72" spans="2:32" s="27" customFormat="1">
      <c r="B72" s="329" t="s">
        <v>4</v>
      </c>
      <c r="C72" s="324" t="s">
        <v>1019</v>
      </c>
      <c r="D72" s="325" t="s">
        <v>1012</v>
      </c>
      <c r="E72" s="316">
        <v>30</v>
      </c>
      <c r="F72" s="206">
        <v>2</v>
      </c>
      <c r="G72" s="206">
        <v>0</v>
      </c>
      <c r="H72" s="206">
        <v>20</v>
      </c>
      <c r="I72" s="206">
        <v>0</v>
      </c>
      <c r="J72" s="206">
        <v>3</v>
      </c>
      <c r="K72" s="344">
        <v>0.2</v>
      </c>
      <c r="L72" s="206">
        <v>0</v>
      </c>
      <c r="M72" s="199" t="b">
        <v>1</v>
      </c>
      <c r="N72" s="199">
        <v>0</v>
      </c>
      <c r="O72" s="199">
        <v>6</v>
      </c>
      <c r="P72" s="199" t="b">
        <v>1</v>
      </c>
      <c r="Q72" s="332">
        <v>0</v>
      </c>
      <c r="R72" s="199" t="b">
        <v>0</v>
      </c>
      <c r="S72" s="332">
        <v>0</v>
      </c>
      <c r="T72" s="199" t="b">
        <v>0</v>
      </c>
      <c r="U72" s="332">
        <v>0</v>
      </c>
      <c r="V72" s="199">
        <v>1</v>
      </c>
      <c r="W72" s="199">
        <v>0</v>
      </c>
      <c r="X72" s="253">
        <v>0.25</v>
      </c>
      <c r="Y72" s="253">
        <v>0.25</v>
      </c>
      <c r="Z72" s="253">
        <v>0.8</v>
      </c>
      <c r="AA72" s="317">
        <v>0</v>
      </c>
      <c r="AB72" s="306" t="s">
        <v>752</v>
      </c>
      <c r="AC72" s="382" t="s">
        <v>934</v>
      </c>
      <c r="AD72" s="389" t="s">
        <v>995</v>
      </c>
      <c r="AE72" s="382" t="s">
        <v>970</v>
      </c>
      <c r="AF72" s="382" t="s">
        <v>972</v>
      </c>
    </row>
    <row r="73" spans="2:32" s="27" customFormat="1">
      <c r="B73" s="329" t="s">
        <v>4</v>
      </c>
      <c r="C73" s="324" t="s">
        <v>585</v>
      </c>
      <c r="D73" s="325" t="s">
        <v>414</v>
      </c>
      <c r="E73" s="316">
        <v>48</v>
      </c>
      <c r="F73" s="206">
        <v>3</v>
      </c>
      <c r="G73" s="206">
        <v>0</v>
      </c>
      <c r="H73" s="206">
        <v>20</v>
      </c>
      <c r="I73" s="206">
        <v>0</v>
      </c>
      <c r="J73" s="206">
        <v>4</v>
      </c>
      <c r="K73" s="344">
        <v>0.3</v>
      </c>
      <c r="L73" s="206">
        <v>0</v>
      </c>
      <c r="M73" s="199" t="b">
        <v>1</v>
      </c>
      <c r="N73" s="199">
        <v>1</v>
      </c>
      <c r="O73" s="199">
        <v>6</v>
      </c>
      <c r="P73" s="199" t="b">
        <v>1</v>
      </c>
      <c r="Q73" s="332">
        <v>0</v>
      </c>
      <c r="R73" s="199" t="b">
        <v>0</v>
      </c>
      <c r="S73" s="332">
        <v>0</v>
      </c>
      <c r="T73" s="199" t="b">
        <v>1</v>
      </c>
      <c r="U73" s="332">
        <v>0</v>
      </c>
      <c r="V73" s="199">
        <v>150</v>
      </c>
      <c r="W73" s="199">
        <v>0</v>
      </c>
      <c r="X73" s="253">
        <v>0</v>
      </c>
      <c r="Y73" s="253">
        <v>0</v>
      </c>
      <c r="Z73" s="253">
        <v>0.6</v>
      </c>
      <c r="AA73" s="317">
        <v>0</v>
      </c>
      <c r="AB73" s="306" t="s">
        <v>661</v>
      </c>
      <c r="AC73" s="382" t="s">
        <v>939</v>
      </c>
      <c r="AD73" s="389" t="s">
        <v>1006</v>
      </c>
      <c r="AE73" s="382" t="s">
        <v>986</v>
      </c>
      <c r="AF73" s="382" t="s">
        <v>987</v>
      </c>
    </row>
    <row r="74" spans="2:32" s="27" customFormat="1">
      <c r="B74" s="329" t="s">
        <v>4</v>
      </c>
      <c r="C74" s="324" t="s">
        <v>1218</v>
      </c>
      <c r="D74" s="325" t="s">
        <v>414</v>
      </c>
      <c r="E74" s="316">
        <v>27</v>
      </c>
      <c r="F74" s="206">
        <v>2</v>
      </c>
      <c r="G74" s="206">
        <v>0</v>
      </c>
      <c r="H74" s="206">
        <v>20</v>
      </c>
      <c r="I74" s="206">
        <v>0</v>
      </c>
      <c r="J74" s="206">
        <v>4</v>
      </c>
      <c r="K74" s="344">
        <v>0.2</v>
      </c>
      <c r="L74" s="206">
        <v>0</v>
      </c>
      <c r="M74" s="199" t="b">
        <v>1</v>
      </c>
      <c r="N74" s="199">
        <v>1</v>
      </c>
      <c r="O74" s="199">
        <v>7</v>
      </c>
      <c r="P74" s="199" t="b">
        <v>1</v>
      </c>
      <c r="Q74" s="332">
        <v>0</v>
      </c>
      <c r="R74" s="199" t="b">
        <v>0</v>
      </c>
      <c r="S74" s="332">
        <v>0</v>
      </c>
      <c r="T74" s="199" t="b">
        <v>1</v>
      </c>
      <c r="U74" s="332">
        <v>0</v>
      </c>
      <c r="V74" s="199">
        <v>75</v>
      </c>
      <c r="W74" s="199">
        <v>0</v>
      </c>
      <c r="X74" s="253">
        <v>0.25</v>
      </c>
      <c r="Y74" s="253">
        <v>0.25</v>
      </c>
      <c r="Z74" s="253">
        <v>0.7</v>
      </c>
      <c r="AA74" s="317">
        <v>0</v>
      </c>
      <c r="AB74" s="306" t="s">
        <v>659</v>
      </c>
      <c r="AC74" s="382" t="s">
        <v>933</v>
      </c>
      <c r="AD74" s="389" t="s">
        <v>951</v>
      </c>
      <c r="AE74" s="382" t="s">
        <v>969</v>
      </c>
      <c r="AF74" s="382" t="s">
        <v>971</v>
      </c>
    </row>
    <row r="75" spans="2:32" s="27" customFormat="1">
      <c r="B75" s="329" t="s">
        <v>4</v>
      </c>
      <c r="C75" s="324" t="s">
        <v>1219</v>
      </c>
      <c r="D75" s="325" t="s">
        <v>414</v>
      </c>
      <c r="E75" s="316">
        <v>40</v>
      </c>
      <c r="F75" s="206">
        <v>2</v>
      </c>
      <c r="G75" s="206">
        <v>0</v>
      </c>
      <c r="H75" s="206">
        <v>30</v>
      </c>
      <c r="I75" s="206">
        <v>0</v>
      </c>
      <c r="J75" s="206">
        <v>4</v>
      </c>
      <c r="K75" s="344">
        <v>0.3</v>
      </c>
      <c r="L75" s="206">
        <v>0</v>
      </c>
      <c r="M75" s="199" t="b">
        <v>1</v>
      </c>
      <c r="N75" s="199">
        <v>2</v>
      </c>
      <c r="O75" s="199">
        <v>9</v>
      </c>
      <c r="P75" s="199" t="b">
        <v>1</v>
      </c>
      <c r="Q75" s="332">
        <v>1</v>
      </c>
      <c r="R75" s="199" t="b">
        <v>0</v>
      </c>
      <c r="S75" s="332">
        <v>0</v>
      </c>
      <c r="T75" s="199" t="b">
        <v>1</v>
      </c>
      <c r="U75" s="332">
        <v>1</v>
      </c>
      <c r="V75" s="199">
        <v>85</v>
      </c>
      <c r="W75" s="199">
        <v>0</v>
      </c>
      <c r="X75" s="253">
        <v>0.25</v>
      </c>
      <c r="Y75" s="253">
        <v>0.25</v>
      </c>
      <c r="Z75" s="253">
        <v>0.75</v>
      </c>
      <c r="AA75" s="317">
        <v>0</v>
      </c>
      <c r="AB75" s="306" t="s">
        <v>751</v>
      </c>
      <c r="AC75" s="382" t="s">
        <v>935</v>
      </c>
      <c r="AD75" s="389" t="s">
        <v>997</v>
      </c>
      <c r="AE75" s="382" t="s">
        <v>983</v>
      </c>
      <c r="AF75" s="382" t="s">
        <v>984</v>
      </c>
    </row>
    <row r="76" spans="2:32">
      <c r="B76" s="327"/>
      <c r="C76" s="333"/>
      <c r="D76" s="321"/>
      <c r="E76" s="334">
        <v>48</v>
      </c>
      <c r="F76" s="133">
        <v>3</v>
      </c>
      <c r="G76" s="133"/>
      <c r="H76" s="133"/>
      <c r="I76" s="133"/>
      <c r="J76" s="133">
        <v>9</v>
      </c>
      <c r="K76" s="347">
        <v>0.53</v>
      </c>
      <c r="L76" s="133"/>
      <c r="M76" s="20"/>
      <c r="N76" s="183"/>
      <c r="O76" s="183"/>
      <c r="P76" s="335"/>
      <c r="Q76" s="336"/>
      <c r="R76" s="337"/>
      <c r="S76" s="338"/>
      <c r="T76" s="337"/>
      <c r="U76" s="338"/>
      <c r="V76" s="339"/>
      <c r="W76" s="339"/>
      <c r="X76" s="340"/>
      <c r="Y76" s="252"/>
      <c r="Z76" s="252"/>
      <c r="AA76" s="314"/>
      <c r="AB76" s="341"/>
      <c r="AC76" s="383"/>
      <c r="AD76" s="342"/>
      <c r="AE76" s="382"/>
      <c r="AF76" s="307"/>
    </row>
    <row r="77" spans="2:32" ht="15.75" thickBot="1"/>
    <row r="78" spans="2:32" ht="23.25">
      <c r="B78" s="12" t="s">
        <v>698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2:32" s="5" customFormat="1">
      <c r="B79" s="238"/>
      <c r="C79" s="238"/>
      <c r="D79" s="240"/>
      <c r="E79" s="238"/>
      <c r="F79" s="238"/>
      <c r="G79" s="442"/>
      <c r="H79" s="442"/>
      <c r="I79" s="172" t="s">
        <v>432</v>
      </c>
      <c r="J79" s="172"/>
      <c r="K79" s="238"/>
      <c r="N79" s="5" t="s">
        <v>490</v>
      </c>
      <c r="AB79" s="172"/>
      <c r="AC79" s="172"/>
      <c r="AD79" s="172"/>
      <c r="AE79" s="172"/>
    </row>
    <row r="80" spans="2:32" ht="145.5">
      <c r="B80" s="143" t="s">
        <v>724</v>
      </c>
      <c r="C80" s="143" t="s">
        <v>5</v>
      </c>
      <c r="D80" s="143" t="s">
        <v>419</v>
      </c>
      <c r="E80" s="154" t="s">
        <v>675</v>
      </c>
      <c r="F80" s="154" t="s">
        <v>700</v>
      </c>
      <c r="G80" s="154" t="s">
        <v>611</v>
      </c>
      <c r="H80" s="154" t="s">
        <v>699</v>
      </c>
      <c r="I80" s="154" t="s">
        <v>433</v>
      </c>
      <c r="J80" s="154" t="s">
        <v>436</v>
      </c>
      <c r="K80" s="149" t="s">
        <v>38</v>
      </c>
      <c r="L80" s="149" t="s">
        <v>487</v>
      </c>
      <c r="M80" s="149" t="s">
        <v>489</v>
      </c>
      <c r="N80" s="154" t="s">
        <v>868</v>
      </c>
      <c r="O80" s="154" t="s">
        <v>867</v>
      </c>
    </row>
    <row r="81" spans="1:15" s="27" customFormat="1">
      <c r="B81" s="13" t="s">
        <v>4</v>
      </c>
      <c r="C81" s="13" t="s">
        <v>504</v>
      </c>
      <c r="D81" s="13" t="s">
        <v>417</v>
      </c>
      <c r="E81" s="20" t="b">
        <v>1</v>
      </c>
      <c r="F81" s="245">
        <v>0</v>
      </c>
      <c r="G81" s="245">
        <v>1</v>
      </c>
      <c r="H81" s="245">
        <v>2</v>
      </c>
      <c r="I81" s="245">
        <v>0</v>
      </c>
      <c r="J81" s="245">
        <v>0</v>
      </c>
      <c r="K81" s="242" t="s">
        <v>440</v>
      </c>
      <c r="L81" s="242" t="s">
        <v>964</v>
      </c>
      <c r="M81" s="242" t="s">
        <v>932</v>
      </c>
      <c r="N81" s="245">
        <v>10</v>
      </c>
      <c r="O81" s="245">
        <v>10</v>
      </c>
    </row>
    <row r="82" spans="1:15" s="27" customFormat="1">
      <c r="B82" s="13" t="s">
        <v>4</v>
      </c>
      <c r="C82" s="13" t="s">
        <v>726</v>
      </c>
      <c r="D82" s="13" t="s">
        <v>417</v>
      </c>
      <c r="E82" s="20" t="b">
        <v>1</v>
      </c>
      <c r="F82" s="245">
        <v>0</v>
      </c>
      <c r="G82" s="245">
        <v>1</v>
      </c>
      <c r="H82" s="245">
        <v>2</v>
      </c>
      <c r="I82" s="245">
        <v>0</v>
      </c>
      <c r="J82" s="245">
        <v>0</v>
      </c>
      <c r="K82" s="242" t="s">
        <v>506</v>
      </c>
      <c r="L82" s="242" t="s">
        <v>964</v>
      </c>
      <c r="M82" s="242" t="s">
        <v>932</v>
      </c>
      <c r="N82" s="245">
        <v>10</v>
      </c>
      <c r="O82" s="245">
        <v>10</v>
      </c>
    </row>
    <row r="83" spans="1:15" s="27" customFormat="1">
      <c r="B83" s="13" t="s">
        <v>4</v>
      </c>
      <c r="C83" s="13" t="s">
        <v>727</v>
      </c>
      <c r="D83" s="13" t="s">
        <v>417</v>
      </c>
      <c r="E83" s="20" t="b">
        <v>1</v>
      </c>
      <c r="F83" s="245">
        <v>0</v>
      </c>
      <c r="G83" s="245">
        <v>1</v>
      </c>
      <c r="H83" s="245">
        <v>2</v>
      </c>
      <c r="I83" s="245">
        <v>0</v>
      </c>
      <c r="J83" s="245">
        <v>0</v>
      </c>
      <c r="K83" s="242" t="s">
        <v>506</v>
      </c>
      <c r="L83" s="242" t="s">
        <v>964</v>
      </c>
      <c r="M83" s="242" t="s">
        <v>932</v>
      </c>
      <c r="N83" s="245">
        <v>10</v>
      </c>
      <c r="O83" s="245">
        <v>10</v>
      </c>
    </row>
    <row r="84" spans="1:15" s="27" customFormat="1">
      <c r="A84" s="248"/>
      <c r="B84" s="13" t="s">
        <v>4</v>
      </c>
      <c r="C84" s="13" t="s">
        <v>734</v>
      </c>
      <c r="D84" s="13" t="s">
        <v>417</v>
      </c>
      <c r="E84" s="20" t="b">
        <v>1</v>
      </c>
      <c r="F84" s="245">
        <v>0</v>
      </c>
      <c r="G84" s="245">
        <v>1</v>
      </c>
      <c r="H84" s="245">
        <v>2</v>
      </c>
      <c r="I84" s="245">
        <v>0</v>
      </c>
      <c r="J84" s="245">
        <v>0</v>
      </c>
      <c r="K84" s="242" t="s">
        <v>506</v>
      </c>
      <c r="L84" s="242" t="s">
        <v>964</v>
      </c>
      <c r="M84" s="242" t="s">
        <v>932</v>
      </c>
      <c r="N84" s="245">
        <v>10</v>
      </c>
      <c r="O84" s="245">
        <v>10</v>
      </c>
    </row>
    <row r="85" spans="1:15">
      <c r="B85" s="13" t="s">
        <v>4</v>
      </c>
      <c r="C85" s="13" t="s">
        <v>732</v>
      </c>
      <c r="D85" s="13" t="s">
        <v>417</v>
      </c>
      <c r="E85" s="20" t="b">
        <v>1</v>
      </c>
      <c r="F85" s="245">
        <v>0</v>
      </c>
      <c r="G85" s="245">
        <v>1</v>
      </c>
      <c r="H85" s="245">
        <v>2</v>
      </c>
      <c r="I85" s="245">
        <v>0</v>
      </c>
      <c r="J85" s="245">
        <v>0</v>
      </c>
      <c r="K85" s="242" t="s">
        <v>449</v>
      </c>
      <c r="L85" s="242" t="s">
        <v>964</v>
      </c>
      <c r="M85" s="242" t="s">
        <v>932</v>
      </c>
      <c r="N85" s="245">
        <v>10</v>
      </c>
      <c r="O85" s="245">
        <v>10</v>
      </c>
    </row>
    <row r="86" spans="1:15">
      <c r="B86" s="198" t="s">
        <v>4</v>
      </c>
      <c r="C86" s="198" t="s">
        <v>452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454</v>
      </c>
      <c r="L86" s="241" t="s">
        <v>964</v>
      </c>
      <c r="M86" s="241" t="s">
        <v>932</v>
      </c>
      <c r="N86" s="255">
        <v>10</v>
      </c>
      <c r="O86" s="255">
        <v>10</v>
      </c>
    </row>
    <row r="87" spans="1:15">
      <c r="B87" s="198" t="s">
        <v>4</v>
      </c>
      <c r="C87" s="198" t="s">
        <v>717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502</v>
      </c>
      <c r="L87" s="241" t="s">
        <v>964</v>
      </c>
      <c r="M87" s="241" t="s">
        <v>932</v>
      </c>
      <c r="N87" s="255">
        <v>1</v>
      </c>
      <c r="O87" s="255">
        <v>1</v>
      </c>
    </row>
    <row r="88" spans="1:15">
      <c r="B88" s="198" t="s">
        <v>4</v>
      </c>
      <c r="C88" s="198" t="s">
        <v>714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455</v>
      </c>
      <c r="L88" s="241" t="s">
        <v>964</v>
      </c>
      <c r="M88" s="241" t="s">
        <v>932</v>
      </c>
      <c r="N88" s="255">
        <v>10</v>
      </c>
      <c r="O88" s="255">
        <v>10</v>
      </c>
    </row>
    <row r="89" spans="1:15">
      <c r="B89" s="198" t="s">
        <v>4</v>
      </c>
      <c r="C89" s="198" t="s">
        <v>453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456</v>
      </c>
      <c r="L89" s="241" t="s">
        <v>964</v>
      </c>
      <c r="M89" s="241" t="s">
        <v>932</v>
      </c>
      <c r="N89" s="255">
        <v>10</v>
      </c>
      <c r="O89" s="255">
        <v>10</v>
      </c>
    </row>
    <row r="90" spans="1:15">
      <c r="B90" s="198" t="s">
        <v>4</v>
      </c>
      <c r="C90" s="198" t="s">
        <v>501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503</v>
      </c>
      <c r="L90" s="241" t="s">
        <v>964</v>
      </c>
      <c r="M90" s="241" t="s">
        <v>932</v>
      </c>
      <c r="N90" s="255">
        <v>10</v>
      </c>
      <c r="O90" s="255">
        <v>10</v>
      </c>
    </row>
    <row r="91" spans="1:15">
      <c r="B91" s="198" t="s">
        <v>4</v>
      </c>
      <c r="C91" s="198" t="s">
        <v>728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438</v>
      </c>
      <c r="L91" s="241" t="s">
        <v>964</v>
      </c>
      <c r="M91" s="241" t="s">
        <v>932</v>
      </c>
      <c r="N91" s="255">
        <v>10</v>
      </c>
      <c r="O91" s="255">
        <v>10</v>
      </c>
    </row>
    <row r="92" spans="1:15">
      <c r="B92" s="198" t="s">
        <v>4</v>
      </c>
      <c r="C92" s="198" t="s">
        <v>729</v>
      </c>
      <c r="D92" s="198" t="s">
        <v>412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438</v>
      </c>
      <c r="L92" s="241" t="s">
        <v>964</v>
      </c>
      <c r="M92" s="241" t="s">
        <v>932</v>
      </c>
      <c r="N92" s="255">
        <v>10</v>
      </c>
      <c r="O92" s="255">
        <v>10</v>
      </c>
    </row>
    <row r="93" spans="1:15">
      <c r="B93" s="198" t="s">
        <v>4</v>
      </c>
      <c r="C93" s="198" t="s">
        <v>718</v>
      </c>
      <c r="D93" s="198" t="s">
        <v>412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451</v>
      </c>
      <c r="L93" s="241" t="s">
        <v>964</v>
      </c>
      <c r="M93" s="241" t="s">
        <v>932</v>
      </c>
      <c r="N93" s="255">
        <v>10</v>
      </c>
      <c r="O93" s="255">
        <v>10</v>
      </c>
    </row>
    <row r="94" spans="1:15">
      <c r="B94" s="198" t="s">
        <v>4</v>
      </c>
      <c r="C94" s="198" t="s">
        <v>450</v>
      </c>
      <c r="D94" s="198" t="s">
        <v>412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451</v>
      </c>
      <c r="L94" s="241" t="s">
        <v>964</v>
      </c>
      <c r="M94" s="241" t="s">
        <v>932</v>
      </c>
      <c r="N94" s="255">
        <v>10</v>
      </c>
      <c r="O94" s="255">
        <v>10</v>
      </c>
    </row>
    <row r="95" spans="1:15">
      <c r="B95" s="198" t="s">
        <v>4</v>
      </c>
      <c r="C95" s="198" t="s">
        <v>719</v>
      </c>
      <c r="D95" s="198" t="s">
        <v>412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451</v>
      </c>
      <c r="L95" s="241" t="s">
        <v>964</v>
      </c>
      <c r="M95" s="241" t="s">
        <v>932</v>
      </c>
      <c r="N95" s="255">
        <v>10</v>
      </c>
      <c r="O95" s="255">
        <v>10</v>
      </c>
    </row>
    <row r="96" spans="1:15">
      <c r="B96" s="198" t="s">
        <v>4</v>
      </c>
      <c r="C96" s="198" t="s">
        <v>720</v>
      </c>
      <c r="D96" s="198" t="s">
        <v>412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451</v>
      </c>
      <c r="L96" s="241" t="s">
        <v>964</v>
      </c>
      <c r="M96" s="241" t="s">
        <v>932</v>
      </c>
      <c r="N96" s="255">
        <v>10</v>
      </c>
      <c r="O96" s="255">
        <v>10</v>
      </c>
    </row>
    <row r="97" spans="2:15">
      <c r="B97" s="198" t="s">
        <v>4</v>
      </c>
      <c r="C97" s="198" t="s">
        <v>721</v>
      </c>
      <c r="D97" s="198" t="s">
        <v>412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451</v>
      </c>
      <c r="L97" s="241" t="s">
        <v>964</v>
      </c>
      <c r="M97" s="241" t="s">
        <v>932</v>
      </c>
      <c r="N97" s="255">
        <v>10</v>
      </c>
      <c r="O97" s="255">
        <v>10</v>
      </c>
    </row>
    <row r="98" spans="2:15">
      <c r="B98" s="198" t="s">
        <v>4</v>
      </c>
      <c r="C98" s="198" t="s">
        <v>722</v>
      </c>
      <c r="D98" s="198" t="s">
        <v>412</v>
      </c>
      <c r="E98" s="254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458</v>
      </c>
      <c r="L98" s="241" t="s">
        <v>964</v>
      </c>
      <c r="M98" s="241" t="s">
        <v>932</v>
      </c>
      <c r="N98" s="255">
        <v>10</v>
      </c>
      <c r="O98" s="255">
        <v>10</v>
      </c>
    </row>
    <row r="99" spans="2:15" s="27" customFormat="1">
      <c r="B99" s="198" t="s">
        <v>4</v>
      </c>
      <c r="C99" s="198" t="s">
        <v>730</v>
      </c>
      <c r="D99" s="198" t="s">
        <v>412</v>
      </c>
      <c r="E99" s="254" t="b">
        <v>1</v>
      </c>
      <c r="F99" s="255">
        <v>0</v>
      </c>
      <c r="G99" s="255">
        <v>1</v>
      </c>
      <c r="H99" s="255">
        <v>2</v>
      </c>
      <c r="I99" s="255">
        <v>0</v>
      </c>
      <c r="J99" s="255">
        <v>0</v>
      </c>
      <c r="K99" s="241" t="s">
        <v>505</v>
      </c>
      <c r="L99" s="241" t="s">
        <v>964</v>
      </c>
      <c r="M99" s="241" t="s">
        <v>932</v>
      </c>
      <c r="N99" s="255">
        <v>10</v>
      </c>
      <c r="O99" s="255">
        <v>10</v>
      </c>
    </row>
    <row r="100" spans="2:15">
      <c r="B100" s="198" t="s">
        <v>4</v>
      </c>
      <c r="C100" s="198" t="s">
        <v>731</v>
      </c>
      <c r="D100" s="198" t="s">
        <v>412</v>
      </c>
      <c r="E100" s="254" t="b">
        <v>1</v>
      </c>
      <c r="F100" s="255">
        <v>0</v>
      </c>
      <c r="G100" s="255">
        <v>1</v>
      </c>
      <c r="H100" s="255">
        <v>2</v>
      </c>
      <c r="I100" s="255">
        <v>0</v>
      </c>
      <c r="J100" s="255">
        <v>0</v>
      </c>
      <c r="K100" s="241" t="s">
        <v>457</v>
      </c>
      <c r="L100" s="241" t="s">
        <v>964</v>
      </c>
      <c r="M100" s="241" t="s">
        <v>932</v>
      </c>
      <c r="N100" s="255">
        <v>10</v>
      </c>
      <c r="O100" s="255">
        <v>10</v>
      </c>
    </row>
    <row r="101" spans="2:15">
      <c r="B101" s="13" t="s">
        <v>4</v>
      </c>
      <c r="C101" s="13" t="s">
        <v>733</v>
      </c>
      <c r="D101" s="13" t="s">
        <v>415</v>
      </c>
      <c r="E101" s="20" t="b">
        <v>1</v>
      </c>
      <c r="F101" s="245">
        <v>0</v>
      </c>
      <c r="G101" s="245">
        <v>1</v>
      </c>
      <c r="H101" s="245">
        <v>2</v>
      </c>
      <c r="I101" s="245">
        <v>0</v>
      </c>
      <c r="J101" s="245">
        <v>0</v>
      </c>
      <c r="K101" s="380" t="s">
        <v>746</v>
      </c>
      <c r="L101" s="380" t="s">
        <v>965</v>
      </c>
      <c r="M101" s="380" t="s">
        <v>968</v>
      </c>
      <c r="N101" s="245">
        <v>10</v>
      </c>
      <c r="O101" s="245">
        <v>10</v>
      </c>
    </row>
    <row r="102" spans="2:15">
      <c r="B102" s="198" t="s">
        <v>4</v>
      </c>
      <c r="C102" s="198" t="s">
        <v>441</v>
      </c>
      <c r="D102" s="198" t="s">
        <v>418</v>
      </c>
      <c r="E102" s="254" t="b">
        <v>1</v>
      </c>
      <c r="F102" s="255">
        <v>0</v>
      </c>
      <c r="G102" s="255">
        <v>1</v>
      </c>
      <c r="H102" s="255">
        <v>2</v>
      </c>
      <c r="I102" s="255">
        <v>0</v>
      </c>
      <c r="J102" s="255">
        <v>0</v>
      </c>
      <c r="K102" s="241" t="s">
        <v>447</v>
      </c>
      <c r="L102" s="241" t="s">
        <v>964</v>
      </c>
      <c r="M102" s="241" t="s">
        <v>932</v>
      </c>
      <c r="N102" s="255">
        <v>10</v>
      </c>
      <c r="O102" s="255">
        <v>10</v>
      </c>
    </row>
    <row r="103" spans="2:15">
      <c r="B103" s="198" t="s">
        <v>4</v>
      </c>
      <c r="C103" s="198" t="s">
        <v>442</v>
      </c>
      <c r="D103" s="198" t="s">
        <v>418</v>
      </c>
      <c r="E103" s="254" t="b">
        <v>1</v>
      </c>
      <c r="F103" s="255">
        <v>0</v>
      </c>
      <c r="G103" s="255">
        <v>1</v>
      </c>
      <c r="H103" s="255">
        <v>2</v>
      </c>
      <c r="I103" s="255">
        <v>0</v>
      </c>
      <c r="J103" s="255">
        <v>0</v>
      </c>
      <c r="K103" s="241" t="s">
        <v>447</v>
      </c>
      <c r="L103" s="241" t="s">
        <v>964</v>
      </c>
      <c r="M103" s="241" t="s">
        <v>932</v>
      </c>
      <c r="N103" s="255">
        <v>10</v>
      </c>
      <c r="O103" s="255">
        <v>10</v>
      </c>
    </row>
    <row r="104" spans="2:15">
      <c r="B104" s="198" t="s">
        <v>4</v>
      </c>
      <c r="C104" s="198" t="s">
        <v>443</v>
      </c>
      <c r="D104" s="198" t="s">
        <v>418</v>
      </c>
      <c r="E104" s="254" t="b">
        <v>1</v>
      </c>
      <c r="F104" s="255">
        <v>0</v>
      </c>
      <c r="G104" s="255">
        <v>1</v>
      </c>
      <c r="H104" s="255">
        <v>2</v>
      </c>
      <c r="I104" s="255">
        <v>0</v>
      </c>
      <c r="J104" s="255">
        <v>0</v>
      </c>
      <c r="K104" s="241" t="s">
        <v>447</v>
      </c>
      <c r="L104" s="241" t="s">
        <v>964</v>
      </c>
      <c r="M104" s="241" t="s">
        <v>932</v>
      </c>
      <c r="N104" s="255">
        <v>10</v>
      </c>
      <c r="O104" s="255">
        <v>10</v>
      </c>
    </row>
    <row r="105" spans="2:15">
      <c r="B105" s="198" t="s">
        <v>4</v>
      </c>
      <c r="C105" s="198" t="s">
        <v>444</v>
      </c>
      <c r="D105" s="198" t="s">
        <v>418</v>
      </c>
      <c r="E105" s="254" t="b">
        <v>1</v>
      </c>
      <c r="F105" s="255">
        <v>0</v>
      </c>
      <c r="G105" s="255">
        <v>1</v>
      </c>
      <c r="H105" s="255">
        <v>2</v>
      </c>
      <c r="I105" s="255">
        <v>0</v>
      </c>
      <c r="J105" s="255">
        <v>0</v>
      </c>
      <c r="K105" s="241" t="s">
        <v>447</v>
      </c>
      <c r="L105" s="241" t="s">
        <v>964</v>
      </c>
      <c r="M105" s="241" t="s">
        <v>932</v>
      </c>
      <c r="N105" s="255">
        <v>10</v>
      </c>
      <c r="O105" s="255">
        <v>10</v>
      </c>
    </row>
    <row r="106" spans="2:15" s="27" customFormat="1">
      <c r="B106" s="198" t="s">
        <v>4</v>
      </c>
      <c r="C106" s="198" t="s">
        <v>445</v>
      </c>
      <c r="D106" s="198" t="s">
        <v>418</v>
      </c>
      <c r="E106" s="254" t="b">
        <v>1</v>
      </c>
      <c r="F106" s="255">
        <v>0</v>
      </c>
      <c r="G106" s="255">
        <v>1</v>
      </c>
      <c r="H106" s="255">
        <v>2</v>
      </c>
      <c r="I106" s="255">
        <v>0</v>
      </c>
      <c r="J106" s="255">
        <v>0</v>
      </c>
      <c r="K106" s="241" t="s">
        <v>447</v>
      </c>
      <c r="L106" s="241" t="s">
        <v>964</v>
      </c>
      <c r="M106" s="241" t="s">
        <v>932</v>
      </c>
      <c r="N106" s="255">
        <v>10</v>
      </c>
      <c r="O106" s="255">
        <v>10</v>
      </c>
    </row>
    <row r="107" spans="2:15">
      <c r="B107" s="198" t="s">
        <v>4</v>
      </c>
      <c r="C107" s="198" t="s">
        <v>446</v>
      </c>
      <c r="D107" s="198" t="s">
        <v>418</v>
      </c>
      <c r="E107" s="256" t="b">
        <v>1</v>
      </c>
      <c r="F107" s="255">
        <v>0</v>
      </c>
      <c r="G107" s="255">
        <v>1</v>
      </c>
      <c r="H107" s="255">
        <v>2</v>
      </c>
      <c r="I107" s="255">
        <v>0</v>
      </c>
      <c r="J107" s="255">
        <v>0</v>
      </c>
      <c r="K107" s="241" t="s">
        <v>447</v>
      </c>
      <c r="L107" s="241" t="s">
        <v>964</v>
      </c>
      <c r="M107" s="241" t="s">
        <v>932</v>
      </c>
      <c r="N107" s="255">
        <v>10</v>
      </c>
      <c r="O107" s="255">
        <v>10</v>
      </c>
    </row>
    <row r="108" spans="2:15">
      <c r="B108" s="200" t="s">
        <v>4</v>
      </c>
      <c r="C108" s="200" t="s">
        <v>448</v>
      </c>
      <c r="D108" s="200" t="s">
        <v>418</v>
      </c>
      <c r="E108" s="257" t="b">
        <v>1</v>
      </c>
      <c r="F108" s="255">
        <v>0</v>
      </c>
      <c r="G108" s="255">
        <v>1</v>
      </c>
      <c r="H108" s="255">
        <v>2</v>
      </c>
      <c r="I108" s="255">
        <v>0</v>
      </c>
      <c r="J108" s="255">
        <v>0</v>
      </c>
      <c r="K108" s="246" t="s">
        <v>449</v>
      </c>
      <c r="L108" s="392" t="s">
        <v>966</v>
      </c>
      <c r="M108" s="382" t="s">
        <v>967</v>
      </c>
      <c r="N108" s="255">
        <v>10</v>
      </c>
      <c r="O108" s="255">
        <v>10</v>
      </c>
    </row>
    <row r="109" spans="2:15">
      <c r="B109" s="384" t="s">
        <v>4</v>
      </c>
      <c r="C109" s="193" t="s">
        <v>846</v>
      </c>
      <c r="D109" s="193" t="s">
        <v>412</v>
      </c>
      <c r="E109" s="385" t="b">
        <v>1</v>
      </c>
      <c r="F109" s="386">
        <v>0</v>
      </c>
      <c r="G109" s="387">
        <v>1</v>
      </c>
      <c r="H109" s="387">
        <v>2</v>
      </c>
      <c r="I109" s="387">
        <v>0</v>
      </c>
      <c r="J109" s="387">
        <v>0</v>
      </c>
      <c r="K109" s="246" t="s">
        <v>847</v>
      </c>
      <c r="L109" s="246" t="s">
        <v>964</v>
      </c>
      <c r="M109" s="241" t="s">
        <v>932</v>
      </c>
      <c r="N109" s="388">
        <v>10</v>
      </c>
      <c r="O109" s="388">
        <v>10</v>
      </c>
    </row>
    <row r="110" spans="2:15">
      <c r="B110" s="351"/>
      <c r="C110" s="351"/>
      <c r="D110" s="351"/>
      <c r="E110" s="352"/>
      <c r="F110" s="353"/>
      <c r="G110" s="353"/>
      <c r="H110" s="353"/>
      <c r="I110" s="353"/>
      <c r="J110" s="353"/>
      <c r="K110" s="354"/>
      <c r="L110" s="354"/>
      <c r="M110" s="354"/>
      <c r="N110" s="353"/>
    </row>
    <row r="111" spans="2:15" s="239" customFormat="1"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</row>
    <row r="112" spans="2:15" ht="15.75" thickBot="1"/>
    <row r="113" spans="2:13" ht="23.25">
      <c r="B113" s="12" t="s">
        <v>544</v>
      </c>
      <c r="C113" s="12"/>
      <c r="D113" s="12"/>
      <c r="E113" s="12"/>
      <c r="F113" s="239"/>
      <c r="G113" s="239"/>
      <c r="H113" s="239"/>
      <c r="I113" s="239"/>
      <c r="J113" s="239"/>
      <c r="K113" s="239"/>
      <c r="L113" s="239"/>
      <c r="M113" s="239"/>
    </row>
    <row r="115" spans="2:13" ht="159.75">
      <c r="B115" s="143" t="s">
        <v>545</v>
      </c>
      <c r="C115" s="144" t="s">
        <v>5</v>
      </c>
      <c r="D115" s="144" t="s">
        <v>190</v>
      </c>
      <c r="E115" s="147" t="s">
        <v>25</v>
      </c>
      <c r="F115" s="147" t="s">
        <v>221</v>
      </c>
      <c r="G115" s="147" t="s">
        <v>393</v>
      </c>
      <c r="H115" s="147" t="s">
        <v>483</v>
      </c>
      <c r="I115" s="147" t="s">
        <v>550</v>
      </c>
    </row>
    <row r="116" spans="2:13">
      <c r="B116" s="244" t="s">
        <v>4</v>
      </c>
      <c r="C116" s="198" t="s">
        <v>546</v>
      </c>
      <c r="D116" s="198" t="s">
        <v>187</v>
      </c>
      <c r="E116" s="210">
        <v>30</v>
      </c>
      <c r="F116" s="210">
        <v>8</v>
      </c>
      <c r="G116" s="210">
        <v>1.8</v>
      </c>
      <c r="H116" s="210">
        <v>2</v>
      </c>
      <c r="I116" s="210">
        <v>0.25</v>
      </c>
    </row>
    <row r="117" spans="2:13">
      <c r="B117" s="244" t="s">
        <v>4</v>
      </c>
      <c r="C117" s="198" t="s">
        <v>547</v>
      </c>
      <c r="D117" s="198" t="s">
        <v>188</v>
      </c>
      <c r="E117" s="210">
        <v>63</v>
      </c>
      <c r="F117" s="210">
        <v>10</v>
      </c>
      <c r="G117" s="210">
        <v>1.6</v>
      </c>
      <c r="H117" s="210">
        <v>2</v>
      </c>
      <c r="I117" s="210">
        <v>0.3</v>
      </c>
    </row>
    <row r="118" spans="2:13">
      <c r="B118" s="244" t="s">
        <v>4</v>
      </c>
      <c r="C118" s="198" t="s">
        <v>548</v>
      </c>
      <c r="D118" s="198" t="s">
        <v>189</v>
      </c>
      <c r="E118" s="210">
        <v>150</v>
      </c>
      <c r="F118" s="210">
        <v>12</v>
      </c>
      <c r="G118" s="210">
        <v>1.4</v>
      </c>
      <c r="H118" s="210">
        <v>2</v>
      </c>
      <c r="I118" s="210">
        <v>0.32500000000000001</v>
      </c>
    </row>
    <row r="119" spans="2:13">
      <c r="B119" s="244" t="s">
        <v>4</v>
      </c>
      <c r="C119" s="198" t="s">
        <v>549</v>
      </c>
      <c r="D119" s="198" t="s">
        <v>210</v>
      </c>
      <c r="E119" s="210">
        <v>400</v>
      </c>
      <c r="F119" s="210">
        <v>14</v>
      </c>
      <c r="G119" s="210">
        <v>1.2</v>
      </c>
      <c r="H119" s="210">
        <v>2</v>
      </c>
      <c r="I119" s="210">
        <v>0.35</v>
      </c>
    </row>
    <row r="120" spans="2:13">
      <c r="B120" s="244" t="s">
        <v>4</v>
      </c>
      <c r="C120" s="198" t="s">
        <v>581</v>
      </c>
      <c r="D120" s="198" t="s">
        <v>211</v>
      </c>
      <c r="E120" s="210">
        <v>520</v>
      </c>
      <c r="F120" s="210">
        <v>14</v>
      </c>
      <c r="G120" s="210">
        <v>1</v>
      </c>
      <c r="H120" s="210">
        <v>2</v>
      </c>
      <c r="I120" s="210">
        <v>0.35</v>
      </c>
    </row>
    <row r="123" spans="2:13">
      <c r="G123" s="67">
        <f>E116*G116</f>
        <v>54</v>
      </c>
    </row>
    <row r="124" spans="2:13">
      <c r="G124" s="67">
        <f t="shared" ref="G124:G127" si="0">E117*G117</f>
        <v>100.80000000000001</v>
      </c>
    </row>
    <row r="125" spans="2:13">
      <c r="G125" s="67">
        <f t="shared" si="0"/>
        <v>210</v>
      </c>
    </row>
    <row r="126" spans="2:13">
      <c r="G126" s="67">
        <f t="shared" si="0"/>
        <v>480</v>
      </c>
    </row>
    <row r="127" spans="2:13">
      <c r="G127" s="67">
        <f t="shared" si="0"/>
        <v>520</v>
      </c>
    </row>
  </sheetData>
  <mergeCells count="3">
    <mergeCell ref="F20:G20"/>
    <mergeCell ref="F3:G3"/>
    <mergeCell ref="G79:H79"/>
  </mergeCells>
  <dataValidations xWindow="828" yWindow="534" count="9">
    <dataValidation allowBlank="1" showErrorMessage="1" prompt="percentage [0..1]" sqref="K81:M110 AB22:AF76"/>
    <dataValidation type="list" allowBlank="1" showInputMessage="1" showErrorMessage="1" sqref="D81:D110 D22:D76">
      <formula1>INDIRECT("entityCategoryDefinitions['[sku']]")</formula1>
    </dataValidation>
    <dataValidation type="decimal" allowBlank="1" showInputMessage="1" prompt="probability [0..1]" sqref="N81:O109 I81:J110 N110 X22:AA76">
      <formula1>0</formula1>
      <formula2>1</formula2>
    </dataValidation>
    <dataValidation type="decimal" allowBlank="1" sqref="E81:H110 O22:W76">
      <formula1>1</formula1>
      <formula2>10</formula2>
    </dataValidation>
    <dataValidation type="list" sqref="M22:M76">
      <formula1>"true,false"</formula1>
    </dataValidation>
    <dataValidation type="whole" operator="greaterThanOrEqual" showInputMessage="1" showErrorMessage="1" sqref="E22:G76">
      <formula1>0</formula1>
    </dataValidation>
    <dataValidation type="decimal" showInputMessage="1" showErrorMessage="1" prompt="probability [0..1]" sqref="K22:L76">
      <formula1>0</formula1>
      <formula2>1</formula2>
    </dataValidation>
    <dataValidation type="list" sqref="N22:N76">
      <formula1>INDIRECT("dragonTierDefinitions['[order']]")</formula1>
    </dataValidation>
    <dataValidation type="decimal" operator="greaterThanOrEqual" showInputMessage="1" showErrorMessage="1" sqref="H22:J76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/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55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56" t="s">
        <v>855</v>
      </c>
      <c r="E4" s="357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59" t="s">
        <v>857</v>
      </c>
      <c r="M4" s="361" t="s">
        <v>858</v>
      </c>
      <c r="N4" s="362" t="s">
        <v>859</v>
      </c>
    </row>
    <row r="5" spans="2:16">
      <c r="B5" s="134" t="s">
        <v>4</v>
      </c>
      <c r="C5" s="159" t="s">
        <v>241</v>
      </c>
      <c r="D5" s="251">
        <v>0</v>
      </c>
      <c r="E5" s="358">
        <v>0</v>
      </c>
      <c r="F5" s="15" t="s">
        <v>861</v>
      </c>
      <c r="G5" s="15" t="s">
        <v>646</v>
      </c>
      <c r="H5" s="15" t="s">
        <v>647</v>
      </c>
      <c r="I5" s="15" t="s">
        <v>1036</v>
      </c>
      <c r="J5" s="15" t="s">
        <v>906</v>
      </c>
      <c r="K5" s="15" t="s">
        <v>642</v>
      </c>
      <c r="L5" s="360" t="b">
        <v>0</v>
      </c>
      <c r="M5" s="363" t="s">
        <v>648</v>
      </c>
      <c r="N5" s="364" t="s">
        <v>582</v>
      </c>
    </row>
    <row r="6" spans="2:16">
      <c r="B6" s="134" t="s">
        <v>4</v>
      </c>
      <c r="C6" s="159" t="s">
        <v>242</v>
      </c>
      <c r="D6" s="251">
        <v>1</v>
      </c>
      <c r="E6" s="358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60" t="b">
        <v>0</v>
      </c>
      <c r="M6" s="363" t="s">
        <v>494</v>
      </c>
      <c r="N6" s="364" t="s">
        <v>244</v>
      </c>
    </row>
    <row r="7" spans="2:16">
      <c r="B7" s="134" t="s">
        <v>4</v>
      </c>
      <c r="C7" s="159" t="s">
        <v>586</v>
      </c>
      <c r="D7" s="251">
        <v>2</v>
      </c>
      <c r="E7" s="358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60" t="b">
        <v>0</v>
      </c>
      <c r="M7" s="363" t="s">
        <v>603</v>
      </c>
      <c r="N7" s="364" t="s">
        <v>582</v>
      </c>
    </row>
    <row r="8" spans="2:16">
      <c r="B8" s="134" t="s">
        <v>4</v>
      </c>
      <c r="C8" s="159" t="s">
        <v>602</v>
      </c>
      <c r="D8" s="251">
        <v>3</v>
      </c>
      <c r="E8" s="358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60" t="b">
        <v>0</v>
      </c>
      <c r="M8" s="363" t="s">
        <v>609</v>
      </c>
      <c r="N8" s="364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58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60" t="b">
        <v>0</v>
      </c>
      <c r="M9" s="363" t="s">
        <v>633</v>
      </c>
      <c r="N9" s="364" t="s">
        <v>582</v>
      </c>
    </row>
    <row r="10" spans="2:16" s="67" customFormat="1">
      <c r="B10" s="136" t="s">
        <v>4</v>
      </c>
      <c r="C10" s="136" t="s">
        <v>769</v>
      </c>
      <c r="D10" s="365">
        <v>5</v>
      </c>
      <c r="E10" s="366">
        <v>0</v>
      </c>
      <c r="F10" s="15" t="s">
        <v>866</v>
      </c>
      <c r="G10" s="367" t="s">
        <v>770</v>
      </c>
      <c r="H10" s="368" t="s">
        <v>771</v>
      </c>
      <c r="I10" s="368" t="s">
        <v>772</v>
      </c>
      <c r="J10" s="367" t="s">
        <v>772</v>
      </c>
      <c r="K10" s="367" t="s">
        <v>642</v>
      </c>
      <c r="L10" s="369" t="b">
        <v>0</v>
      </c>
      <c r="M10" s="370" t="s">
        <v>773</v>
      </c>
      <c r="N10" s="371" t="s">
        <v>773</v>
      </c>
    </row>
  </sheetData>
  <conditionalFormatting sqref="C5:C6">
    <cfRule type="duplicateValues" dxfId="157" priority="13"/>
  </conditionalFormatting>
  <conditionalFormatting sqref="C7">
    <cfRule type="duplicateValues" dxfId="156" priority="3"/>
  </conditionalFormatting>
  <conditionalFormatting sqref="C8:C9">
    <cfRule type="duplicateValues" dxfId="155" priority="2"/>
  </conditionalFormatting>
  <conditionalFormatting sqref="C10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42" t="s">
        <v>360</v>
      </c>
      <c r="K3" s="442"/>
      <c r="M3" s="442"/>
      <c r="N3" s="442"/>
      <c r="O3" s="442"/>
      <c r="P3" s="442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48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48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48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48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48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48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48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48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48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49">
        <v>12000</v>
      </c>
      <c r="G16" s="350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48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48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48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48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48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43" t="s">
        <v>363</v>
      </c>
      <c r="G28" s="443"/>
      <c r="H28" s="443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44" t="s">
        <v>370</v>
      </c>
      <c r="H43" s="444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6"/>
  </conditionalFormatting>
  <conditionalFormatting sqref="C45:D47">
    <cfRule type="duplicateValues" dxfId="135" priority="5"/>
  </conditionalFormatting>
  <conditionalFormatting sqref="C5:C22">
    <cfRule type="duplicateValues" dxfId="134" priority="12"/>
  </conditionalFormatting>
  <conditionalFormatting sqref="C30">
    <cfRule type="duplicateValues" dxfId="133" priority="4"/>
  </conditionalFormatting>
  <conditionalFormatting sqref="C34 C36:C37">
    <cfRule type="duplicateValues" dxfId="132" priority="3"/>
  </conditionalFormatting>
  <conditionalFormatting sqref="C38">
    <cfRule type="duplicateValues" dxfId="131" priority="2"/>
  </conditionalFormatting>
  <conditionalFormatting sqref="C35">
    <cfRule type="duplicateValues" dxfId="13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2017-02-03T11:42:03Z</dcterms:modified>
</cp:coreProperties>
</file>