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entities!$A$111:$O$112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47" l="1"/>
  <c r="L48" i="44" l="1"/>
  <c r="M48" i="44" s="1"/>
  <c r="K48" i="44"/>
  <c r="I48" i="44"/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6" i="42"/>
  <c r="I137" i="42"/>
  <c r="I138" i="42"/>
  <c r="I139" i="42"/>
  <c r="I135" i="42"/>
  <c r="G135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6" i="42"/>
  <c r="G137" i="42"/>
  <c r="G138" i="42"/>
  <c r="G139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4" i="33" s="1"/>
  <c r="K12" i="33"/>
  <c r="L13" i="33"/>
  <c r="L12" i="33"/>
  <c r="M13" i="33"/>
  <c r="N13" i="33"/>
  <c r="O13" i="33"/>
  <c r="O14" i="33" s="1"/>
  <c r="O12" i="33"/>
  <c r="P13" i="33"/>
  <c r="P12" i="33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L14" i="33" s="1"/>
  <c r="AM13" i="33"/>
  <c r="AM12" i="33"/>
  <c r="AN13" i="33"/>
  <c r="AN12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4" i="33" s="1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I14" i="33" s="1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C14" i="33"/>
  <c r="X14" i="33"/>
  <c r="CB14" i="33"/>
  <c r="AA14" i="33" l="1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<sst xmlns="http://schemas.openxmlformats.org/spreadsheetml/2006/main" count="3758" uniqueCount="1643">
  <si>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</si>
  <si>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</si>
  <si>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</si>
  <si>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</si>
  <si>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</si>
  <si>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</si>
  <si>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</si>
  <si>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</si>
  <si>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</si>
  <si>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</si>
  <si>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</si>
  <si>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</si>
  <si>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</si>
  <si>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</si>
  <si>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</si>
  <si>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</si>
  <si>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</si>
  <si>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</si>
  <si>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</si>
  <si>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</si>
  <si>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</si>
  <si>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</si>
  <si>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</si>
  <si>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</si>
  <si>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</si>
  <si>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</si>
  <si>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</si>
  <si>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</si>
  <si>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</si>
  <si>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</si>
  <si>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</si>
  <si>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</si>
  <si>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</si>
  <si>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</si>
  <si>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</si>
  <si>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</si>
  <si>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</si>
  <si>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</si>
  <si>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</si>
  <si>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</si>
  <si>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</si>
  <si>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</si>
  <si>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</si>
  <si>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</si>
  <si>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</si>
  <si>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</si>
  <si>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</si>
  <si>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</si>
  <si>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</si>
  <si>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</si>
  <si>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</si>
  <si>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</si>
  <si>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</si>
  <si>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</si>
  <si>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</si>
  <si>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</si>
  <si>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</si>
  <si>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</si>
  <si>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</si>
  <si>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</si>
  <si>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</si>
  <si>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</si>
  <si>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</si>
  <si>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</si>
  <si>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</si>
  <si>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</si>
  <si>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</si>
  <si>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</si>
  <si>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</si>
  <si>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</si>
  <si>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</si>
  <si>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</si>
  <si>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</si>
  <si>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</si>
  <si>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</si>
  <si>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</si>
  <si>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</si>
  <si>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</si>
  <si>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</si>
  <si>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</si>
  <si>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</si>
  <si>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</si>
  <si>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</si>
  <si>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</si>
  <si>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</si>
  <si>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</si>
  <si>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</si>
  <si>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</si>
  <si>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</si>
  <si>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</si>
  <si>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</si>
  <si>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</si>
  <si>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</si>
  <si>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</si>
  <si>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</si>
  <si>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</si>
  <si>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</si>
  <si>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</si>
  <si>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</si>
  <si>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</si>
  <si>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</si>
  <si>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</si>
  <si>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</si>
  <si>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</si>
  <si>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</si>
  <si>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</si>
  <si>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</si>
  <si>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</si>
  <si>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</si>
  <si>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</si>
  <si>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</si>
  <si>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</si>
  <si>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</si>
  <si>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</si>
  <si>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</si>
  <si>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</si>
  <si>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</si>
  <si>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</si>
  <si>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</si>
  <si>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</si>
  <si>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</si>
  <si>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</si>
  <si>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</si>
  <si>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</si>
  <si>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</si>
  <si>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</si>
  <si>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</si>
  <si>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</si>
  <si>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</si>
  <si>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</si>
  <si>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</si>
  <si>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</si>
  <si>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</si>
  <si>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</si>
  <si>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</si>
  <si>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</si>
  <si>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</si>
  <si>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</si>
  <si>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</si>
  <si>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</si>
  <si>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</si>
  <si>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</si>
  <si>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</si>
  <si>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</si>
  <si>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</si>
  <si>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</si>
  <si>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</si>
  <si>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</si>
  <si>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</si>
  <si>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</si>
  <si>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</si>
  <si>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</si>
  <si>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</si>
  <si>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</si>
  <si>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</si>
  <si>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</si>
  <si>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</si>
  <si>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</si>
  <si>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</si>
  <si>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</si>
  <si>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</si>
  <si>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</si>
  <si>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</si>
  <si>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</si>
  <si>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</si>
  <si>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</si>
  <si>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</si>
  <si>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</si>
  <si>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</si>
  <si>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</si>
  <si>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</si>
  <si>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</si>
  <si>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</si>
  <si>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</si>
  <si>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</si>
  <si>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</si>
  <si>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</si>
  <si>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</si>
  <si>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</si>
  <si>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</si>
  <si>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</si>
  <si>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</si>
  <si>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</si>
  <si>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</si>
  <si>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</si>
  <si>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</si>
  <si>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</si>
  <si>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</si>
  <si>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</si>
  <si>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</si>
  <si>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</si>
  <si>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</si>
  <si>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</si>
  <si>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</si>
  <si>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</si>
  <si>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</si>
  <si>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</si>
  <si>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</si>
  <si>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</si>
  <si>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</si>
  <si>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</si>
  <si>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</si>
  <si>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</si>
  <si>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</si>
  <si>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</si>
  <si>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</si>
  <si>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</si>
  <si>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</si>
  <si>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</si>
  <si>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</si>
  <si>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</si>
  <si>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</si>
  <si>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</si>
  <si>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</si>
  <si>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</si>
  <si>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</si>
  <si>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</si>
  <si>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</si>
  <si>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</si>
  <si>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</si>
  <si>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</si>
  <si>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</si>
  <si>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</si>
  <si>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</si>
  <si>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</si>
  <si>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</si>
  <si>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</si>
  <si>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</si>
  <si>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</si>
  <si>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</si>
  <si>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</si>
  <si>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</si>
  <si>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</si>
  <si>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</si>
  <si>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</si>
  <si>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</si>
  <si>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</si>
  <si>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</si>
  <si>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</si>
  <si>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</si>
  <si>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</si>
  <si>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</si>
  <si>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</si>
  <si>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</si>
  <si>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</si>
  <si>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</si>
  <si>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</si>
  <si>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</si>
  <si>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</si>
  <si>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</si>
  <si>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</si>
  <si>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</si>
  <si>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</si>
  <si>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</si>
  <si>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</si>
  <si>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</si>
  <si>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</si>
  <si>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</si>
  <si>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</si>
  <si>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</si>
  <si>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</si>
  <si>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</si>
  <si>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</si>
  <si>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</si>
  <si>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</si>
  <si>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</si>
  <si>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</si>
  <si>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</si>
  <si>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</si>
  <si>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</si>
  <si>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</si>
  <si>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</si>
  <si>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</si>
  <si>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</si>
  <si>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</si>
  <si>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</si>
  <si>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</si>
  <si>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</si>
  <si>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</si>
  <si>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</si>
  <si>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</si>
  <si>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</si>
  <si>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</si>
  <si>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</si>
  <si>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</si>
  <si>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</si>
  <si>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</si>
  <si>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</si>
  <si>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</si>
  <si>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</si>
  <si>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</si>
  <si>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</si>
  <si>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</si>
  <si>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</si>
  <si>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</si>
  <si>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</si>
  <si>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</si>
  <si>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</si>
  <si>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</si>
  <si>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</si>
  <si>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</si>
  <si>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</si>
  <si>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</si>
  <si>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</si>
  <si>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</si>
  <si>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</si>
  <si>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</si>
  <si>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</si>
  <si>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</si>
  <si>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</si>
  <si>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</si>
  <si>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</si>
  <si>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</si>
  <si>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</si>
  <si>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</si>
  <si>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</si>
  <si>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</si>
  <si>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</si>
  <si>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</si>
  <si>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</si>
  <si>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</si>
  <si>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</si>
  <si>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</si>
  <si>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</si>
  <si>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</si>
  <si>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</si>
  <si>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</si>
  <si>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</si>
  <si>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</si>
  <si>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</si>
  <si>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</si>
  <si>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</si>
  <si>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</si>
  <si>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</si>
  <si>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</si>
  <si>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</si>
  <si>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</si>
  <si>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</si>
  <si>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</si>
  <si>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</si>
  <si>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</si>
  <si>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</si>
  <si>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</si>
  <si>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</si>
  <si>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</si>
  <si>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</si>
  <si>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</si>
  <si>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</si>
  <si>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</si>
  <si>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</si>
  <si>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</si>
  <si>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</si>
  <si>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</si>
  <si>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</si>
  <si>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</si>
  <si>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</si>
  <si>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</si>
  <si>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</si>
  <si>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</si>
  <si>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</si>
  <si>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</si>
  <si>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</si>
  <si>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</si>
  <si>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</si>
  <si>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</si>
  <si>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</si>
  <si>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</si>
  <si>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</si>
  <si>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</si>
  <si>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</si>
  <si>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</si>
  <si>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</si>
  <si>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</si>
  <si>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</si>
  <si>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</si>
  <si>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</si>
  <si>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</si>
  <si>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</si>
  <si>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</si>
  <si>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</si>
  <si>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</si>
  <si>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</si>
  <si>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</si>
  <si>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</si>
  <si>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</si>
  <si>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</si>
  <si>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</si>
  <si>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</si>
  <si>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</si>
  <si>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</si>
  <si>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</si>
  <si>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</si>
  <si>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</si>
  <si>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</si>
  <si>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</si>
  <si>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</si>
  <si>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</si>
  <si>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</si>
  <si>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</si>
  <si>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</si>
  <si>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</si>
  <si>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</si>
  <si>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</si>
  <si>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</si>
  <si>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</si>
  <si>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</si>
  <si>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</si>
  <si>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</si>
  <si>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</si>
  <si>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</si>
  <si>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</si>
  <si>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</si>
  <si>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</si>
  <si>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</si>
  <si>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</si>
  <si>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</si>
  <si>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</si>
  <si>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</si>
  <si>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</si>
  <si>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</si>
  <si>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</si>
  <si>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</si>
  <si>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</si>
  <si>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</si>
  <si>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</si>
  <si>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</si>
  <si>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</si>
  <si>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</si>
  <si>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</si>
  <si>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</si>
  <si>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</si>
  <si>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</si>
  <si>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</si>
  <si>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</si>
  <si>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</si>
  <si>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</si>
  <si>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</si>
  <si>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</si>
  <si>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</si>
  <si>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</si>
  <si>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</si>
  <si>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</si>
  <si>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</si>
  <si>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</si>
  <si>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</si>
  <si>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</si>
  <si>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</si>
  <si>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</si>
  <si>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</si>
  <si>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</si>
  <si>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</si>
  <si>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</si>
  <si>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</si>
  <si>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</si>
  <si>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</si>
  <si>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</si>
  <si>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</si>
  <si>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</si>
  <si>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</si>
  <si>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</si>
  <si>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</si>
  <si>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</si>
  <si>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</si>
  <si>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</si>
  <si>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</si>
  <si>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</si>
  <si>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</si>
  <si>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</si>
  <si>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</si>
  <si>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</si>
  <si>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</si>
  <si>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</si>
  <si>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</si>
  <si>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</si>
  <si>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</si>
  <si>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</si>
  <si>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</si>
  <si>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</si>
  <si>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</si>
  <si>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</si>
  <si>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</si>
  <si>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</si>
  <si>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</si>
  <si>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</si>
  <si>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</si>
  <si>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</si>
  <si>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</si>
  <si>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</si>
  <si>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</si>
  <si>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</si>
  <si>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</si>
  <si>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</si>
  <si>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</si>
  <si>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</si>
  <si>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</si>
  <si>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</si>
  <si>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</si>
  <si>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</si>
  <si>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</si>
  <si>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</si>
  <si>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</si>
  <si>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</si>
  <si>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</si>
  <si>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</si>
  <si>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</si>
  <si>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</si>
  <si>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</si>
  <si>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</si>
  <si>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</si>
  <si>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</si>
  <si>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</si>
  <si>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</si>
  <si>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</si>
  <si>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</si>
  <si>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</si>
  <si>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</si>
  <si>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</si>
  <si>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</si>
  <si>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</si>
  <si>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</si>
  <si>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</si>
  <si>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</si>
  <si>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</si>
  <si>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</si>
  <si>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</si>
  <si>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</si>
  <si>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</si>
  <si>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</si>
  <si>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</si>
  <si>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</si>
  <si>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</si>
  <si>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</si>
  <si>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</si>
  <si>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</si>
  <si>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</si>
  <si>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</si>
  <si>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</si>
  <si>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</si>
  <si>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</si>
  <si>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</si>
  <si>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</si>
  <si>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</si>
  <si>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</si>
  <si>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</si>
  <si>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</si>
  <si>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</si>
  <si>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</si>
  <si>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</si>
  <si>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</si>
  <si>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</si>
  <si>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</si>
  <si>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</si>
  <si>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</si>
  <si>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</si>
  <si>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</si>
  <si>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</si>
  <si>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</si>
  <si>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</si>
  <si>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</si>
  <si>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</si>
  <si>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</si>
  <si>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</si>
  <si>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</si>
  <si>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</si>
  <si>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</si>
  <si>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</si>
  <si>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</si>
  <si>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</si>
  <si>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</si>
  <si>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</si>
  <si>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</si>
  <si>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</si>
  <si>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</si>
  <si>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</si>
  <si>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</si>
  <si>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</si>
  <si>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</si>
  <si>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</si>
  <si>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</si>
  <si>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</si>
  <si>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</si>
  <si>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</si>
  <si>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</si>
  <si>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</si>
  <si>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</si>
  <si>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</si>
  <si>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</si>
  <si>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</si>
  <si>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</si>
  <si>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</si>
  <si>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</si>
  <si>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</si>
  <si>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</si>
  <si>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</si>
  <si>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</si>
  <si>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</si>
  <si>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</si>
  <si>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</si>
  <si>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</si>
  <si>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</si>
  <si>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</si>
  <si>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</si>
  <si>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</si>
  <si>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</si>
  <si>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</si>
  <si>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</si>
  <si>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</si>
  <si>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</si>
  <si>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</si>
  <si>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</si>
  <si>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</si>
  <si>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</si>
  <si>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</si>
  <si>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</si>
  <si>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</si>
  <si>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</si>
  <si>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</si>
  <si>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</si>
  <si>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</si>
  <si>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</si>
  <si>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</si>
  <si>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</si>
  <si>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</si>
  <si>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</si>
  <si>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</si>
  <si>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</si>
  <si>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</si>
  <si>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</si>
  <si>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</si>
  <si>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</si>
  <si>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</si>
  <si>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</si>
  <si>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</si>
  <si>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</si>
  <si>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</si>
  <si>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</si>
  <si>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</si>
  <si>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</si>
  <si>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</si>
  <si>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</si>
  <si>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</si>
  <si>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</si>
  <si>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</si>
  <si>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</si>
  <si>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</si>
  <si>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</si>
  <si>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</si>
  <si>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</si>
  <si>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</si>
  <si>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</si>
  <si>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</si>
  <si>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</si>
  <si>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</si>
  <si>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</si>
  <si>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</si>
  <si>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</si>
  <si>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</si>
  <si>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</si>
  <si>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</si>
  <si>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</si>
  <si>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</si>
  <si>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</si>
  <si>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</si>
  <si>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</si>
  <si>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</si>
  <si>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</si>
  <si>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</si>
  <si>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</si>
  <si>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</si>
  <si>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</si>
  <si>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</si>
  <si>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</si>
  <si>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</si>
  <si>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</si>
  <si>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</si>
  <si>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</si>
  <si>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</si>
  <si>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</si>
  <si>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</si>
  <si>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</si>
  <si>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</si>
  <si>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</si>
  <si>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</si>
  <si>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</si>
  <si>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</si>
  <si>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</si>
  <si>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</si>
  <si>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</si>
  <si>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</si>
  <si>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</si>
  <si>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</si>
  <si>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</si>
  <si>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</si>
  <si>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</si>
  <si>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</si>
  <si>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</si>
  <si>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</si>
  <si>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</si>
  <si>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</si>
  <si>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</si>
  <si>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</si>
  <si>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</si>
  <si>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</si>
  <si>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</si>
  <si>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</si>
  <si>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</si>
  <si>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</si>
  <si>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</si>
  <si>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</si>
  <si>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</si>
  <si>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</si>
  <si>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</si>
  <si>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</si>
  <si>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</si>
  <si>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</si>
  <si>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</si>
  <si>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</si>
  <si>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</si>
  <si>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</si>
  <si>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</si>
  <si>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</si>
  <si>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</si>
  <si>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</si>
  <si>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</si>
  <si>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</si>
  <si>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</si>
  <si>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</si>
  <si>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</si>
  <si>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</si>
  <si>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</si>
  <si>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</si>
  <si>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</si>
  <si>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</si>
  <si>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</si>
  <si>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</si>
  <si>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</si>
  <si>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</si>
  <si>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</si>
  <si>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</si>
  <si>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</si>
  <si>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</si>
  <si>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</si>
  <si>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</si>
  <si>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</si>
  <si>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</si>
  <si>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</si>
  <si>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</si>
  <si>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</si>
  <si>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</si>
  <si>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</si>
  <si>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</si>
  <si>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</si>
  <si>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</si>
  <si>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</si>
  <si>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</si>
  <si>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</si>
  <si>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</si>
  <si>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</si>
  <si>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</si>
  <si>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</si>
  <si>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</si>
  <si>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</si>
  <si>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</si>
  <si>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</si>
  <si>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</si>
  <si>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</si>
  <si>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</si>
  <si>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</si>
  <si>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</si>
  <si>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</si>
  <si>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</si>
  <si>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</si>
  <si>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</si>
  <si>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</si>
  <si>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</si>
  <si>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</si>
  <si>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</si>
  <si>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</si>
  <si>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</si>
  <si>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</si>
  <si>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</si>
  <si>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</si>
  <si>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</si>
  <si>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</si>
  <si>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</si>
  <si>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</si>
  <si>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</si>
  <si>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</si>
  <si>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</si>
  <si>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</si>
  <si>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</si>
  <si>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</si>
  <si>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</si>
  <si>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</si>
  <si>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</si>
  <si>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</si>
  <si>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</si>
  <si>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</si>
  <si>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</si>
  <si>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</si>
  <si>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</si>
  <si>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</si>
  <si>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</si>
  <si>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</si>
  <si>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</si>
  <si>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</si>
  <si>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</si>
  <si>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</si>
  <si>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</si>
  <si>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</si>
  <si>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</si>
  <si>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</si>
  <si>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</si>
  <si>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</si>
  <si>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</si>
  <si>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</si>
  <si>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</si>
  <si>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</si>
  <si>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</si>
  <si>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</si>
  <si>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</si>
  <si>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</si>
  <si>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</si>
  <si>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</si>
  <si>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</si>
  <si>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</si>
  <si>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</si>
  <si>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</si>
  <si>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</si>
  <si>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</si>
  <si>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</si>
  <si>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</si>
  <si>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</si>
  <si>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</si>
  <si>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</si>
  <si>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</si>
  <si>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</si>
  <si>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</si>
  <si>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</si>
  <si>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</si>
  <si>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</si>
  <si>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</si>
  <si>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</si>
  <si>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</si>
  <si>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</si>
  <si>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</si>
  <si>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</si>
  <si>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</si>
  <si>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</si>
  <si>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</si>
  <si>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</si>
  <si>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</si>
  <si>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</si>
  <si>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</si>
  <si>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</si>
  <si>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</si>
  <si>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</si>
  <si>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</si>
  <si>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</si>
  <si>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</si>
  <si>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</si>
  <si>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</si>
  <si>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</si>
  <si>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</si>
  <si>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</si>
  <si>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</si>
  <si>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</si>
  <si>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</si>
  <si>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</si>
  <si>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</si>
  <si>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</si>
  <si>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</si>
  <si>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</si>
  <si>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</si>
  <si>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</si>
  <si>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</si>
  <si>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</si>
  <si>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</si>
  <si>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</si>
  <si>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</si>
  <si>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</si>
  <si>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</si>
  <si>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</si>
  <si>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</si>
  <si>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</si>
  <si>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</si>
  <si>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</si>
  <si>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</si>
  <si>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</si>
  <si>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</si>
  <si>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</si>
  <si>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</si>
  <si>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</si>
  <si>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</si>
  <si>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</si>
  <si>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</si>
  <si>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</si>
  <si>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</si>
  <si>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</si>
  <si>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</si>
  <si>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</si>
  <si>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</si>
  <si>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</si>
  <si>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</si>
  <si>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</si>
  <si>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</si>
  <si>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</si>
  <si>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</si>
  <si>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</si>
  <si>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</si>
  <si>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</si>
  <si>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</si>
  <si>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</si>
  <si>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</si>
  <si>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</si>
  <si>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</si>
  <si>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</si>
  <si>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</si>
  <si>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</si>
  <si>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</si>
  <si>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</si>
  <si>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</si>
  <si>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</si>
  <si>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</si>
  <si>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</si>
  <si>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</si>
  <si>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</si>
  <si>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</si>
  <si>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</si>
  <si>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</si>
  <si>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</si>
  <si>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</si>
  <si>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</si>
  <si>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</si>
  <si>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</si>
  <si>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</si>
  <si>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</si>
  <si>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</si>
  <si>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</si>
  <si>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</si>
  <si>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</si>
  <si>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</si>
  <si>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</si>
  <si>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</si>
  <si>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</si>
  <si>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</si>
  <si>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</si>
  <si>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</si>
  <si>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</si>
  <si>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</si>
  <si>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</si>
  <si>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</si>
  <si>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</si>
  <si>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</si>
  <si>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</si>
  <si>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</si>
  <si>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</si>
  <si>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</si>
  <si>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</si>
  <si>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</si>
  <si>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</si>
  <si>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</si>
  <si>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</si>
  <si>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</si>
  <si>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</si>
  <si>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</si>
  <si>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</si>
  <si>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</si>
  <si>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</si>
  <si>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</si>
  <si>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</si>
  <si>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</si>
  <si>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</si>
  <si>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</si>
  <si>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</si>
  <si>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</si>
  <si>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</si>
  <si>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</si>
  <si>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</si>
  <si>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</si>
  <si>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</si>
  <si>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</si>
  <si>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</si>
  <si>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</si>
  <si>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</si>
  <si>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</si>
  <si>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</si>
  <si>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</si>
  <si>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</si>
  <si>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</si>
  <si>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</si>
  <si>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</si>
  <si>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</si>
  <si>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</si>
  <si>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</si>
  <si>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</si>
  <si>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</si>
  <si>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</si>
  <si>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</si>
  <si>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</si>
  <si>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</si>
  <si>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</si>
  <si>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</si>
  <si>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</si>
  <si>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</si>
  <si>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</si>
  <si>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</si>
  <si>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</si>
  <si>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</si>
  <si>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</si>
  <si>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</si>
  <si>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</si>
  <si>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</si>
  <si>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</si>
  <si>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</si>
  <si>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</si>
  <si>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</si>
  <si>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</si>
  <si>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</si>
  <si>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</si>
  <si>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</si>
  <si>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</si>
  <si>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</si>
  <si>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</si>
  <si>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</si>
  <si>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</si>
  <si>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</si>
  <si>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</si>
  <si>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</si>
  <si>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</si>
  <si>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</si>
  <si>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</si>
  <si>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</si>
  <si>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</si>
  <si>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</si>
  <si>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</si>
  <si>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</si>
  <si>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</si>
  <si>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</si>
  <si>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</si>
  <si>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</si>
  <si>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</si>
  <si>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</si>
  <si>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</si>
  <si>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</si>
  <si>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</si>
  <si>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</si>
  <si>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</si>
  <si>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</si>
  <si>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</si>
  <si>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</si>
  <si>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</si>
  <si>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</si>
  <si>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</si>
  <si>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</si>
  <si>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</si>
  <si>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</si>
  <si>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</si>
  <si>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</si>
  <si>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</si>
  <si>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</si>
  <si>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</si>
  <si>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</si>
  <si>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</si>
  <si>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</si>
  <si>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</si>
  <si>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</si>
  <si>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</si>
  <si>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</si>
  <si>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</si>
  <si>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</si>
  <si>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</si>
  <si>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</si>
  <si>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</si>
  <si>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</si>
  <si>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</si>
  <si>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</si>
  <si>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</si>
  <si>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</si>
  <si>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</si>
  <si>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</si>
  <si>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</si>
  <si>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</si>
  <si>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</si>
  <si>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</si>
  <si>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</si>
  <si>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</si>
  <si>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</si>
  <si>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</si>
  <si>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</si>
  <si>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</si>
  <si>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</si>
  <si>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</si>
  <si>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</si>
  <si>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</si>
  <si>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</si>
  <si>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</si>
  <si>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</si>
  <si>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</si>
  <si>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</si>
  <si>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</si>
  <si>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</si>
  <si>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</si>
  <si>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</si>
  <si>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</si>
  <si>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</si>
  <si>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</si>
  <si>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</si>
  <si>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</si>
  <si>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</si>
  <si>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</si>
  <si>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</si>
  <si>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</si>
  <si>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</si>
  <si>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</si>
  <si>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</si>
  <si>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</si>
  <si>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</si>
  <si>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</si>
  <si>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</si>
  <si>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</si>
  <si>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</si>
  <si>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</si>
  <si>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</si>
  <si>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</si>
  <si>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</si>
  <si>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</si>
  <si>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</si>
  <si>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</si>
  <si>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</si>
  <si>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</si>
  <si>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</si>
  <si>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</si>
  <si>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</si>
  <si>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</si>
  <si>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</si>
  <si>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</si>
  <si>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</si>
  <si>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</si>
  <si>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</si>
  <si>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</si>
  <si>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</si>
  <si>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</si>
  <si>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</si>
  <si>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</si>
  <si>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</si>
  <si>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</si>
  <si>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</si>
  <si>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</si>
  <si>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</si>
  <si>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</si>
  <si>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</si>
  <si>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</si>
  <si>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</si>
  <si>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</si>
  <si>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</si>
  <si>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</si>
  <si>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</si>
  <si>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</si>
  <si>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</si>
  <si>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</si>
  <si>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</si>
  <si>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</si>
  <si>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</si>
  <si>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</si>
  <si>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</si>
  <si>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</si>
  <si>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</si>
  <si>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</si>
  <si>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</si>
  <si>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</si>
  <si>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</si>
  <si>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</si>
  <si>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</si>
  <si>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</si>
  <si>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</si>
  <si>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</si>
  <si>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</si>
  <si>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</si>
  <si>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</si>
  <si>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</si>
  <si>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</si>
  <si>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</si>
  <si>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</si>
  <si>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</si>
  <si>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</si>
  <si>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</si>
  <si>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</si>
  <si>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</si>
  <si>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</si>
  <si>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</si>
  <si>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</si>
  <si>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</si>
  <si>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</si>
  <si>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</si>
  <si>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</si>
  <si>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</si>
  <si>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</si>
  <si>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</si>
  <si>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</si>
  <si>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</si>
  <si>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</si>
  <si>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</si>
  <si>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</si>
  <si>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</si>
  <si>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</si>
  <si>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</si>
  <si>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</si>
  <si>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</si>
  <si>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</si>
  <si>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</si>
  <si>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</si>
  <si>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</si>
  <si>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</si>
  <si>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</si>
  <si>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</si>
  <si>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</si>
  <si>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</si>
  <si>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</si>
  <si>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</si>
  <si>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</si>
  <si>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</si>
  <si>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</si>
  <si>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</si>
  <si>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</si>
  <si>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</si>
  <si>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</si>
  <si>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</si>
  <si>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</si>
  <si>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</si>
  <si>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</si>
  <si>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</si>
  <si>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</si>
  <si>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</si>
  <si>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</si>
  <si>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</si>
  <si>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</si>
  <si>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</si>
  <si>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</si>
  <si>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</si>
  <si>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</si>
  <si>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</si>
  <si>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</si>
  <si>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</si>
  <si>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</si>
  <si>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</si>
  <si>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</si>
  <si>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</si>
  <si>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</si>
  <si>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</si>
  <si>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</si>
  <si>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</si>
  <si>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</si>
  <si>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</si>
  <si>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</si>
  <si>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</si>
  <si>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</si>
  <si>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</si>
  <si>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</si>
  <si>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</si>
  <si>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</si>
  <si>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</si>
  <si>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</si>
  <si>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</si>
  <si>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</si>
  <si>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</si>
  <si>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</si>
  <si>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</si>
  <si>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</si>
  <si>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</si>
  <si>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</si>
  <si>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</si>
  <si>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</si>
  <si>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</si>
  <si>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</si>
  <si>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</si>
  <si>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</si>
  <si>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</si>
  <si>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</si>
  <si>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</si>
  <si>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</si>
  <si>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</si>
  <si>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</si>
  <si>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</si>
  <si>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</si>
  <si>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</si>
  <si>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</si>
  <si>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</si>
  <si>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</si>
  <si>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</si>
  <si>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</si>
  <si>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</si>
  <si>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</si>
  <si>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</si>
  <si>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</si>
  <si>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</si>
  <si>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</si>
  <si>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</si>
  <si>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</si>
  <si>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</si>
  <si>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</si>
  <si>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</si>
  <si>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</si>
  <si>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</si>
  <si>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</si>
  <si>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</si>
  <si>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</si>
  <si>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</si>
  <si>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</si>
  <si>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</si>
  <si>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</si>
  <si>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</si>
  <si>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</si>
  <si>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</si>
  <si>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</si>
  <si>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</si>
  <si>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</si>
  <si>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</si>
  <si>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</si>
  <si>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</si>
  <si>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</si>
  <si>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</si>
  <si>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</si>
  <si>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</si>
  <si>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</si>
  <si>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</si>
  <si>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</si>
  <si>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</si>
  <si>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</si>
  <si>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</si>
  <si>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</si>
  <si>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</si>
  <si>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</si>
  <si>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</si>
  <si>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</si>
  <si>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</si>
  <si>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</si>
  <si>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</si>
  <si>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</si>
  <si>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</si>
  <si>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</si>
  <si>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</si>
  <si>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</si>
  <si>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</si>
  <si>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</si>
  <si>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</si>
  <si>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</si>
  <si>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</si>
  <si>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</si>
  <si>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</si>
  <si>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</si>
  <si>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</si>
  <si>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</si>
  <si>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</si>
  <si>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</si>
  <si>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</si>
  <si>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</si>
  <si>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</si>
  <si>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</si>
  <si>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</si>
  <si>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</si>
  <si>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</si>
  <si>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</si>
  <si>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</si>
  <si>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</si>
  <si>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</si>
  <si>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</si>
  <si>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</si>
  <si>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</si>
  <si>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</si>
  <si>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</si>
  <si>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</si>
  <si>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</si>
  <si>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</si>
  <si>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</si>
  <si>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</si>
  <si>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</si>
  <si>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</si>
  <si>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</si>
  <si>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</si>
  <si>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</si>
  <si>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</si>
  <si>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</si>
  <si>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</si>
  <si>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</si>
  <si>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</si>
  <si>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</si>
  <si>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</si>
  <si>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</si>
  <si>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</si>
  <si>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</si>
  <si>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</si>
  <si>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</si>
  <si>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</si>
  <si>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</si>
  <si>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</si>
  <si>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</si>
  <si>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</si>
  <si>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</si>
  <si>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</si>
  <si>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</si>
  <si>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</si>
  <si>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</si>
  <si>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</si>
  <si>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</si>
  <si>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</si>
  <si>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</si>
  <si>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</si>
  <si>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</si>
  <si>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</si>
  <si>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</si>
  <si>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</si>
  <si>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</si>
  <si>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</si>
  <si>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</si>
  <si>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</si>
  <si>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</si>
  <si>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</si>
  <si>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</si>
  <si>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</si>
  <si>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</si>
  <si>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</si>
  <si>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</si>
  <si>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</si>
  <si>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</si>
  <si>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</si>
  <si>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</si>
  <si>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</si>
  <si>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</si>
  <si>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</si>
  <si>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</si>
  <si>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</si>
  <si>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</si>
  <si>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</si>
  <si>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</si>
  <si>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</si>
  <si>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</si>
  <si>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</si>
  <si>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</si>
  <si>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</si>
  <si>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</si>
  <si>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</si>
  <si>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</si>
  <si>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</si>
  <si>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</si>
  <si>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</si>
  <si>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</si>
  <si>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</si>
  <si>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</si>
  <si>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</si>
  <si>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</si>
  <si>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</si>
  <si>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</si>
  <si>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</si>
  <si>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</si>
  <si>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</si>
  <si>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</si>
  <si>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</si>
  <si>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</si>
  <si>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</si>
  <si>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</si>
  <si>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</si>
  <si>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</si>
  <si>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</si>
  <si>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</si>
  <si>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</si>
  <si>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</si>
  <si>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</si>
  <si>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</si>
  <si>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</si>
  <si>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</si>
  <si>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</si>
  <si>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</si>
  <si>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</si>
  <si>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</si>
  <si>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</si>
  <si>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</si>
  <si>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</si>
  <si>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</si>
  <si>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</si>
  <si>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</si>
  <si>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</si>
  <si>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</si>
  <si>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</si>
  <si>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</si>
  <si>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</si>
  <si>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</si>
  <si>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</si>
  <si>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</si>
  <si>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</si>
  <si>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</si>
  <si>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</si>
  <si>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</si>
  <si>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</si>
  <si>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</si>
  <si>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</si>
  <si>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</si>
  <si>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</si>
  <si>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</si>
  <si>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</si>
  <si>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</si>
  <si>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</si>
  <si>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</si>
  <si>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</si>
  <si>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</si>
  <si>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</si>
  <si>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</si>
  <si>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</si>
  <si>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</si>
  <si>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</si>
  <si>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</si>
  <si>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</si>
  <si>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</si>
  <si>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</si>
  <si>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</si>
  <si>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</si>
  <si>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</si>
  <si>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</si>
  <si>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</si>
  <si>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</si>
  <si>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</si>
  <si>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</si>
  <si>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</si>
  <si>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</si>
  <si>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</si>
  <si>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</si>
  <si>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</si>
  <si>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</si>
  <si>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</si>
  <si>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</si>
  <si>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</si>
  <si>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</si>
  <si>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</si>
  <si>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</si>
  <si>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</si>
  <si>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</si>
  <si>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</si>
  <si>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</si>
  <si>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</si>
  <si>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</si>
  <si>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</si>
  <si>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</si>
  <si>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</si>
  <si>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</si>
  <si>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</si>
  <si>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</si>
  <si>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</si>
  <si>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</si>
  <si>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</si>
  <si>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</si>
  <si>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</si>
  <si>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</si>
  <si>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</si>
  <si>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</si>
  <si>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</si>
  <si>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</si>
  <si>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</si>
  <si>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</si>
  <si>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</si>
  <si>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</si>
  <si>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</si>
  <si>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</si>
  <si>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</si>
  <si>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</si>
  <si>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</si>
  <si>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</si>
  <si>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</si>
  <si>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</si>
  <si>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</si>
  <si>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</si>
  <si>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</si>
  <si>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</si>
  <si>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</si>
  <si>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</si>
  <si>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</si>
  <si>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</si>
  <si>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</si>
  <si>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</si>
  <si>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</si>
  <si>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</si>
  <si>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</si>
  <si>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</si>
  <si>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</si>
  <si>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</si>
  <si>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</si>
  <si>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</si>
  <si>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[seasonal]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</si>
  <si>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</si>
  <si>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</si>
  <si>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</si>
  <si>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</si>
  <si>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</si>
  <si>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</si>
  <si>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</si>
  <si>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PF_Biohazard_Front;PF_Biohazard_Back;PF_Biohazard_Smoke;PF_Biohazard_Slime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</si>
  <si>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</si>
  <si>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</si>
  <si>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</si>
  <si>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</si>
  <si>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</si>
  <si>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</si>
  <si>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</si>
  <si>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PF_Vampire_L_Hand;PF_Vampire_R_Hand;PF_Vampire_R_Leg;PF_Vampire_L_Leg;PF_Vampire_L_Shoulder;PF_Vampire_R_Shoulder;PF_Vampire_Neck;PF_Vampire_Tusks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</si>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</sst>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2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0" fillId="8" borderId="66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3" headerRowBorderDxfId="442" tableBorderDxfId="441" totalsRowBorderDxfId="440">
  <autoFilter ref="B4:N5"/>
  <tableColumns count="13">
    <tableColumn id="1" name="{gameSettings}" dataDxfId="439"/>
    <tableColumn id="2" name="[sku]" dataDxfId="438"/>
    <tableColumn id="3" name="[timeToPCCoefA]" dataDxfId="437"/>
    <tableColumn id="4" name="[timeToPCCoefB]" dataDxfId="43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7" totalsRowShown="0" headerRowDxfId="293" dataDxfId="291" headerRowBorderDxfId="292" tableBorderDxfId="290" totalsRowBorderDxfId="289">
  <autoFilter ref="A22:AE107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1:O121" totalsRowShown="0">
  <autoFilter ref="A111:O121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5" headerRowBorderDxfId="434" tableBorderDxfId="433" totalsRowBorderDxfId="432">
  <autoFilter ref="B10:F11"/>
  <tableColumns count="5">
    <tableColumn id="1" name="{initialSettings}" dataDxfId="431"/>
    <tableColumn id="2" name="[sku]" dataDxfId="430"/>
    <tableColumn id="3" name="[softCurrency]" dataDxfId="429"/>
    <tableColumn id="4" name="[hardCurrency]" dataDxfId="428"/>
    <tableColumn id="6" name="[initialDragonSKU]" dataDxfId="42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5" headerRowBorderDxfId="424" tableBorderDxfId="423" totalsRowBorderDxfId="422">
  <autoFilter ref="B4:J14"/>
  <tableColumns count="9">
    <tableColumn id="1" name="{localizationDefinitions}" dataDxfId="421"/>
    <tableColumn id="8" name="[sku]" dataDxfId="420"/>
    <tableColumn id="3" name="[order]" dataDxfId="419"/>
    <tableColumn id="4" name="[isoCode]" dataDxfId="418"/>
    <tableColumn id="11" name="[android]" dataDxfId="417"/>
    <tableColumn id="12" name="[iOS]" dataDxfId="416"/>
    <tableColumn id="5" name="[txtFilename]" dataDxfId="415"/>
    <tableColumn id="2" name="[icon]" dataDxfId="414"/>
    <tableColumn id="9" name="[tidName]" dataDxfId="41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0" dataDxfId="408" headerRowBorderDxfId="409" tableBorderDxfId="407" totalsRowBorderDxfId="406">
  <autoFilter ref="B15:BF25"/>
  <tableColumns count="57">
    <tableColumn id="1" name="{dragonDefinitions}" dataDxfId="405"/>
    <tableColumn id="2" name="[sku]" dataDxfId="404"/>
    <tableColumn id="9" name="[tier]" dataDxfId="403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54" name="[scoreTextThresholdMultiplier]" dataDxfId="375"/>
    <tableColumn id="14" name="[eatSpeedFactor]" dataDxfId="374"/>
    <tableColumn id="15" name="[maxAlcohol]" dataDxfId="373"/>
    <tableColumn id="13" name="[alcoholDrain]" dataDxfId="372"/>
    <tableColumn id="6" name="[gamePrefab]" dataDxfId="371"/>
    <tableColumn id="10" name="[menuPrefab]" dataDxfId="370"/>
    <tableColumn id="57" name="[shadowFromDragon]" dataDxfId="369"/>
    <tableColumn id="56" name="[revealFromDragon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seasonal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1420</v>
      </c>
      <c r="H5" t="s">
        <v>1409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1421</v>
      </c>
      <c r="H6" s="67" t="s">
        <v>1423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1422</v>
      </c>
      <c r="H7" t="s">
        <v>1424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1"/>
      <c r="G3" s="621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16" workbookViewId="0">
      <selection activeCell="N47" sqref="N4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1043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1594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1402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1278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8</v>
      </c>
      <c r="J12" s="530" t="s">
        <v>571</v>
      </c>
      <c r="K12" s="530" t="s">
        <v>533</v>
      </c>
      <c r="L12" s="530"/>
      <c r="M12" s="530"/>
      <c r="N12" s="530" t="s">
        <v>1280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1460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1496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1277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6</v>
      </c>
      <c r="J16" s="515" t="s">
        <v>573</v>
      </c>
      <c r="K16" s="515" t="s">
        <v>1277</v>
      </c>
      <c r="L16" s="515"/>
      <c r="M16" s="515"/>
      <c r="N16" s="515" t="s">
        <v>1495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569</v>
      </c>
      <c r="K18" s="522" t="s">
        <v>528</v>
      </c>
      <c r="L18" s="522"/>
      <c r="M18" s="522"/>
      <c r="N18" s="515" t="s">
        <v>1568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571</v>
      </c>
      <c r="K19" s="522" t="s">
        <v>529</v>
      </c>
      <c r="L19" s="522"/>
      <c r="M19" s="522"/>
      <c r="N19" s="515" t="s">
        <v>1589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/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1049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1050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1279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1213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1382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1282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1281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1595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1588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571</v>
      </c>
      <c r="K32" s="522" t="s">
        <v>538</v>
      </c>
      <c r="L32" s="522"/>
      <c r="M32" s="522"/>
      <c r="N32" s="515" t="s">
        <v>1601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573</v>
      </c>
      <c r="K33" s="515" t="s">
        <v>539</v>
      </c>
      <c r="L33" s="515"/>
      <c r="M33" s="515"/>
      <c r="N33" s="515"/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/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540</v>
      </c>
      <c r="L36" s="522"/>
      <c r="M36" s="522"/>
      <c r="N36" s="515"/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 t="s">
        <v>4</v>
      </c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571</v>
      </c>
      <c r="K37" s="522" t="s">
        <v>542</v>
      </c>
      <c r="L37" s="522"/>
      <c r="M37" s="522"/>
      <c r="N37" s="515"/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 t="s">
        <v>4</v>
      </c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573</v>
      </c>
      <c r="K38" s="515" t="s">
        <v>541</v>
      </c>
      <c r="L38" s="515"/>
      <c r="M38" s="515"/>
      <c r="N38" s="515"/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1" t="s">
        <v>4</v>
      </c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576</v>
      </c>
      <c r="K39" s="515" t="s">
        <v>578</v>
      </c>
      <c r="L39" s="515"/>
      <c r="M39" s="515"/>
      <c r="N39" s="515"/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569</v>
      </c>
      <c r="K41" s="522" t="s">
        <v>543</v>
      </c>
      <c r="L41" s="522"/>
      <c r="M41" s="522"/>
      <c r="N41" s="515" t="s">
        <v>1590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571</v>
      </c>
      <c r="K42" s="522" t="s">
        <v>544</v>
      </c>
      <c r="L42" s="522"/>
      <c r="M42" s="522"/>
      <c r="N42" s="515" t="s">
        <v>1602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/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/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37" workbookViewId="0">
      <selection activeCell="E48" sqref="E4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1275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1274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1270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1270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1561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1273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1270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1270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1273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1270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1274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1270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1274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1275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955</v>
      </c>
      <c r="F31" s="463" t="s">
        <v>955</v>
      </c>
      <c r="G31" s="477">
        <v>0</v>
      </c>
      <c r="H31" s="477"/>
      <c r="I31" s="471" t="s">
        <v>956</v>
      </c>
      <c r="J31" s="471" t="s">
        <v>1270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1222</v>
      </c>
      <c r="F32" s="463" t="s">
        <v>1222</v>
      </c>
      <c r="G32" s="464">
        <v>0</v>
      </c>
      <c r="H32" s="464"/>
      <c r="I32" s="471" t="s">
        <v>1462</v>
      </c>
      <c r="J32" s="319" t="s">
        <v>1270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1318</v>
      </c>
      <c r="F33" s="463" t="s">
        <v>1318</v>
      </c>
      <c r="G33" s="464" t="s">
        <v>1021</v>
      </c>
      <c r="H33" s="464"/>
      <c r="I33" s="471" t="s">
        <v>956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1439</v>
      </c>
      <c r="F34" s="485" t="s">
        <v>1327</v>
      </c>
      <c r="G34" s="327" t="s">
        <v>1324</v>
      </c>
      <c r="H34" s="327">
        <v>10</v>
      </c>
      <c r="I34" s="486" t="s">
        <v>1441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1320</v>
      </c>
      <c r="F35" s="485" t="s">
        <v>1327</v>
      </c>
      <c r="G35" s="327" t="s">
        <v>1110</v>
      </c>
      <c r="H35" s="327">
        <v>10</v>
      </c>
      <c r="I35" s="471" t="s">
        <v>1441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1321</v>
      </c>
      <c r="F36" s="485" t="s">
        <v>1327</v>
      </c>
      <c r="G36" s="327" t="s">
        <v>1325</v>
      </c>
      <c r="H36" s="327">
        <v>10</v>
      </c>
      <c r="I36" s="471" t="s">
        <v>1441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1322</v>
      </c>
      <c r="F37" s="485" t="s">
        <v>1327</v>
      </c>
      <c r="G37" s="464" t="s">
        <v>1326</v>
      </c>
      <c r="H37" s="327">
        <v>10</v>
      </c>
      <c r="I37" s="471" t="s">
        <v>1441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1319</v>
      </c>
      <c r="F38" s="463" t="s">
        <v>1387</v>
      </c>
      <c r="G38" s="464"/>
      <c r="H38" s="464"/>
      <c r="I38" s="471" t="s">
        <v>1461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1323</v>
      </c>
      <c r="F39" s="463" t="s">
        <v>1323</v>
      </c>
      <c r="G39" s="464"/>
      <c r="H39" s="464"/>
      <c r="I39" s="471" t="s">
        <v>1463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1380</v>
      </c>
      <c r="F40" s="463" t="s">
        <v>1380</v>
      </c>
      <c r="G40" s="464"/>
      <c r="H40" s="464"/>
      <c r="I40" s="471" t="s">
        <v>956</v>
      </c>
      <c r="J40" s="471" t="s">
        <v>1270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1431</v>
      </c>
      <c r="F41" s="463" t="s">
        <v>1431</v>
      </c>
      <c r="G41" s="464">
        <v>100</v>
      </c>
      <c r="H41" s="464"/>
      <c r="I41" s="471" t="s">
        <v>1432</v>
      </c>
      <c r="J41" s="471" t="s">
        <v>1275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1433</v>
      </c>
      <c r="F42" s="463" t="s">
        <v>1433</v>
      </c>
      <c r="G42" s="464"/>
      <c r="H42" s="464"/>
      <c r="I42" s="471" t="s">
        <v>1432</v>
      </c>
      <c r="J42" s="471" t="s">
        <v>1275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1437</v>
      </c>
      <c r="F43" s="463" t="s">
        <v>1435</v>
      </c>
      <c r="G43" s="464"/>
      <c r="H43" s="464"/>
      <c r="I43" s="471" t="s">
        <v>956</v>
      </c>
      <c r="J43" s="471" t="s">
        <v>1270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1436</v>
      </c>
      <c r="F44" s="463" t="s">
        <v>1435</v>
      </c>
      <c r="G44" s="464"/>
      <c r="H44" s="464"/>
      <c r="I44" s="471" t="s">
        <v>956</v>
      </c>
      <c r="J44" s="471" t="s">
        <v>1270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1438</v>
      </c>
      <c r="F45" s="463" t="s">
        <v>1435</v>
      </c>
      <c r="G45" s="464"/>
      <c r="H45" s="464"/>
      <c r="I45" s="471" t="s">
        <v>956</v>
      </c>
      <c r="J45" s="471" t="s">
        <v>1270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1440</v>
      </c>
      <c r="F46" s="473" t="s">
        <v>1522</v>
      </c>
      <c r="G46" s="474" t="s">
        <v>1110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1597</v>
      </c>
      <c r="F47" s="473" t="s">
        <v>1597</v>
      </c>
      <c r="G47" s="474"/>
      <c r="H47" s="474"/>
      <c r="I47" s="602" t="s">
        <v>1600</v>
      </c>
      <c r="J47" s="602" t="s">
        <v>1600</v>
      </c>
      <c r="K47" s="493" t="s">
        <v>1598</v>
      </c>
      <c r="L47" s="494" t="s">
        <v>1598</v>
      </c>
      <c r="M47" s="495" t="s">
        <v>1598</v>
      </c>
    </row>
    <row r="48" spans="4:13" s="67" customFormat="1">
      <c r="D48" s="491" t="s">
        <v>4</v>
      </c>
      <c r="E48" s="472" t="s">
        <v>1618</v>
      </c>
      <c r="F48" s="473" t="s">
        <v>1618</v>
      </c>
      <c r="G48" s="474">
        <v>1</v>
      </c>
      <c r="H48" s="474">
        <v>1</v>
      </c>
      <c r="I48" s="492" t="str">
        <f>CONCATENATE("icon_",powerUpsDefinitions[[#This Row],['[sku']]])</f>
        <v>icon_trash_eater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1570</v>
      </c>
      <c r="G5" s="145" t="s">
        <v>1569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1467</v>
      </c>
    </row>
    <row r="6" spans="2:23">
      <c r="B6" s="413" t="s">
        <v>4</v>
      </c>
      <c r="C6" s="533" t="s">
        <v>958</v>
      </c>
      <c r="D6" s="533" t="s">
        <v>939</v>
      </c>
      <c r="E6" s="534">
        <v>0</v>
      </c>
      <c r="F6" s="416">
        <v>0.99</v>
      </c>
      <c r="G6" s="357" t="s">
        <v>1571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1051</v>
      </c>
      <c r="N6" s="536"/>
      <c r="O6" s="536"/>
      <c r="P6" s="537" t="s">
        <v>917</v>
      </c>
    </row>
    <row r="7" spans="2:23">
      <c r="B7" s="413" t="s">
        <v>4</v>
      </c>
      <c r="C7" s="533" t="s">
        <v>959</v>
      </c>
      <c r="D7" s="538" t="s">
        <v>939</v>
      </c>
      <c r="E7" s="534">
        <v>1</v>
      </c>
      <c r="F7" s="416">
        <v>4.99</v>
      </c>
      <c r="G7" s="357" t="s">
        <v>1571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1052</v>
      </c>
      <c r="N7" s="536"/>
      <c r="O7" s="536"/>
      <c r="P7" s="537" t="s">
        <v>917</v>
      </c>
    </row>
    <row r="8" spans="2:23">
      <c r="B8" s="413" t="s">
        <v>4</v>
      </c>
      <c r="C8" s="533" t="s">
        <v>960</v>
      </c>
      <c r="D8" s="538" t="s">
        <v>939</v>
      </c>
      <c r="E8" s="534">
        <v>2</v>
      </c>
      <c r="F8" s="416">
        <v>9.99</v>
      </c>
      <c r="G8" s="357" t="s">
        <v>1571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1053</v>
      </c>
      <c r="N8" s="364"/>
      <c r="O8" s="364"/>
      <c r="P8" s="537" t="s">
        <v>917</v>
      </c>
    </row>
    <row r="9" spans="2:23">
      <c r="B9" s="437" t="s">
        <v>4</v>
      </c>
      <c r="C9" s="539" t="s">
        <v>961</v>
      </c>
      <c r="D9" s="538" t="s">
        <v>939</v>
      </c>
      <c r="E9" s="534">
        <v>3</v>
      </c>
      <c r="F9" s="416">
        <v>19.989999999999998</v>
      </c>
      <c r="G9" s="357" t="s">
        <v>1571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1054</v>
      </c>
      <c r="N9" s="541"/>
      <c r="O9" s="541"/>
      <c r="P9" s="537" t="s">
        <v>917</v>
      </c>
    </row>
    <row r="10" spans="2:23">
      <c r="B10" s="437" t="s">
        <v>4</v>
      </c>
      <c r="C10" s="539" t="s">
        <v>962</v>
      </c>
      <c r="D10" s="538" t="s">
        <v>939</v>
      </c>
      <c r="E10" s="534">
        <v>4</v>
      </c>
      <c r="F10" s="439">
        <v>39.99</v>
      </c>
      <c r="G10" s="357" t="s">
        <v>1571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1055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963</v>
      </c>
      <c r="D11" s="538" t="s">
        <v>939</v>
      </c>
      <c r="E11" s="543">
        <v>5</v>
      </c>
      <c r="F11" s="439">
        <v>79.989999999999995</v>
      </c>
      <c r="G11" s="357" t="s">
        <v>1571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1056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1057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1058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1059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1060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1061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1062</v>
      </c>
      <c r="N17" s="364"/>
      <c r="O17" s="364"/>
      <c r="P17" s="537" t="s">
        <v>917</v>
      </c>
    </row>
    <row r="18" spans="2:16">
      <c r="B18" s="544" t="s">
        <v>4</v>
      </c>
      <c r="C18" s="545" t="s">
        <v>1524</v>
      </c>
      <c r="D18" s="546" t="s">
        <v>1523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1527</v>
      </c>
      <c r="N18" s="554"/>
      <c r="O18" s="554"/>
      <c r="P18" s="555" t="s">
        <v>917</v>
      </c>
    </row>
    <row r="19" spans="2:16">
      <c r="B19" s="413"/>
      <c r="C19" s="583" t="s">
        <v>1525</v>
      </c>
      <c r="D19" s="583" t="s">
        <v>1523</v>
      </c>
      <c r="E19" s="584">
        <v>1</v>
      </c>
      <c r="F19" s="585">
        <v>20</v>
      </c>
      <c r="G19" s="586" t="s">
        <v>939</v>
      </c>
      <c r="H19" s="582">
        <f>shopPacksDefinitions[[#This Row],['[amount']]]-(shopPacksDefinitions[[#This Row],['[amount']]]*shopPacksDefinitions[[#This Row],['[bonusAmount']]])</f>
        <v>4.5</v>
      </c>
      <c r="I19" s="582">
        <v>0.1</v>
      </c>
      <c r="J19" s="582">
        <v>5</v>
      </c>
      <c r="K19" s="582">
        <f>shopPacksDefinitions[[#This Row],['[amount']]]/shopPacksDefinitions[[#This Row],['[price']]]</f>
        <v>0.25</v>
      </c>
      <c r="L19" s="585" t="b">
        <v>0</v>
      </c>
      <c r="M19" s="585" t="s">
        <v>1528</v>
      </c>
      <c r="N19" s="586"/>
      <c r="O19" s="586"/>
      <c r="P19" s="587" t="s">
        <v>917</v>
      </c>
    </row>
    <row r="20" spans="2:16">
      <c r="B20" s="413"/>
      <c r="C20" s="588" t="s">
        <v>1526</v>
      </c>
      <c r="D20" s="583" t="s">
        <v>1523</v>
      </c>
      <c r="E20" s="584">
        <v>2</v>
      </c>
      <c r="F20" s="585">
        <v>50</v>
      </c>
      <c r="G20" s="586" t="s">
        <v>939</v>
      </c>
      <c r="H20" s="582">
        <f>shopPacksDefinitions[[#This Row],['[amount']]]-(shopPacksDefinitions[[#This Row],['[amount']]]*shopPacksDefinitions[[#This Row],['[bonusAmount']]])</f>
        <v>8</v>
      </c>
      <c r="I20" s="582">
        <v>0.2</v>
      </c>
      <c r="J20" s="582">
        <v>10</v>
      </c>
      <c r="K20" s="582">
        <f>shopPacksDefinitions[[#This Row],['[amount']]]/shopPacksDefinitions[[#This Row],['[price']]]</f>
        <v>0.2</v>
      </c>
      <c r="L20" s="585" t="b">
        <v>1</v>
      </c>
      <c r="M20" s="585" t="s">
        <v>1529</v>
      </c>
      <c r="N20" s="586"/>
      <c r="O20" s="586"/>
      <c r="P20" s="587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1"/>
      <c r="G3" s="621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1552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1553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1554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1555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1556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1557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1558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1317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1559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1560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A13" workbookViewId="0">
      <selection activeCell="A26" sqref="A26:H26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09"/>
      <c r="AO14" s="609"/>
      <c r="AP14" s="609"/>
      <c r="AQ14" s="609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1025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1390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1641</v>
      </c>
      <c r="AM15" s="408" t="s">
        <v>1642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1223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1467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65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2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1142</v>
      </c>
      <c r="AW16" s="428" t="s">
        <v>1152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1143</v>
      </c>
      <c r="AW17" s="428" t="s">
        <v>1153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1144</v>
      </c>
      <c r="AW18" s="448" t="s">
        <v>1154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1145</v>
      </c>
      <c r="AW19" s="448" t="s">
        <v>1155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1146</v>
      </c>
      <c r="AW20" s="448" t="s">
        <v>1156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1147</v>
      </c>
      <c r="AW21" s="448" t="s">
        <v>1161</v>
      </c>
      <c r="AX21" s="429">
        <v>1.8E-3</v>
      </c>
      <c r="AY21" s="430">
        <v>5.0000000000000001E-3</v>
      </c>
      <c r="AZ21" s="354">
        <v>340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1.7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2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1148</v>
      </c>
      <c r="AW22" s="448" t="s">
        <v>1157</v>
      </c>
      <c r="AX22" s="429">
        <v>1.6999999999999999E-3</v>
      </c>
      <c r="AY22" s="430">
        <v>5.0000000000000001E-3</v>
      </c>
      <c r="AZ22" s="354">
        <v>380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1.6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2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1149</v>
      </c>
      <c r="AW23" s="448" t="s">
        <v>1158</v>
      </c>
      <c r="AX23" s="429">
        <v>1.6000000000000001E-3</v>
      </c>
      <c r="AY23" s="430">
        <v>5.0000000000000001E-3</v>
      </c>
      <c r="AZ23" s="354">
        <v>500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20</v>
      </c>
      <c r="L24" s="419">
        <v>-5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1.8</v>
      </c>
      <c r="U24" s="434">
        <v>1.9</v>
      </c>
      <c r="V24" s="443">
        <v>28</v>
      </c>
      <c r="W24" s="433">
        <v>1.6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1150</v>
      </c>
      <c r="AW24" s="448" t="s">
        <v>1159</v>
      </c>
      <c r="AX24" s="429">
        <v>1.6000000000000001E-3</v>
      </c>
      <c r="AY24" s="430">
        <v>5.0000000000000001E-3</v>
      </c>
      <c r="AZ24" s="354">
        <v>620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-5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1.6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2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1151</v>
      </c>
      <c r="AW25" s="455" t="s">
        <v>1160</v>
      </c>
      <c r="AX25" s="429">
        <v>1.5E-3</v>
      </c>
      <c r="AY25" s="430">
        <v>5.0000000000000001E-3</v>
      </c>
      <c r="AZ25" s="354">
        <v>750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10" t="s">
        <v>514</v>
      </c>
      <c r="J26" s="611"/>
      <c r="K26" s="611"/>
      <c r="L26" s="612"/>
      <c r="M26" s="271"/>
      <c r="N26" s="616" t="s">
        <v>515</v>
      </c>
      <c r="O26" s="616"/>
      <c r="P26" s="616"/>
      <c r="Q26" s="616"/>
      <c r="R26" s="616"/>
      <c r="S26" s="617"/>
      <c r="T26" s="615" t="s">
        <v>516</v>
      </c>
      <c r="U26" s="615"/>
      <c r="V26" s="270" t="s">
        <v>521</v>
      </c>
      <c r="W26" s="613" t="s">
        <v>520</v>
      </c>
      <c r="X26" s="613"/>
      <c r="Y26" s="613"/>
      <c r="Z26" s="614"/>
      <c r="AA26" s="618" t="s">
        <v>517</v>
      </c>
      <c r="AB26" s="619"/>
      <c r="AC26" s="619"/>
      <c r="AD26" s="619"/>
      <c r="AE26" s="619"/>
      <c r="AF26" s="620"/>
      <c r="AG26" s="269" t="s">
        <v>518</v>
      </c>
      <c r="AH26" s="201"/>
      <c r="AI26" s="201"/>
      <c r="AX26" s="607" t="s">
        <v>522</v>
      </c>
      <c r="AY26" s="608"/>
      <c r="AZ26" s="608"/>
      <c r="BA26" s="608"/>
      <c r="BB26" s="608"/>
      <c r="BC26" s="608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2" priority="3"/>
  </conditionalFormatting>
  <conditionalFormatting sqref="C5:C9">
    <cfRule type="duplicateValues" dxfId="4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workbookViewId="0">
      <selection activeCell="F73" sqref="F73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1291</v>
      </c>
      <c r="I4" s="278" t="s">
        <v>1585</v>
      </c>
      <c r="J4" s="278" t="s">
        <v>1586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1599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1474</v>
      </c>
      <c r="L5" s="286" t="s">
        <v>1475</v>
      </c>
      <c r="M5" s="286" t="s">
        <v>1520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1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1483</v>
      </c>
      <c r="L6" s="286" t="s">
        <v>1484</v>
      </c>
      <c r="M6" s="286" t="s">
        <v>1521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1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1392</v>
      </c>
      <c r="L7" s="286" t="s">
        <v>1393</v>
      </c>
      <c r="M7" s="286" t="s">
        <v>1415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1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1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1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1394</v>
      </c>
      <c r="L10" s="286" t="s">
        <v>1395</v>
      </c>
      <c r="M10" s="286" t="s">
        <v>1416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1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1468</v>
      </c>
      <c r="L11" s="286" t="s">
        <v>1469</v>
      </c>
      <c r="M11" s="286" t="s">
        <v>1532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1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1451</v>
      </c>
      <c r="L12" s="286" t="s">
        <v>1450</v>
      </c>
      <c r="M12" s="286" t="s">
        <v>1458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1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1396</v>
      </c>
      <c r="L13" s="286" t="s">
        <v>1397</v>
      </c>
      <c r="M13" s="286" t="s">
        <v>1417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1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1485</v>
      </c>
      <c r="L14" s="292" t="s">
        <v>1492</v>
      </c>
      <c r="M14" s="286" t="s">
        <v>1537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1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1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1398</v>
      </c>
      <c r="L16" s="286" t="s">
        <v>1399</v>
      </c>
      <c r="M16" s="286" t="s">
        <v>1418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1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1486</v>
      </c>
      <c r="L17" s="286" t="s">
        <v>1487</v>
      </c>
      <c r="M17" s="286" t="s">
        <v>1538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1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1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1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1476</v>
      </c>
      <c r="L20" s="286" t="s">
        <v>1477</v>
      </c>
      <c r="M20" s="286" t="s">
        <v>1534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1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1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1488</v>
      </c>
      <c r="L22" s="292" t="s">
        <v>1489</v>
      </c>
      <c r="M22" s="292" t="s">
        <v>1539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1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1442</v>
      </c>
      <c r="L23" s="286" t="s">
        <v>1449</v>
      </c>
      <c r="M23" s="286" t="s">
        <v>1456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1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1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1472</v>
      </c>
      <c r="L25" s="292" t="s">
        <v>1473</v>
      </c>
      <c r="M25" s="292" t="s">
        <v>1533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1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1470</v>
      </c>
      <c r="L26" s="286" t="s">
        <v>1471</v>
      </c>
      <c r="M26" s="286" t="s">
        <v>1531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1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1490</v>
      </c>
      <c r="L27" s="286" t="s">
        <v>1491</v>
      </c>
      <c r="M27" s="286" t="s">
        <v>1540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1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1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1452</v>
      </c>
      <c r="L29" s="286" t="s">
        <v>1453</v>
      </c>
      <c r="M29" s="286" t="s">
        <v>1466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1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1597</v>
      </c>
      <c r="O30" s="282" t="s">
        <v>16</v>
      </c>
      <c r="P30" s="282" t="s">
        <v>16</v>
      </c>
      <c r="Q30" s="282">
        <v>25</v>
      </c>
      <c r="R30" s="601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1400</v>
      </c>
      <c r="L31" s="286" t="s">
        <v>1401</v>
      </c>
      <c r="M31" s="286" t="s">
        <v>1419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1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1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1478</v>
      </c>
      <c r="L33" s="286" t="s">
        <v>1479</v>
      </c>
      <c r="M33" s="286" t="s">
        <v>1536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1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1480</v>
      </c>
      <c r="L34" s="286" t="s">
        <v>1481</v>
      </c>
      <c r="M34" s="286" t="s">
        <v>1530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1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1294</v>
      </c>
      <c r="L35" s="292" t="s">
        <v>1295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1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1288</v>
      </c>
      <c r="L36" s="286" t="s">
        <v>1289</v>
      </c>
      <c r="M36" s="286" t="s">
        <v>1311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1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1454</v>
      </c>
      <c r="L37" s="286" t="s">
        <v>1455</v>
      </c>
      <c r="M37" s="286" t="s">
        <v>1465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1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1292</v>
      </c>
      <c r="L38" s="286" t="s">
        <v>1293</v>
      </c>
      <c r="M38" s="286" t="s">
        <v>1312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1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1562</v>
      </c>
      <c r="L39" s="292" t="s">
        <v>1563</v>
      </c>
      <c r="M39" s="292" t="s">
        <v>1564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1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1290</v>
      </c>
      <c r="L40" s="286" t="s">
        <v>1287</v>
      </c>
      <c r="M40" s="286" t="s">
        <v>1310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1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1493</v>
      </c>
      <c r="L41" s="286" t="s">
        <v>1494</v>
      </c>
      <c r="M41" s="286" t="s">
        <v>1535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1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1565</v>
      </c>
      <c r="L42" s="286" t="s">
        <v>1566</v>
      </c>
      <c r="M42" s="286" t="s">
        <v>1567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1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1285</v>
      </c>
      <c r="L43" s="292" t="s">
        <v>1286</v>
      </c>
      <c r="M43" s="286" t="s">
        <v>1309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1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1497</v>
      </c>
      <c r="L44" s="286" t="s">
        <v>1498</v>
      </c>
      <c r="M44" s="286" t="s">
        <v>1499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1"/>
      <c r="T44" s="67"/>
    </row>
    <row r="45" spans="1:20" s="67" customFormat="1">
      <c r="B45" s="289" t="s">
        <v>4</v>
      </c>
      <c r="C45" s="290" t="s">
        <v>1328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1443</v>
      </c>
      <c r="L45" s="286" t="s">
        <v>1444</v>
      </c>
      <c r="M45" s="286" t="s">
        <v>1459</v>
      </c>
      <c r="N45" s="287" t="s">
        <v>1319</v>
      </c>
      <c r="O45" s="282" t="s">
        <v>1348</v>
      </c>
      <c r="P45" s="328" t="s">
        <v>1349</v>
      </c>
      <c r="Q45" s="282">
        <v>40</v>
      </c>
      <c r="R45" s="601"/>
    </row>
    <row r="46" spans="1:20" s="67" customFormat="1">
      <c r="B46" s="289" t="s">
        <v>4</v>
      </c>
      <c r="C46" s="290" t="s">
        <v>1329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1447</v>
      </c>
      <c r="L46" s="286" t="s">
        <v>1448</v>
      </c>
      <c r="M46" s="286" t="s">
        <v>1464</v>
      </c>
      <c r="N46" s="287" t="s">
        <v>1323</v>
      </c>
      <c r="O46" s="282" t="s">
        <v>1350</v>
      </c>
      <c r="P46" s="282" t="s">
        <v>1351</v>
      </c>
      <c r="Q46" s="282">
        <v>41</v>
      </c>
      <c r="R46" s="601"/>
    </row>
    <row r="47" spans="1:20" s="67" customFormat="1">
      <c r="B47" s="289" t="s">
        <v>4</v>
      </c>
      <c r="C47" s="290" t="s">
        <v>1330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1445</v>
      </c>
      <c r="L47" s="286" t="s">
        <v>1446</v>
      </c>
      <c r="M47" s="286" t="s">
        <v>1457</v>
      </c>
      <c r="N47" s="287" t="s">
        <v>1440</v>
      </c>
      <c r="O47" s="282" t="s">
        <v>1352</v>
      </c>
      <c r="P47" s="282" t="s">
        <v>1353</v>
      </c>
      <c r="Q47" s="282">
        <v>42</v>
      </c>
      <c r="R47" s="601"/>
    </row>
    <row r="48" spans="1:20" s="67" customFormat="1">
      <c r="B48" s="289" t="s">
        <v>4</v>
      </c>
      <c r="C48" s="290" t="s">
        <v>1331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1440</v>
      </c>
      <c r="O48" s="282" t="s">
        <v>1354</v>
      </c>
      <c r="P48" s="282" t="s">
        <v>1355</v>
      </c>
      <c r="Q48" s="282">
        <v>43</v>
      </c>
      <c r="R48" s="601"/>
    </row>
    <row r="49" spans="2:18" s="67" customFormat="1">
      <c r="B49" s="289" t="s">
        <v>4</v>
      </c>
      <c r="C49" s="290" t="s">
        <v>1332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1597</v>
      </c>
      <c r="O49" s="282" t="s">
        <v>16</v>
      </c>
      <c r="P49" s="282" t="s">
        <v>16</v>
      </c>
      <c r="Q49" s="282">
        <v>44</v>
      </c>
      <c r="R49" s="601" t="s">
        <v>780</v>
      </c>
    </row>
    <row r="50" spans="2:18" s="67" customFormat="1">
      <c r="B50" s="289" t="s">
        <v>4</v>
      </c>
      <c r="C50" s="290" t="s">
        <v>1333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1318</v>
      </c>
      <c r="O50" s="282" t="s">
        <v>1356</v>
      </c>
      <c r="P50" s="282" t="s">
        <v>1357</v>
      </c>
      <c r="Q50" s="282">
        <v>45</v>
      </c>
      <c r="R50" s="601"/>
    </row>
    <row r="51" spans="2:18" s="67" customFormat="1">
      <c r="B51" s="289" t="s">
        <v>4</v>
      </c>
      <c r="C51" s="290" t="s">
        <v>1334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1597</v>
      </c>
      <c r="O51" s="282" t="s">
        <v>16</v>
      </c>
      <c r="P51" s="282" t="s">
        <v>16</v>
      </c>
      <c r="Q51" s="282">
        <v>46</v>
      </c>
      <c r="R51" s="601" t="s">
        <v>780</v>
      </c>
    </row>
    <row r="52" spans="2:18" s="67" customFormat="1">
      <c r="B52" s="289" t="s">
        <v>4</v>
      </c>
      <c r="C52" s="290" t="s">
        <v>1335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1439</v>
      </c>
      <c r="O52" s="282" t="s">
        <v>1358</v>
      </c>
      <c r="P52" s="282" t="s">
        <v>1359</v>
      </c>
      <c r="Q52" s="282">
        <v>47</v>
      </c>
      <c r="R52" s="601"/>
    </row>
    <row r="53" spans="2:18" s="67" customFormat="1">
      <c r="B53" s="289" t="s">
        <v>4</v>
      </c>
      <c r="C53" s="290" t="s">
        <v>1336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1603</v>
      </c>
      <c r="L53" s="286" t="s">
        <v>1608</v>
      </c>
      <c r="M53" s="286" t="s">
        <v>1613</v>
      </c>
      <c r="N53" s="287" t="s">
        <v>1320</v>
      </c>
      <c r="O53" s="282" t="s">
        <v>1360</v>
      </c>
      <c r="P53" s="282" t="s">
        <v>1361</v>
      </c>
      <c r="Q53" s="282">
        <v>48</v>
      </c>
      <c r="R53" s="601"/>
    </row>
    <row r="54" spans="2:18" s="67" customFormat="1">
      <c r="B54" s="289" t="s">
        <v>4</v>
      </c>
      <c r="C54" s="290" t="s">
        <v>1337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1604</v>
      </c>
      <c r="L54" s="286" t="s">
        <v>1609</v>
      </c>
      <c r="M54" s="286" t="s">
        <v>1614</v>
      </c>
      <c r="N54" s="287" t="s">
        <v>1322</v>
      </c>
      <c r="O54" s="282" t="s">
        <v>1362</v>
      </c>
      <c r="P54" s="282" t="s">
        <v>1363</v>
      </c>
      <c r="Q54" s="282">
        <v>49</v>
      </c>
      <c r="R54" s="601"/>
    </row>
    <row r="55" spans="2:18" s="67" customFormat="1">
      <c r="B55" s="289" t="s">
        <v>4</v>
      </c>
      <c r="C55" s="290" t="s">
        <v>1338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1605</v>
      </c>
      <c r="L55" s="286" t="s">
        <v>1610</v>
      </c>
      <c r="M55" s="286" t="s">
        <v>1615</v>
      </c>
      <c r="N55" s="287" t="s">
        <v>1597</v>
      </c>
      <c r="O55" s="282" t="s">
        <v>16</v>
      </c>
      <c r="P55" s="282" t="s">
        <v>16</v>
      </c>
      <c r="Q55" s="282">
        <v>50</v>
      </c>
      <c r="R55" s="601" t="s">
        <v>780</v>
      </c>
    </row>
    <row r="56" spans="2:18" s="67" customFormat="1">
      <c r="B56" s="289" t="s">
        <v>4</v>
      </c>
      <c r="C56" s="290" t="s">
        <v>1339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1607</v>
      </c>
      <c r="L56" s="286" t="s">
        <v>1611</v>
      </c>
      <c r="M56" s="286" t="s">
        <v>1616</v>
      </c>
      <c r="N56" s="287" t="s">
        <v>1618</v>
      </c>
      <c r="O56" s="282" t="s">
        <v>16</v>
      </c>
      <c r="P56" s="282" t="s">
        <v>16</v>
      </c>
      <c r="Q56" s="282">
        <v>51</v>
      </c>
      <c r="R56" s="601" t="s">
        <v>1561</v>
      </c>
    </row>
    <row r="57" spans="2:18" s="67" customFormat="1">
      <c r="B57" s="289" t="s">
        <v>4</v>
      </c>
      <c r="C57" s="290" t="s">
        <v>1340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1606</v>
      </c>
      <c r="L57" s="286" t="s">
        <v>1612</v>
      </c>
      <c r="M57" s="286" t="s">
        <v>1617</v>
      </c>
      <c r="N57" s="287" t="s">
        <v>1321</v>
      </c>
      <c r="O57" s="282" t="s">
        <v>1364</v>
      </c>
      <c r="P57" s="282" t="s">
        <v>1365</v>
      </c>
      <c r="Q57" s="282">
        <v>52</v>
      </c>
      <c r="R57" s="601"/>
    </row>
    <row r="58" spans="2:18" s="67" customFormat="1">
      <c r="B58" s="289" t="s">
        <v>4</v>
      </c>
      <c r="C58" s="290" t="s">
        <v>1341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1431</v>
      </c>
      <c r="O58" s="282" t="s">
        <v>1366</v>
      </c>
      <c r="P58" s="282" t="s">
        <v>1367</v>
      </c>
      <c r="Q58" s="282">
        <v>53</v>
      </c>
      <c r="R58" s="601"/>
    </row>
    <row r="59" spans="2:18" s="67" customFormat="1">
      <c r="B59" s="289" t="s">
        <v>4</v>
      </c>
      <c r="C59" s="290" t="s">
        <v>1342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1368</v>
      </c>
      <c r="P59" s="282" t="s">
        <v>1369</v>
      </c>
      <c r="Q59" s="282">
        <v>54</v>
      </c>
      <c r="R59" s="601"/>
    </row>
    <row r="60" spans="2:18" s="67" customFormat="1">
      <c r="B60" s="289" t="s">
        <v>4</v>
      </c>
      <c r="C60" s="290" t="s">
        <v>1343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1384</v>
      </c>
      <c r="L60" s="286" t="s">
        <v>640</v>
      </c>
      <c r="M60" s="286" t="s">
        <v>933</v>
      </c>
      <c r="N60" s="287" t="s">
        <v>1436</v>
      </c>
      <c r="O60" s="282" t="s">
        <v>1370</v>
      </c>
      <c r="P60" s="282" t="s">
        <v>1371</v>
      </c>
      <c r="Q60" s="282">
        <v>55</v>
      </c>
      <c r="R60" s="601"/>
    </row>
    <row r="61" spans="2:18" s="67" customFormat="1">
      <c r="B61" s="289" t="s">
        <v>4</v>
      </c>
      <c r="C61" s="290" t="s">
        <v>1344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1385</v>
      </c>
      <c r="L61" s="286" t="s">
        <v>640</v>
      </c>
      <c r="M61" s="286" t="s">
        <v>933</v>
      </c>
      <c r="N61" s="287" t="s">
        <v>1437</v>
      </c>
      <c r="O61" s="282" t="s">
        <v>1372</v>
      </c>
      <c r="P61" s="282" t="s">
        <v>1373</v>
      </c>
      <c r="Q61" s="282">
        <v>56</v>
      </c>
      <c r="R61" s="601"/>
    </row>
    <row r="62" spans="2:18" s="67" customFormat="1">
      <c r="B62" s="289" t="s">
        <v>4</v>
      </c>
      <c r="C62" s="290" t="s">
        <v>1345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1386</v>
      </c>
      <c r="L62" s="286" t="s">
        <v>640</v>
      </c>
      <c r="M62" s="286" t="s">
        <v>933</v>
      </c>
      <c r="N62" s="287" t="s">
        <v>1438</v>
      </c>
      <c r="O62" s="282" t="s">
        <v>1374</v>
      </c>
      <c r="P62" s="282" t="s">
        <v>1375</v>
      </c>
      <c r="Q62" s="282">
        <v>57</v>
      </c>
      <c r="R62" s="601"/>
    </row>
    <row r="63" spans="2:18" s="67" customFormat="1">
      <c r="B63" s="289" t="s">
        <v>4</v>
      </c>
      <c r="C63" s="290" t="s">
        <v>1346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1434</v>
      </c>
      <c r="L63" s="286" t="s">
        <v>640</v>
      </c>
      <c r="M63" s="286" t="s">
        <v>933</v>
      </c>
      <c r="N63" s="287" t="s">
        <v>1433</v>
      </c>
      <c r="O63" s="282" t="s">
        <v>1376</v>
      </c>
      <c r="P63" s="282" t="s">
        <v>1377</v>
      </c>
      <c r="Q63" s="282">
        <v>58</v>
      </c>
      <c r="R63" s="601"/>
    </row>
    <row r="64" spans="2:18" s="67" customFormat="1">
      <c r="B64" s="289" t="s">
        <v>4</v>
      </c>
      <c r="C64" s="290" t="s">
        <v>1347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1381</v>
      </c>
      <c r="L64" s="286" t="s">
        <v>640</v>
      </c>
      <c r="M64" s="286" t="s">
        <v>933</v>
      </c>
      <c r="N64" s="287" t="s">
        <v>1380</v>
      </c>
      <c r="O64" s="282" t="s">
        <v>1378</v>
      </c>
      <c r="P64" s="282" t="s">
        <v>1379</v>
      </c>
      <c r="Q64" s="282">
        <v>59</v>
      </c>
      <c r="R64" s="601"/>
    </row>
    <row r="65" spans="2:15" ht="15.75" thickBot="1"/>
    <row r="66" spans="2:15" ht="23.25">
      <c r="B66" s="12" t="s">
        <v>1296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1297</v>
      </c>
      <c r="C68" s="321" t="s">
        <v>5</v>
      </c>
      <c r="D68" s="322" t="s">
        <v>1301</v>
      </c>
      <c r="E68" s="322" t="s">
        <v>1302</v>
      </c>
      <c r="F68" s="322" t="s">
        <v>1303</v>
      </c>
      <c r="G68" s="322" t="s">
        <v>1304</v>
      </c>
      <c r="H68" s="322" t="s">
        <v>1305</v>
      </c>
      <c r="I68" s="323" t="s">
        <v>1306</v>
      </c>
      <c r="J68" s="323" t="s">
        <v>1307</v>
      </c>
      <c r="K68" s="323" t="s">
        <v>1313</v>
      </c>
      <c r="L68" s="323" t="s">
        <v>1314</v>
      </c>
      <c r="M68" s="323" t="s">
        <v>1315</v>
      </c>
      <c r="N68" s="323" t="s">
        <v>1316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1482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1299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s="67" customFormat="1">
      <c r="B74" s="325" t="s">
        <v>4</v>
      </c>
      <c r="C74" s="317" t="s">
        <v>1618</v>
      </c>
      <c r="D74" s="318">
        <v>1.1000000000000001</v>
      </c>
      <c r="E74" s="318">
        <v>6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1619</v>
      </c>
      <c r="K74" s="319"/>
      <c r="L74" s="319" t="b">
        <v>0</v>
      </c>
      <c r="M74" s="319">
        <v>10</v>
      </c>
      <c r="N74" s="319">
        <v>2</v>
      </c>
    </row>
    <row r="75" spans="2:15" ht="15.75" thickBot="1"/>
    <row r="76" spans="2:15" ht="23.25">
      <c r="B76" s="12" t="s">
        <v>1543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1546</v>
      </c>
    </row>
    <row r="80" spans="2:15">
      <c r="B80" s="289" t="s">
        <v>4</v>
      </c>
      <c r="C80" s="557" t="s">
        <v>1276</v>
      </c>
      <c r="D80" s="291">
        <v>1</v>
      </c>
      <c r="E80" s="292" t="s">
        <v>1273</v>
      </c>
      <c r="F80" s="558" t="s">
        <v>1548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58" t="s">
        <v>1547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58" t="s">
        <v>1545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58" t="s">
        <v>1549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58" t="s">
        <v>1550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58" t="s">
        <v>1551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9"/>
  <sheetViews>
    <sheetView tabSelected="1" topLeftCell="A82" zoomScaleNormal="100" workbookViewId="0">
      <pane xSplit="2" topLeftCell="R1" activePane="topRight" state="frozen"/>
      <selection activeCell="A22" sqref="A22"/>
      <selection pane="topRight" activeCell="U91" sqref="U91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1"/>
      <c r="F3" s="621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1"/>
      <c r="F21" s="621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1505</v>
      </c>
      <c r="AB25" s="352" t="s">
        <v>1510</v>
      </c>
      <c r="AC25" s="352" t="s">
        <v>1513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1414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1506</v>
      </c>
      <c r="AC26" s="368" t="s">
        <v>1511</v>
      </c>
      <c r="AD26" s="364"/>
      <c r="AE26" s="365"/>
    </row>
    <row r="27" spans="1:31">
      <c r="A27" s="341" t="s">
        <v>4</v>
      </c>
      <c r="B27" s="342" t="s">
        <v>1426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1511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1512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1518</v>
      </c>
      <c r="C41" s="343" t="s">
        <v>763</v>
      </c>
      <c r="D41" s="562">
        <v>180</v>
      </c>
      <c r="E41" s="560">
        <v>9</v>
      </c>
      <c r="F41" s="560">
        <v>0</v>
      </c>
      <c r="G41" s="560">
        <v>20</v>
      </c>
      <c r="H41" s="560">
        <v>0</v>
      </c>
      <c r="I41" s="560">
        <v>105</v>
      </c>
      <c r="J41" s="561">
        <v>0.22499999999999998</v>
      </c>
      <c r="K41" s="560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1591</v>
      </c>
      <c r="AB41" s="352" t="s">
        <v>1626</v>
      </c>
      <c r="AC41" s="352" t="s">
        <v>1511</v>
      </c>
      <c r="AD41" s="352" t="s">
        <v>736</v>
      </c>
      <c r="AE41" s="372" t="s">
        <v>1639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1388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1501</v>
      </c>
      <c r="AB48" s="368" t="s">
        <v>1507</v>
      </c>
      <c r="AC48" s="368" t="s">
        <v>1512</v>
      </c>
      <c r="AD48" s="364"/>
      <c r="AE48" s="369"/>
    </row>
    <row r="49" spans="1:31" s="27" customFormat="1">
      <c r="A49" s="353" t="s">
        <v>4</v>
      </c>
      <c r="B49" s="354" t="s">
        <v>1389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1500</v>
      </c>
      <c r="AB49" s="368" t="s">
        <v>1507</v>
      </c>
      <c r="AC49" s="368" t="s">
        <v>1512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1383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1504</v>
      </c>
      <c r="AB53" s="368" t="s">
        <v>1507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1507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8" t="s">
        <v>676</v>
      </c>
      <c r="AC56" s="368" t="s">
        <v>703</v>
      </c>
      <c r="AD56" s="368" t="s">
        <v>715</v>
      </c>
      <c r="AE56" s="381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8" t="s">
        <v>676</v>
      </c>
      <c r="AC57" s="368" t="s">
        <v>703</v>
      </c>
      <c r="AD57" s="368" t="s">
        <v>715</v>
      </c>
      <c r="AE57" s="381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8" t="s">
        <v>676</v>
      </c>
      <c r="AC58" s="368" t="s">
        <v>703</v>
      </c>
      <c r="AD58" s="368" t="s">
        <v>715</v>
      </c>
      <c r="AE58" s="381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1508</v>
      </c>
      <c r="AC59" s="352" t="s">
        <v>1513</v>
      </c>
      <c r="AD59" s="352" t="s">
        <v>1514</v>
      </c>
      <c r="AE59" s="372" t="s">
        <v>1516</v>
      </c>
    </row>
    <row r="60" spans="1:31" s="27" customFormat="1">
      <c r="A60" s="353" t="s">
        <v>4</v>
      </c>
      <c r="B60" s="342" t="s">
        <v>1517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1572</v>
      </c>
      <c r="AB60" s="352" t="s">
        <v>1627</v>
      </c>
      <c r="AC60" s="352" t="s">
        <v>1512</v>
      </c>
      <c r="AD60" s="352" t="s">
        <v>736</v>
      </c>
      <c r="AE60" s="372" t="s">
        <v>1516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1425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1519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1592</v>
      </c>
      <c r="AB64" s="368" t="s">
        <v>1509</v>
      </c>
      <c r="AC64" s="368" t="s">
        <v>1634</v>
      </c>
      <c r="AD64" s="368" t="s">
        <v>736</v>
      </c>
      <c r="AE64" s="381" t="s">
        <v>1640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8" t="s">
        <v>1628</v>
      </c>
      <c r="AC68" s="368" t="s">
        <v>1635</v>
      </c>
      <c r="AD68" s="368" t="s">
        <v>736</v>
      </c>
      <c r="AE68" s="368" t="s">
        <v>1515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8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8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8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6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7"/>
    </row>
    <row r="74" spans="1:31" s="498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6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7"/>
    </row>
    <row r="75" spans="1:31">
      <c r="A75" s="353" t="s">
        <v>4</v>
      </c>
      <c r="B75" s="354" t="s">
        <v>1623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5">
        <v>0.05</v>
      </c>
      <c r="X75" s="361">
        <v>0.05</v>
      </c>
      <c r="Y75" s="361">
        <v>0</v>
      </c>
      <c r="Z75" s="362">
        <v>0</v>
      </c>
      <c r="AA75" s="363" t="s">
        <v>1502</v>
      </c>
      <c r="AB75" s="368" t="s">
        <v>1629</v>
      </c>
      <c r="AC75" s="352" t="s">
        <v>1636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8" t="s">
        <v>1630</v>
      </c>
      <c r="AC77" s="368" t="s">
        <v>1637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1427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1503</v>
      </c>
      <c r="AB79" s="368" t="s">
        <v>1509</v>
      </c>
      <c r="AC79" s="368" t="s">
        <v>719</v>
      </c>
      <c r="AD79" s="368" t="s">
        <v>1515</v>
      </c>
      <c r="AE79" s="368" t="s">
        <v>1515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1509</v>
      </c>
      <c r="AC81" s="368" t="s">
        <v>1513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1542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6" t="b">
        <v>1</v>
      </c>
      <c r="R90" s="378" t="b">
        <v>0</v>
      </c>
      <c r="S90" s="378" t="b">
        <v>0</v>
      </c>
      <c r="T90" s="378">
        <v>1</v>
      </c>
      <c r="U90" s="378">
        <v>12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1574</v>
      </c>
      <c r="AB90" s="368" t="s">
        <v>1627</v>
      </c>
      <c r="AC90" s="368" t="s">
        <v>719</v>
      </c>
      <c r="AD90" s="368"/>
      <c r="AE90" s="559"/>
    </row>
    <row r="91" spans="1:31" s="27" customFormat="1">
      <c r="A91" s="353" t="s">
        <v>4</v>
      </c>
      <c r="B91" s="374" t="s">
        <v>1541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6" t="b">
        <v>1</v>
      </c>
      <c r="R91" s="378" t="b">
        <v>0</v>
      </c>
      <c r="S91" s="378" t="b">
        <v>0</v>
      </c>
      <c r="T91" s="378">
        <v>1</v>
      </c>
      <c r="U91" s="378">
        <v>8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1573</v>
      </c>
      <c r="AB91" s="368" t="s">
        <v>1509</v>
      </c>
      <c r="AC91" s="368" t="s">
        <v>1638</v>
      </c>
      <c r="AD91" s="368"/>
      <c r="AE91" s="559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6" t="s">
        <v>4</v>
      </c>
      <c r="B96" s="387" t="s">
        <v>993</v>
      </c>
      <c r="C96" s="388" t="s">
        <v>763</v>
      </c>
      <c r="D96" s="344">
        <v>60</v>
      </c>
      <c r="E96" s="344">
        <v>2</v>
      </c>
      <c r="F96" s="389">
        <v>0</v>
      </c>
      <c r="G96" s="389">
        <v>8</v>
      </c>
      <c r="H96" s="389">
        <v>0</v>
      </c>
      <c r="I96" s="389">
        <v>75</v>
      </c>
      <c r="J96" s="346">
        <v>0.22499999999999998</v>
      </c>
      <c r="K96" s="389">
        <v>0</v>
      </c>
      <c r="L96" s="390" t="b">
        <v>1</v>
      </c>
      <c r="M96" s="348">
        <v>5</v>
      </c>
      <c r="N96" s="348">
        <v>0</v>
      </c>
      <c r="O96" s="390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1">
        <v>0.25</v>
      </c>
      <c r="X96" s="391">
        <v>0.25</v>
      </c>
      <c r="Y96" s="391">
        <v>0.8</v>
      </c>
      <c r="Z96" s="392">
        <v>0</v>
      </c>
      <c r="AA96" s="393" t="s">
        <v>1167</v>
      </c>
      <c r="AB96" s="394" t="s">
        <v>1240</v>
      </c>
      <c r="AC96" s="394" t="s">
        <v>1250</v>
      </c>
      <c r="AD96" s="395"/>
      <c r="AE96" s="396"/>
    </row>
    <row r="97" spans="1:31" s="27" customFormat="1">
      <c r="A97" s="563" t="s">
        <v>4</v>
      </c>
      <c r="B97" s="568" t="s">
        <v>1575</v>
      </c>
      <c r="C97" s="569" t="s">
        <v>777</v>
      </c>
      <c r="D97" s="570">
        <v>150</v>
      </c>
      <c r="E97" s="570">
        <v>20</v>
      </c>
      <c r="F97" s="570">
        <v>0</v>
      </c>
      <c r="G97" s="570">
        <v>50</v>
      </c>
      <c r="H97" s="570">
        <v>0</v>
      </c>
      <c r="I97" s="570">
        <v>110</v>
      </c>
      <c r="J97" s="358">
        <v>0.1</v>
      </c>
      <c r="K97" s="570">
        <v>0</v>
      </c>
      <c r="L97" s="573" t="b">
        <v>1</v>
      </c>
      <c r="M97" s="574">
        <v>3</v>
      </c>
      <c r="N97" s="574">
        <v>5</v>
      </c>
      <c r="O97" s="575">
        <v>4</v>
      </c>
      <c r="P97" s="574">
        <v>3</v>
      </c>
      <c r="Q97" s="347" t="b">
        <v>1</v>
      </c>
      <c r="R97" s="576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77">
        <v>0</v>
      </c>
      <c r="Z97" s="566">
        <v>0</v>
      </c>
      <c r="AA97" s="572" t="s">
        <v>504</v>
      </c>
      <c r="AB97" s="541" t="s">
        <v>678</v>
      </c>
      <c r="AC97" s="395" t="s">
        <v>704</v>
      </c>
      <c r="AD97" s="395"/>
      <c r="AE97" s="567"/>
    </row>
    <row r="98" spans="1:31" s="27" customFormat="1">
      <c r="A98" s="563" t="s">
        <v>4</v>
      </c>
      <c r="B98" s="568" t="s">
        <v>1576</v>
      </c>
      <c r="C98" s="569" t="s">
        <v>777</v>
      </c>
      <c r="D98" s="570">
        <v>250</v>
      </c>
      <c r="E98" s="570">
        <v>30</v>
      </c>
      <c r="F98" s="570">
        <v>0</v>
      </c>
      <c r="G98" s="570">
        <v>80</v>
      </c>
      <c r="H98" s="570">
        <v>0</v>
      </c>
      <c r="I98" s="570">
        <v>150</v>
      </c>
      <c r="J98" s="358">
        <v>0.1</v>
      </c>
      <c r="K98" s="570">
        <v>0</v>
      </c>
      <c r="L98" s="573" t="b">
        <v>1</v>
      </c>
      <c r="M98" s="574">
        <v>4</v>
      </c>
      <c r="N98" s="574">
        <v>5</v>
      </c>
      <c r="O98" s="575">
        <v>5</v>
      </c>
      <c r="P98" s="574">
        <v>4</v>
      </c>
      <c r="Q98" s="347" t="b">
        <v>1</v>
      </c>
      <c r="R98" s="576" t="b">
        <v>0</v>
      </c>
      <c r="S98" s="347" t="b">
        <v>1</v>
      </c>
      <c r="T98" s="347">
        <v>1000</v>
      </c>
      <c r="U98" s="564">
        <v>17</v>
      </c>
      <c r="V98" s="390">
        <v>0</v>
      </c>
      <c r="W98" s="361">
        <v>0.25</v>
      </c>
      <c r="X98" s="565">
        <v>0.25</v>
      </c>
      <c r="Y98" s="565">
        <v>0</v>
      </c>
      <c r="Z98" s="566">
        <v>0</v>
      </c>
      <c r="AA98" s="572" t="s">
        <v>504</v>
      </c>
      <c r="AB98" s="541" t="s">
        <v>678</v>
      </c>
      <c r="AC98" s="395" t="s">
        <v>704</v>
      </c>
      <c r="AD98" s="395"/>
      <c r="AE98" s="567"/>
    </row>
    <row r="99" spans="1:31" s="27" customFormat="1">
      <c r="A99" s="578" t="s">
        <v>4</v>
      </c>
      <c r="B99" s="603" t="s">
        <v>1577</v>
      </c>
      <c r="C99" s="569" t="s">
        <v>777</v>
      </c>
      <c r="D99" s="570">
        <v>30</v>
      </c>
      <c r="E99" s="570">
        <v>2</v>
      </c>
      <c r="F99" s="570">
        <v>0</v>
      </c>
      <c r="G99" s="570">
        <v>5</v>
      </c>
      <c r="H99" s="570">
        <v>0</v>
      </c>
      <c r="I99" s="570">
        <v>30</v>
      </c>
      <c r="J99" s="358">
        <v>7.4999999999999997E-2</v>
      </c>
      <c r="K99" s="570">
        <v>0</v>
      </c>
      <c r="L99" s="573" t="b">
        <v>1</v>
      </c>
      <c r="M99" s="574">
        <v>5</v>
      </c>
      <c r="N99" s="574">
        <v>5</v>
      </c>
      <c r="O99" s="575">
        <v>0</v>
      </c>
      <c r="P99" s="574">
        <f>entityDefinitions[[#This Row],['[edibleFromTier']]]</f>
        <v>0</v>
      </c>
      <c r="Q99" s="347" t="b">
        <v>1</v>
      </c>
      <c r="R99" s="576" t="b">
        <v>0</v>
      </c>
      <c r="S99" s="347" t="b">
        <v>0</v>
      </c>
      <c r="T99" s="347">
        <v>1</v>
      </c>
      <c r="U99" s="564">
        <v>2</v>
      </c>
      <c r="V99" s="390">
        <v>0</v>
      </c>
      <c r="W99" s="361">
        <v>0.1</v>
      </c>
      <c r="X99" s="571">
        <v>0.1</v>
      </c>
      <c r="Y99" s="571">
        <v>0</v>
      </c>
      <c r="Z99" s="566">
        <v>0</v>
      </c>
      <c r="AA99" s="367" t="s">
        <v>1620</v>
      </c>
      <c r="AB99" s="542" t="s">
        <v>1507</v>
      </c>
      <c r="AC99" s="394" t="s">
        <v>719</v>
      </c>
      <c r="AD99" s="395"/>
      <c r="AE99" s="567"/>
    </row>
    <row r="100" spans="1:31">
      <c r="A100" s="563" t="s">
        <v>4</v>
      </c>
      <c r="B100" s="603" t="s">
        <v>1578</v>
      </c>
      <c r="C100" s="569" t="s">
        <v>777</v>
      </c>
      <c r="D100" s="570">
        <v>80</v>
      </c>
      <c r="E100" s="570">
        <v>2</v>
      </c>
      <c r="F100" s="570">
        <v>0</v>
      </c>
      <c r="G100" s="570">
        <v>15</v>
      </c>
      <c r="H100" s="570">
        <v>0</v>
      </c>
      <c r="I100" s="570">
        <v>50</v>
      </c>
      <c r="J100" s="358">
        <v>0.15</v>
      </c>
      <c r="K100" s="570">
        <v>0</v>
      </c>
      <c r="L100" s="540" t="b">
        <v>1</v>
      </c>
      <c r="M100" s="574">
        <v>5</v>
      </c>
      <c r="N100" s="574">
        <v>5</v>
      </c>
      <c r="O100" s="579">
        <v>0</v>
      </c>
      <c r="P100" s="574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4">
        <v>7</v>
      </c>
      <c r="V100" s="390">
        <v>0</v>
      </c>
      <c r="W100" s="361">
        <v>0.25</v>
      </c>
      <c r="X100" s="565">
        <v>0.25</v>
      </c>
      <c r="Y100" s="565">
        <v>0</v>
      </c>
      <c r="Z100" s="566">
        <v>0</v>
      </c>
      <c r="AA100" s="604" t="s">
        <v>1622</v>
      </c>
      <c r="AB100" s="542" t="s">
        <v>1631</v>
      </c>
      <c r="AC100" s="394" t="s">
        <v>1637</v>
      </c>
      <c r="AD100" s="394" t="s">
        <v>736</v>
      </c>
      <c r="AE100" s="567"/>
    </row>
    <row r="101" spans="1:31">
      <c r="A101" s="563" t="s">
        <v>4</v>
      </c>
      <c r="B101" s="603" t="s">
        <v>1579</v>
      </c>
      <c r="C101" s="569" t="s">
        <v>777</v>
      </c>
      <c r="D101" s="570">
        <v>120</v>
      </c>
      <c r="E101" s="570">
        <v>9</v>
      </c>
      <c r="F101" s="570">
        <v>0</v>
      </c>
      <c r="G101" s="570">
        <v>20</v>
      </c>
      <c r="H101" s="570">
        <v>0</v>
      </c>
      <c r="I101" s="570">
        <v>70</v>
      </c>
      <c r="J101" s="358">
        <v>0.15</v>
      </c>
      <c r="K101" s="570">
        <v>0</v>
      </c>
      <c r="L101" s="573" t="b">
        <v>1</v>
      </c>
      <c r="M101" s="574">
        <v>5</v>
      </c>
      <c r="N101" s="574">
        <v>5</v>
      </c>
      <c r="O101" s="575">
        <v>4</v>
      </c>
      <c r="P101" s="574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4">
        <v>4</v>
      </c>
      <c r="V101" s="390">
        <v>0</v>
      </c>
      <c r="W101" s="361">
        <v>0</v>
      </c>
      <c r="X101" s="571">
        <v>0</v>
      </c>
      <c r="Y101" s="571">
        <v>1</v>
      </c>
      <c r="Z101" s="566">
        <v>0</v>
      </c>
      <c r="AA101" s="604" t="s">
        <v>1621</v>
      </c>
      <c r="AB101" s="542" t="s">
        <v>1509</v>
      </c>
      <c r="AC101" s="394" t="s">
        <v>1511</v>
      </c>
      <c r="AD101" s="394" t="s">
        <v>736</v>
      </c>
      <c r="AE101" s="606" t="s">
        <v>1515</v>
      </c>
    </row>
    <row r="102" spans="1:31">
      <c r="A102" s="563" t="s">
        <v>4</v>
      </c>
      <c r="B102" s="568" t="s">
        <v>1580</v>
      </c>
      <c r="C102" s="569" t="s">
        <v>777</v>
      </c>
      <c r="D102" s="570">
        <v>180</v>
      </c>
      <c r="E102" s="570">
        <v>9</v>
      </c>
      <c r="F102" s="570">
        <v>0</v>
      </c>
      <c r="G102" s="570">
        <v>30</v>
      </c>
      <c r="H102" s="570">
        <v>0</v>
      </c>
      <c r="I102" s="570">
        <v>105</v>
      </c>
      <c r="J102" s="358">
        <v>0.1</v>
      </c>
      <c r="K102" s="570">
        <v>0</v>
      </c>
      <c r="L102" s="573" t="b">
        <v>1</v>
      </c>
      <c r="M102" s="574">
        <v>5</v>
      </c>
      <c r="N102" s="574">
        <v>5</v>
      </c>
      <c r="O102" s="575">
        <v>0</v>
      </c>
      <c r="P102" s="574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0">
        <v>9</v>
      </c>
      <c r="V102" s="581">
        <v>0</v>
      </c>
      <c r="W102" s="361">
        <v>0.25</v>
      </c>
      <c r="X102" s="565">
        <v>0.25</v>
      </c>
      <c r="Y102" s="565">
        <v>0.75</v>
      </c>
      <c r="Z102" s="566">
        <v>0</v>
      </c>
      <c r="AA102" s="572" t="s">
        <v>1178</v>
      </c>
      <c r="AB102" s="541" t="s">
        <v>1243</v>
      </c>
      <c r="AC102" s="395" t="s">
        <v>1253</v>
      </c>
      <c r="AD102" s="395"/>
      <c r="AE102" s="567"/>
    </row>
    <row r="103" spans="1:31" s="27" customFormat="1">
      <c r="A103" s="563" t="s">
        <v>4</v>
      </c>
      <c r="B103" s="568" t="s">
        <v>1581</v>
      </c>
      <c r="C103" s="569" t="s">
        <v>777</v>
      </c>
      <c r="D103" s="570">
        <v>150</v>
      </c>
      <c r="E103" s="570">
        <v>20</v>
      </c>
      <c r="F103" s="570">
        <v>0</v>
      </c>
      <c r="G103" s="570">
        <v>50</v>
      </c>
      <c r="H103" s="570">
        <v>0</v>
      </c>
      <c r="I103" s="570">
        <v>110</v>
      </c>
      <c r="J103" s="358">
        <v>0.1</v>
      </c>
      <c r="K103" s="570">
        <v>0</v>
      </c>
      <c r="L103" s="573" t="b">
        <v>1</v>
      </c>
      <c r="M103" s="574">
        <v>3</v>
      </c>
      <c r="N103" s="574">
        <v>5</v>
      </c>
      <c r="O103" s="575">
        <v>4</v>
      </c>
      <c r="P103" s="574">
        <v>3</v>
      </c>
      <c r="Q103" s="347" t="b">
        <v>1</v>
      </c>
      <c r="R103" s="347" t="b">
        <v>0</v>
      </c>
      <c r="S103" s="576" t="b">
        <v>1</v>
      </c>
      <c r="T103" s="347">
        <v>700</v>
      </c>
      <c r="U103" s="580">
        <v>12</v>
      </c>
      <c r="V103" s="581">
        <v>0</v>
      </c>
      <c r="W103" s="361">
        <v>0.1</v>
      </c>
      <c r="X103" s="571">
        <v>0.25</v>
      </c>
      <c r="Y103" s="571">
        <v>0</v>
      </c>
      <c r="Z103" s="566">
        <v>0</v>
      </c>
      <c r="AA103" s="572" t="s">
        <v>504</v>
      </c>
      <c r="AB103" s="541" t="s">
        <v>678</v>
      </c>
      <c r="AC103" s="395" t="s">
        <v>704</v>
      </c>
      <c r="AD103" s="395"/>
      <c r="AE103" s="567"/>
    </row>
    <row r="104" spans="1:31" s="27" customFormat="1">
      <c r="A104" s="563" t="s">
        <v>4</v>
      </c>
      <c r="B104" s="568" t="s">
        <v>1582</v>
      </c>
      <c r="C104" s="569" t="s">
        <v>777</v>
      </c>
      <c r="D104" s="570">
        <v>100</v>
      </c>
      <c r="E104" s="570">
        <v>10</v>
      </c>
      <c r="F104" s="570">
        <v>0</v>
      </c>
      <c r="G104" s="570">
        <v>25</v>
      </c>
      <c r="H104" s="570">
        <v>0</v>
      </c>
      <c r="I104" s="570">
        <v>70</v>
      </c>
      <c r="J104" s="358">
        <v>0.1</v>
      </c>
      <c r="K104" s="570">
        <v>0</v>
      </c>
      <c r="L104" s="573" t="b">
        <v>1</v>
      </c>
      <c r="M104" s="574">
        <v>5</v>
      </c>
      <c r="N104" s="574">
        <v>5</v>
      </c>
      <c r="O104" s="575">
        <v>3</v>
      </c>
      <c r="P104" s="574">
        <v>3</v>
      </c>
      <c r="Q104" s="347" t="b">
        <v>1</v>
      </c>
      <c r="R104" s="347" t="b">
        <v>0</v>
      </c>
      <c r="S104" s="576" t="b">
        <v>0</v>
      </c>
      <c r="T104" s="347">
        <v>1</v>
      </c>
      <c r="U104" s="564">
        <v>9</v>
      </c>
      <c r="V104" s="390">
        <v>0</v>
      </c>
      <c r="W104" s="361">
        <v>0.25</v>
      </c>
      <c r="X104" s="565">
        <v>0.25</v>
      </c>
      <c r="Y104" s="565">
        <v>0</v>
      </c>
      <c r="Z104" s="566">
        <v>0</v>
      </c>
      <c r="AA104" s="572" t="s">
        <v>504</v>
      </c>
      <c r="AB104" s="541" t="s">
        <v>678</v>
      </c>
      <c r="AC104" s="395" t="s">
        <v>704</v>
      </c>
      <c r="AD104" s="395"/>
      <c r="AE104" s="567"/>
    </row>
    <row r="105" spans="1:31" s="27" customFormat="1">
      <c r="A105" s="563" t="s">
        <v>4</v>
      </c>
      <c r="B105" s="603" t="s">
        <v>1583</v>
      </c>
      <c r="C105" s="569" t="s">
        <v>777</v>
      </c>
      <c r="D105" s="570">
        <v>30</v>
      </c>
      <c r="E105" s="570">
        <v>2</v>
      </c>
      <c r="F105" s="570">
        <v>0</v>
      </c>
      <c r="G105" s="570">
        <v>5</v>
      </c>
      <c r="H105" s="570">
        <v>0</v>
      </c>
      <c r="I105" s="570">
        <v>30</v>
      </c>
      <c r="J105" s="358">
        <v>7.4999999999999997E-2</v>
      </c>
      <c r="K105" s="570">
        <v>0</v>
      </c>
      <c r="L105" s="573" t="b">
        <v>1</v>
      </c>
      <c r="M105" s="574">
        <v>5</v>
      </c>
      <c r="N105" s="574">
        <v>5</v>
      </c>
      <c r="O105" s="575">
        <v>3</v>
      </c>
      <c r="P105" s="574">
        <f>entityDefinitions[[#This Row],['[edibleFromTier']]]</f>
        <v>3</v>
      </c>
      <c r="Q105" s="347" t="b">
        <v>1</v>
      </c>
      <c r="R105" s="347" t="b">
        <v>0</v>
      </c>
      <c r="S105" s="576" t="b">
        <v>0</v>
      </c>
      <c r="T105" s="347">
        <v>1</v>
      </c>
      <c r="U105" s="564">
        <v>12</v>
      </c>
      <c r="V105" s="390">
        <v>0</v>
      </c>
      <c r="W105" s="361">
        <v>0.1</v>
      </c>
      <c r="X105" s="565">
        <v>0.1</v>
      </c>
      <c r="Y105" s="565">
        <v>0</v>
      </c>
      <c r="Z105" s="566">
        <v>0</v>
      </c>
      <c r="AA105" s="604" t="s">
        <v>1624</v>
      </c>
      <c r="AB105" s="542" t="s">
        <v>1632</v>
      </c>
      <c r="AC105" s="394" t="s">
        <v>1636</v>
      </c>
      <c r="AD105" s="395"/>
      <c r="AE105" s="567"/>
    </row>
    <row r="106" spans="1:31">
      <c r="A106" s="578" t="s">
        <v>4</v>
      </c>
      <c r="B106" s="605" t="s">
        <v>1593</v>
      </c>
      <c r="C106" s="589" t="s">
        <v>763</v>
      </c>
      <c r="D106" s="440">
        <v>60</v>
      </c>
      <c r="E106" s="440">
        <v>2</v>
      </c>
      <c r="F106" s="440">
        <v>0</v>
      </c>
      <c r="G106" s="440">
        <v>16</v>
      </c>
      <c r="H106" s="440">
        <v>0</v>
      </c>
      <c r="I106" s="440">
        <v>75</v>
      </c>
      <c r="J106" s="358">
        <v>0.22499999999999998</v>
      </c>
      <c r="K106" s="440">
        <v>0</v>
      </c>
      <c r="L106" s="540" t="b">
        <v>1</v>
      </c>
      <c r="M106" s="574">
        <v>5</v>
      </c>
      <c r="N106" s="348">
        <v>0</v>
      </c>
      <c r="O106" s="579">
        <v>1</v>
      </c>
      <c r="P106" s="574">
        <v>0</v>
      </c>
      <c r="Q106" s="347" t="b">
        <v>1</v>
      </c>
      <c r="R106" s="347" t="b">
        <v>1</v>
      </c>
      <c r="S106" s="576" t="b">
        <v>0</v>
      </c>
      <c r="T106" s="347">
        <v>25</v>
      </c>
      <c r="U106" s="564">
        <v>7</v>
      </c>
      <c r="V106" s="390">
        <v>0</v>
      </c>
      <c r="W106" s="590">
        <v>0.25</v>
      </c>
      <c r="X106" s="591">
        <v>0.25</v>
      </c>
      <c r="Y106" s="591">
        <v>0.8</v>
      </c>
      <c r="Z106" s="592">
        <v>0</v>
      </c>
      <c r="AA106" s="572" t="s">
        <v>1167</v>
      </c>
      <c r="AB106" s="593" t="s">
        <v>1240</v>
      </c>
      <c r="AC106" s="594" t="s">
        <v>1250</v>
      </c>
      <c r="AD106" s="594"/>
      <c r="AE106" s="595"/>
    </row>
    <row r="107" spans="1:31">
      <c r="A107" s="563" t="s">
        <v>4</v>
      </c>
      <c r="B107" s="603" t="s">
        <v>1596</v>
      </c>
      <c r="C107" s="569" t="s">
        <v>469</v>
      </c>
      <c r="D107" s="596">
        <v>20</v>
      </c>
      <c r="E107" s="570">
        <v>2</v>
      </c>
      <c r="F107" s="570">
        <v>0</v>
      </c>
      <c r="G107" s="570">
        <v>0</v>
      </c>
      <c r="H107" s="570">
        <v>0</v>
      </c>
      <c r="I107" s="570">
        <v>25</v>
      </c>
      <c r="J107" s="597">
        <v>7.4999999999999997E-2</v>
      </c>
      <c r="K107" s="570">
        <v>0</v>
      </c>
      <c r="L107" s="598" t="b">
        <v>0</v>
      </c>
      <c r="M107" s="574">
        <v>5</v>
      </c>
      <c r="N107" s="348">
        <v>5</v>
      </c>
      <c r="O107" s="579">
        <v>0</v>
      </c>
      <c r="P107" s="574">
        <f>entityDefinitions[[#This Row],['[edibleFromTier']]]</f>
        <v>0</v>
      </c>
      <c r="Q107" s="347" t="b">
        <v>1</v>
      </c>
      <c r="R107" s="347" t="b">
        <v>0</v>
      </c>
      <c r="S107" s="576" t="b">
        <v>0</v>
      </c>
      <c r="T107" s="347">
        <v>1</v>
      </c>
      <c r="U107" s="564"/>
      <c r="V107" s="599">
        <v>0</v>
      </c>
      <c r="W107" s="600">
        <v>0</v>
      </c>
      <c r="X107" s="565">
        <v>0</v>
      </c>
      <c r="Y107" s="565">
        <v>0</v>
      </c>
      <c r="Z107" s="566">
        <v>0</v>
      </c>
      <c r="AA107" s="604" t="s">
        <v>1625</v>
      </c>
      <c r="AB107" s="542" t="s">
        <v>1633</v>
      </c>
      <c r="AC107" s="394" t="s">
        <v>1513</v>
      </c>
      <c r="AD107" s="395"/>
      <c r="AE107" s="567"/>
    </row>
    <row r="108" spans="1:31" customFormat="1" ht="15.75" thickBot="1"/>
    <row r="109" spans="1:31" ht="23.25">
      <c r="A109" s="12" t="s">
        <v>548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31">
      <c r="A110" s="203"/>
      <c r="B110" s="203"/>
      <c r="C110" s="205"/>
      <c r="D110" s="203"/>
      <c r="E110" s="203"/>
      <c r="F110" s="621"/>
      <c r="G110" s="621"/>
      <c r="H110" s="161" t="s">
        <v>366</v>
      </c>
      <c r="I110" s="161"/>
      <c r="J110" s="203"/>
      <c r="K110" s="5"/>
      <c r="L110" s="5"/>
      <c r="M110" s="5" t="s">
        <v>398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61"/>
      <c r="AB110" s="161"/>
      <c r="AC110" s="161"/>
      <c r="AD110" s="161"/>
      <c r="AE110" s="5"/>
    </row>
    <row r="111" spans="1:31" ht="145.5">
      <c r="A111" s="141" t="s">
        <v>552</v>
      </c>
      <c r="B111" s="141" t="s">
        <v>5</v>
      </c>
      <c r="C111" s="141" t="s">
        <v>353</v>
      </c>
      <c r="D111" s="152" t="s">
        <v>1197</v>
      </c>
      <c r="E111" s="152" t="s">
        <v>1184</v>
      </c>
      <c r="F111" s="152" t="s">
        <v>549</v>
      </c>
      <c r="G111" s="152" t="s">
        <v>480</v>
      </c>
      <c r="H111" s="152" t="s">
        <v>367</v>
      </c>
      <c r="I111" s="152" t="s">
        <v>370</v>
      </c>
      <c r="J111" s="152" t="s">
        <v>629</v>
      </c>
      <c r="K111" s="152" t="s">
        <v>628</v>
      </c>
      <c r="L111" s="152" t="s">
        <v>354</v>
      </c>
      <c r="M111" s="147" t="s">
        <v>38</v>
      </c>
      <c r="N111" s="147" t="s">
        <v>395</v>
      </c>
      <c r="O111" s="147" t="s">
        <v>397</v>
      </c>
    </row>
    <row r="112" spans="1:31">
      <c r="A112" s="245" t="s">
        <v>4</v>
      </c>
      <c r="B112" s="178" t="s">
        <v>1185</v>
      </c>
      <c r="C112" s="178" t="s">
        <v>346</v>
      </c>
      <c r="D112" s="246" t="s">
        <v>1198</v>
      </c>
      <c r="E112" s="246">
        <v>3</v>
      </c>
      <c r="F112" s="314">
        <v>0</v>
      </c>
      <c r="G112" s="314">
        <v>0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1186</v>
      </c>
      <c r="C113" s="178" t="s">
        <v>346</v>
      </c>
      <c r="D113" s="246" t="s">
        <v>302</v>
      </c>
      <c r="E113" s="246">
        <v>3</v>
      </c>
      <c r="F113" s="314">
        <v>0</v>
      </c>
      <c r="G113" s="314">
        <v>1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1187</v>
      </c>
      <c r="C114" s="178" t="s">
        <v>352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1188</v>
      </c>
      <c r="C115" s="178" t="s">
        <v>352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1189</v>
      </c>
      <c r="C116" s="178" t="s">
        <v>349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1190</v>
      </c>
      <c r="C117" s="178" t="s">
        <v>349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1191</v>
      </c>
      <c r="C118" s="178" t="s">
        <v>349</v>
      </c>
      <c r="D118" s="246" t="s">
        <v>1199</v>
      </c>
      <c r="E118" s="246">
        <v>3</v>
      </c>
      <c r="F118" s="314">
        <v>0</v>
      </c>
      <c r="G118" s="314">
        <v>2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 s="204" customFormat="1">
      <c r="A119" s="245" t="s">
        <v>4</v>
      </c>
      <c r="B119" s="178" t="s">
        <v>1192</v>
      </c>
      <c r="C119" s="178" t="s">
        <v>351</v>
      </c>
      <c r="D119" s="246" t="s">
        <v>1198</v>
      </c>
      <c r="E119" s="246">
        <v>3</v>
      </c>
      <c r="F119" s="314">
        <v>0</v>
      </c>
      <c r="G119" s="314">
        <v>0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>
      <c r="A120" s="245" t="s">
        <v>4</v>
      </c>
      <c r="B120" s="178" t="s">
        <v>1193</v>
      </c>
      <c r="C120" s="178" t="s">
        <v>351</v>
      </c>
      <c r="D120" s="246" t="s">
        <v>302</v>
      </c>
      <c r="E120" s="246">
        <v>3</v>
      </c>
      <c r="F120" s="314">
        <v>0</v>
      </c>
      <c r="G120" s="314">
        <v>1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>
      <c r="A121" s="245" t="s">
        <v>4</v>
      </c>
      <c r="B121" s="178" t="s">
        <v>1194</v>
      </c>
      <c r="C121" s="178" t="s">
        <v>351</v>
      </c>
      <c r="D121" s="246" t="s">
        <v>1199</v>
      </c>
      <c r="E121" s="246">
        <v>3</v>
      </c>
      <c r="F121" s="314">
        <v>0</v>
      </c>
      <c r="G121" s="314">
        <v>2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23"/>
      <c r="B122" s="223"/>
      <c r="C122" s="223"/>
      <c r="D122" s="224"/>
      <c r="E122" s="225"/>
      <c r="F122" s="225"/>
      <c r="G122" s="225"/>
      <c r="H122" s="225"/>
      <c r="I122" s="225"/>
      <c r="J122" s="226"/>
      <c r="K122" s="226"/>
      <c r="L122" s="226"/>
      <c r="M122" s="225"/>
    </row>
    <row r="123" spans="1:31">
      <c r="N123" s="204"/>
      <c r="O123" s="204"/>
      <c r="P123" s="204"/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  <c r="AA123" s="204"/>
      <c r="AB123" s="204"/>
      <c r="AC123" s="204"/>
      <c r="AD123" s="204"/>
      <c r="AE123" s="204"/>
    </row>
    <row r="124" spans="1:31" ht="15.75" thickBot="1"/>
    <row r="125" spans="1:31" ht="23.25">
      <c r="A125" s="12" t="s">
        <v>435</v>
      </c>
      <c r="B125" s="12"/>
      <c r="C125" s="12"/>
      <c r="D125" s="12"/>
      <c r="E125" s="204"/>
      <c r="F125" s="204"/>
      <c r="G125" s="204"/>
      <c r="H125" s="204"/>
      <c r="I125" s="204"/>
      <c r="J125" s="204"/>
      <c r="K125" s="204"/>
      <c r="L125" s="204"/>
    </row>
    <row r="127" spans="1:31" ht="159.75">
      <c r="A127" s="141" t="s">
        <v>436</v>
      </c>
      <c r="B127" s="142" t="s">
        <v>5</v>
      </c>
      <c r="C127" s="142" t="s">
        <v>190</v>
      </c>
      <c r="D127" s="145" t="s">
        <v>25</v>
      </c>
      <c r="E127" s="145" t="s">
        <v>220</v>
      </c>
      <c r="F127" s="145" t="s">
        <v>327</v>
      </c>
      <c r="G127" s="145" t="s">
        <v>391</v>
      </c>
      <c r="H127" s="145" t="s">
        <v>441</v>
      </c>
    </row>
    <row r="128" spans="1:31">
      <c r="A128" s="208" t="s">
        <v>4</v>
      </c>
      <c r="B128" s="183" t="s">
        <v>437</v>
      </c>
      <c r="C128" s="183" t="s">
        <v>187</v>
      </c>
      <c r="D128" s="190">
        <v>42</v>
      </c>
      <c r="E128" s="190">
        <v>8</v>
      </c>
      <c r="F128" s="190">
        <v>1.3</v>
      </c>
      <c r="G128" s="190">
        <v>2</v>
      </c>
      <c r="H128" s="190">
        <v>0.25</v>
      </c>
    </row>
    <row r="129" spans="1:9">
      <c r="A129" s="208" t="s">
        <v>4</v>
      </c>
      <c r="B129" s="183" t="s">
        <v>438</v>
      </c>
      <c r="C129" s="183" t="s">
        <v>188</v>
      </c>
      <c r="D129" s="190">
        <v>92</v>
      </c>
      <c r="E129" s="190">
        <v>10</v>
      </c>
      <c r="F129" s="190">
        <v>1.1000000000000001</v>
      </c>
      <c r="G129" s="190">
        <v>2</v>
      </c>
      <c r="H129" s="190">
        <v>0.3</v>
      </c>
    </row>
    <row r="130" spans="1:9">
      <c r="A130" s="208" t="s">
        <v>4</v>
      </c>
      <c r="B130" s="183" t="s">
        <v>439</v>
      </c>
      <c r="C130" s="183" t="s">
        <v>189</v>
      </c>
      <c r="D130" s="190">
        <v>235</v>
      </c>
      <c r="E130" s="190">
        <v>12</v>
      </c>
      <c r="F130" s="190">
        <v>0.9</v>
      </c>
      <c r="G130" s="190">
        <v>2</v>
      </c>
      <c r="H130" s="190">
        <v>0.32500000000000001</v>
      </c>
    </row>
    <row r="131" spans="1:9">
      <c r="A131" s="208" t="s">
        <v>4</v>
      </c>
      <c r="B131" s="183" t="s">
        <v>440</v>
      </c>
      <c r="C131" s="183" t="s">
        <v>210</v>
      </c>
      <c r="D131" s="190">
        <v>686</v>
      </c>
      <c r="E131" s="190">
        <v>14</v>
      </c>
      <c r="F131" s="190">
        <v>0.7</v>
      </c>
      <c r="G131" s="190">
        <v>2</v>
      </c>
      <c r="H131" s="190">
        <v>0.35</v>
      </c>
    </row>
    <row r="132" spans="1:9">
      <c r="A132" s="208" t="s">
        <v>4</v>
      </c>
      <c r="B132" s="183" t="s">
        <v>460</v>
      </c>
      <c r="C132" s="183" t="s">
        <v>211</v>
      </c>
      <c r="D132" s="190">
        <v>1040</v>
      </c>
      <c r="E132" s="190">
        <v>14</v>
      </c>
      <c r="F132" s="190">
        <v>0.5</v>
      </c>
      <c r="G132" s="190">
        <v>2</v>
      </c>
      <c r="H132" s="190">
        <v>0.35</v>
      </c>
    </row>
    <row r="135" spans="1:9">
      <c r="D135" s="275">
        <v>42</v>
      </c>
      <c r="F135" s="275">
        <v>1.3</v>
      </c>
      <c r="G135" s="67">
        <f>D128*F128</f>
        <v>54.6</v>
      </c>
      <c r="I135" s="67">
        <f>D135*F135</f>
        <v>54.6</v>
      </c>
    </row>
    <row r="136" spans="1:9">
      <c r="D136" s="275">
        <v>92</v>
      </c>
      <c r="F136" s="275">
        <v>1.1000000000000001</v>
      </c>
      <c r="G136" s="67">
        <f>D129*F129</f>
        <v>101.2</v>
      </c>
      <c r="I136" s="67">
        <f t="shared" ref="I136:I139" si="0">D136*F136</f>
        <v>101.2</v>
      </c>
    </row>
    <row r="137" spans="1:9">
      <c r="D137" s="275">
        <v>235</v>
      </c>
      <c r="F137" s="275">
        <v>0.9</v>
      </c>
      <c r="G137" s="67">
        <f>D130*F130</f>
        <v>211.5</v>
      </c>
      <c r="I137" s="67">
        <f t="shared" si="0"/>
        <v>211.5</v>
      </c>
    </row>
    <row r="138" spans="1:9">
      <c r="D138" s="275">
        <v>686</v>
      </c>
      <c r="F138" s="275">
        <v>0.7</v>
      </c>
      <c r="G138" s="67">
        <f>D131*F131</f>
        <v>480.2</v>
      </c>
      <c r="I138" s="67">
        <f t="shared" si="0"/>
        <v>480.2</v>
      </c>
    </row>
    <row r="139" spans="1:9">
      <c r="D139" s="275">
        <v>1040</v>
      </c>
      <c r="F139" s="275">
        <v>0.5</v>
      </c>
      <c r="G139" s="67">
        <f>D132*F132</f>
        <v>520</v>
      </c>
      <c r="I139" s="67">
        <f t="shared" si="0"/>
        <v>520</v>
      </c>
    </row>
  </sheetData>
  <mergeCells count="3">
    <mergeCell ref="E21:F21"/>
    <mergeCell ref="E3:F3"/>
    <mergeCell ref="F110:G110"/>
  </mergeCells>
  <conditionalFormatting sqref="M96:P9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2:O121 J122:L122 AB23:AE107 AA23:AA98 AA100:AA107"/>
    <dataValidation type="list" allowBlank="1" showInputMessage="1" showErrorMessage="1" sqref="C112:C122 C23:C107">
      <formula1>INDIRECT("entityCategoryDefinitions['[sku']]")</formula1>
    </dataValidation>
    <dataValidation type="decimal" allowBlank="1" showInputMessage="1" prompt="probability [0..1]" sqref="M122 H122:I122 H112:L121 W23:Z107">
      <formula1>0</formula1>
      <formula2>1</formula2>
    </dataValidation>
    <dataValidation type="decimal" allowBlank="1" sqref="D112:G122 M23:N107 P23:V107">
      <formula1>1</formula1>
      <formula2>10</formula2>
    </dataValidation>
    <dataValidation type="decimal" operator="greaterThanOrEqual" showInputMessage="1" showErrorMessage="1" sqref="H41:I42 G41 G23:I40 G43:I107">
      <formula1>0</formula1>
    </dataValidation>
    <dataValidation operator="greaterThanOrEqual" showInputMessage="1" showErrorMessage="1" sqref="G42"/>
    <dataValidation type="list" sqref="L23:L107">
      <formula1>"true,false"</formula1>
    </dataValidation>
    <dataValidation type="whole" operator="greaterThanOrEqual" showInputMessage="1" showErrorMessage="1" sqref="D23:F107">
      <formula1>0</formula1>
    </dataValidation>
    <dataValidation type="decimal" showInputMessage="1" showErrorMessage="1" prompt="probability [0..1]" sqref="J23:K107">
      <formula1>0</formula1>
      <formula2>1</formula2>
    </dataValidation>
    <dataValidation type="list" sqref="O23:O107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1429</v>
      </c>
      <c r="G5" s="15" t="s">
        <v>1430</v>
      </c>
      <c r="H5" s="15" t="s">
        <v>664</v>
      </c>
      <c r="I5" s="15" t="s">
        <v>1587</v>
      </c>
      <c r="J5" s="15" t="s">
        <v>1584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1" t="s">
        <v>297</v>
      </c>
      <c r="K3" s="621"/>
      <c r="M3" s="621"/>
      <c r="N3" s="621"/>
      <c r="O3" s="621"/>
      <c r="P3" s="621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0" t="s">
        <v>1467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1403</v>
      </c>
      <c r="J5" s="307" t="s">
        <v>1117</v>
      </c>
      <c r="K5" s="499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1404</v>
      </c>
      <c r="J6" s="307"/>
      <c r="K6" s="499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499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1403</v>
      </c>
      <c r="J8" s="307" t="s">
        <v>1117</v>
      </c>
      <c r="K8" s="499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1405</v>
      </c>
      <c r="J9" s="307" t="s">
        <v>1116</v>
      </c>
      <c r="K9" s="499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1406</v>
      </c>
      <c r="J10" s="307" t="s">
        <v>1119</v>
      </c>
      <c r="K10" s="499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1407</v>
      </c>
      <c r="J11" s="307" t="s">
        <v>1119</v>
      </c>
      <c r="K11" s="499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1408</v>
      </c>
      <c r="J12" s="307" t="s">
        <v>1182</v>
      </c>
      <c r="K12" s="499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1409</v>
      </c>
      <c r="J13" s="307" t="s">
        <v>1183</v>
      </c>
      <c r="K13" s="499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1410</v>
      </c>
      <c r="J14" s="307" t="s">
        <v>1118</v>
      </c>
      <c r="K14" s="499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1411</v>
      </c>
      <c r="J15" s="307"/>
      <c r="K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1412</v>
      </c>
      <c r="J16" s="307"/>
      <c r="K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1404</v>
      </c>
      <c r="J17" s="307"/>
      <c r="K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499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1413</v>
      </c>
      <c r="J19" s="326"/>
      <c r="K19" s="49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2"/>
      <c r="G22" s="622"/>
      <c r="H22" s="622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1283</v>
      </c>
      <c r="H30" s="311" t="s">
        <v>1284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23" t="s">
        <v>304</v>
      </c>
      <c r="H34" s="623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2017-09-14T09:39:29Z</dcterms:modified>
</cp:coreProperties>
</file>