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3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Clustering" sheetId="59" r:id="rId12"/>
    <sheet name="Discounts Clustering" sheetId="63" r:id="rId13"/>
    <sheet name="All IAPs" sheetId="61" r:id="rId14"/>
    <sheet name="OTA" sheetId="60" r:id="rId15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2">#REF!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56" i="63" l="1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<sst xmlns="http://schemas.openxmlformats.org/spreadsheetml/2006/main" count="3401" uniqueCount="1150">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</sst>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4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  <xf numFmtId="0" fontId="31" fillId="0" borderId="0" xfId="0" applyFont="1" applyAlignment="1"/>
    <xf numFmtId="0" fontId="0" fillId="47" borderId="0" xfId="0" applyFill="1" applyBorder="1" applyAlignment="1">
      <alignment horizontal="left" vertical="center"/>
    </xf>
    <xf numFmtId="0" fontId="0" fillId="47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20" fillId="44" borderId="80" xfId="0" applyFont="1" applyFill="1" applyBorder="1" applyAlignment="1"/>
    <xf numFmtId="0" fontId="32" fillId="9" borderId="82" xfId="0" applyFont="1" applyFill="1" applyBorder="1" applyAlignment="1"/>
    <xf numFmtId="0" fontId="32" fillId="9" borderId="73" xfId="0" applyFont="1" applyFill="1" applyBorder="1" applyAlignment="1"/>
    <xf numFmtId="0" fontId="32" fillId="9" borderId="83" xfId="0" applyFont="1" applyFill="1" applyBorder="1" applyAlignment="1">
      <alignment horizontal="center"/>
    </xf>
    <xf numFmtId="0" fontId="32" fillId="6" borderId="82" xfId="0" applyFont="1" applyFill="1" applyBorder="1" applyAlignment="1"/>
    <xf numFmtId="0" fontId="32" fillId="6" borderId="73" xfId="0" applyFont="1" applyFill="1" applyBorder="1" applyAlignment="1"/>
    <xf numFmtId="0" fontId="32" fillId="6" borderId="83" xfId="0" applyFont="1" applyFill="1" applyBorder="1" applyAlignment="1">
      <alignment horizontal="center"/>
    </xf>
    <xf numFmtId="0" fontId="32" fillId="10" borderId="82" xfId="0" applyFont="1" applyFill="1" applyBorder="1" applyAlignment="1"/>
    <xf numFmtId="0" fontId="32" fillId="10" borderId="73" xfId="0" applyFont="1" applyFill="1" applyBorder="1" applyAlignment="1"/>
    <xf numFmtId="0" fontId="32" fillId="10" borderId="83" xfId="0" applyFont="1" applyFill="1" applyBorder="1" applyAlignment="1">
      <alignment horizontal="center"/>
    </xf>
    <xf numFmtId="0" fontId="32" fillId="30" borderId="82" xfId="0" applyFont="1" applyFill="1" applyBorder="1" applyAlignment="1"/>
    <xf numFmtId="0" fontId="32" fillId="30" borderId="73" xfId="0" applyFont="1" applyFill="1" applyBorder="1" applyAlignment="1"/>
    <xf numFmtId="0" fontId="32" fillId="30" borderId="83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301" dataDxfId="300">
  <autoFilter ref="A6:C22"/>
  <tableColumns count="3">
    <tableColumn id="1" name="Dragon ID / Level" dataDxfId="299"/>
    <tableColumn id="2" name="Max level" dataDxfId="298"/>
    <tableColumn id="24" name="Expected AVG time (mn)" dataDxfId="2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96" dataDxfId="295">
  <autoFilter ref="A3:U19"/>
  <tableColumns count="21">
    <tableColumn id="1" name="Dragon ID / Level" dataDxfId="294"/>
    <tableColumn id="2" name="1" dataDxfId="293"/>
    <tableColumn id="3" name="2" dataDxfId="292"/>
    <tableColumn id="4" name="3" dataDxfId="291"/>
    <tableColumn id="5" name="4" dataDxfId="290"/>
    <tableColumn id="6" name="5" dataDxfId="289"/>
    <tableColumn id="7" name="6" dataDxfId="288"/>
    <tableColumn id="8" name="7" dataDxfId="287"/>
    <tableColumn id="9" name="8" dataDxfId="286"/>
    <tableColumn id="10" name="9" dataDxfId="285"/>
    <tableColumn id="11" name="10" dataDxfId="284"/>
    <tableColumn id="12" name="11" dataDxfId="283"/>
    <tableColumn id="13" name="12" dataDxfId="282"/>
    <tableColumn id="14" name="13" dataDxfId="281"/>
    <tableColumn id="15" name="14" dataDxfId="280"/>
    <tableColumn id="16" name="15" dataDxfId="279"/>
    <tableColumn id="17" name="16" dataDxfId="278"/>
    <tableColumn id="18" name="17" dataDxfId="277"/>
    <tableColumn id="19" name="18" dataDxfId="276"/>
    <tableColumn id="20" name="19" dataDxfId="275"/>
    <tableColumn id="21" name="20" dataDxfId="2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73" dataDxfId="272">
  <autoFilter ref="B8:E12"/>
  <tableColumns count="4">
    <tableColumn id="1" name="Equivalence (min)" dataDxfId="271"/>
    <tableColumn id="2" name="HC" dataDxfId="270">
      <calculatedColumnFormula>IF(ROUND(HCtoSkipTimers[[#This Row],[Equivalence (min)]]*$F$3+$G$3,0)=0,1,ROUND(HCtoSkipTimers[[#This Row],[Equivalence (min)]]*$F$3+$G$3,0))</calculatedColumnFormula>
    </tableColumn>
    <tableColumn id="3" name="$ min" dataDxfId="269" dataCellStyle="Currency">
      <calculatedColumnFormula>C9/'Offer Simulator'!$B$3</calculatedColumnFormula>
    </tableColumn>
    <tableColumn id="4" name="$ max" dataDxfId="2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67" dataDxfId="266">
  <autoFilter ref="A67:T83"/>
  <tableColumns count="20">
    <tableColumn id="1" name="Dragon ID / Step XP per Level" dataDxfId="265"/>
    <tableColumn id="2" name="1" dataDxfId="264">
      <calculatedColumnFormula>IF(OFFSET(F33,$A68,0)="","",ROUND(SUM(OFFSET($F33:F33,$A68,0)),0))</calculatedColumnFormula>
    </tableColumn>
    <tableColumn id="3" name="2" dataDxfId="263">
      <calculatedColumnFormula>IF(OFFSET(G33,$A68,0)="","",ROUND(SUM(OFFSET($F33:G33,$A68,0)),0))</calculatedColumnFormula>
    </tableColumn>
    <tableColumn id="4" name="3" dataDxfId="262">
      <calculatedColumnFormula>IF(OFFSET(H33,$A68,0)="","",ROUND(SUM(OFFSET($F33:H33,$A68,0)),0))</calculatedColumnFormula>
    </tableColumn>
    <tableColumn id="5" name="4" dataDxfId="261">
      <calculatedColumnFormula>IF(OFFSET(I33,$A68,0)="","",ROUND(SUM(OFFSET($F33:I33,$A68,0)),0))</calculatedColumnFormula>
    </tableColumn>
    <tableColumn id="6" name="5" dataDxfId="260">
      <calculatedColumnFormula>IF(OFFSET(J33,$A68,0)="","",ROUND(SUM(OFFSET($F33:J33,$A68,0)),0))</calculatedColumnFormula>
    </tableColumn>
    <tableColumn id="7" name="6" dataDxfId="259">
      <calculatedColumnFormula>IF(OFFSET(K33,$A68,0)="","",ROUND(SUM(OFFSET($F33:K33,$A68,0)),0))</calculatedColumnFormula>
    </tableColumn>
    <tableColumn id="8" name="7" dataDxfId="258">
      <calculatedColumnFormula>IF(OFFSET(L33,$A68,0)="","",ROUND(SUM(OFFSET($F33:L33,$A68,0)),0))</calculatedColumnFormula>
    </tableColumn>
    <tableColumn id="9" name="8" dataDxfId="257">
      <calculatedColumnFormula>IF(OFFSET(M33,$A68,0)="","",ROUND(SUM(OFFSET($F33:M33,$A68,0)),0))</calculatedColumnFormula>
    </tableColumn>
    <tableColumn id="10" name="9" dataDxfId="256">
      <calculatedColumnFormula>IF(OFFSET(N33,$A68,0)="","",ROUND(SUM(OFFSET($F33:N33,$A68,0)),0))</calculatedColumnFormula>
    </tableColumn>
    <tableColumn id="11" name="10" dataDxfId="255">
      <calculatedColumnFormula>IF(OFFSET(O33,$A68,0)="","",ROUND(SUM(OFFSET($F33:O33,$A68,0)),0))</calculatedColumnFormula>
    </tableColumn>
    <tableColumn id="12" name="11" dataDxfId="254">
      <calculatedColumnFormula>IF(OFFSET(P33,$A68,0)="","",ROUND(SUM(OFFSET($F33:P33,$A68,0)),0))</calculatedColumnFormula>
    </tableColumn>
    <tableColumn id="13" name="12" dataDxfId="253">
      <calculatedColumnFormula>IF(OFFSET(Q33,$A68,0)="","",ROUND(SUM(OFFSET($F33:Q33,$A68,0)),0))</calculatedColumnFormula>
    </tableColumn>
    <tableColumn id="14" name="13" dataDxfId="252">
      <calculatedColumnFormula>IF(OFFSET(R33,$A68,0)="","",ROUND(SUM(OFFSET($F33:R33,$A68,0)),0))</calculatedColumnFormula>
    </tableColumn>
    <tableColumn id="15" name="14" dataDxfId="251">
      <calculatedColumnFormula>IF(OFFSET(S33,$A68,0)="","",ROUND(SUM(OFFSET($F33:S33,$A68,0)),0))</calculatedColumnFormula>
    </tableColumn>
    <tableColumn id="16" name="15" dataDxfId="250">
      <calculatedColumnFormula>IF(OFFSET(T33,$A68,0)="","",ROUND(SUM(OFFSET($F33:T33,$A68,0)),0))</calculatedColumnFormula>
    </tableColumn>
    <tableColumn id="17" name="16" dataDxfId="249">
      <calculatedColumnFormula>IF(OFFSET(U33,$A68,0)="","",ROUND(SUM(OFFSET($F33:U33,$A68,0)),0))</calculatedColumnFormula>
    </tableColumn>
    <tableColumn id="18" name="17" dataDxfId="248">
      <calculatedColumnFormula>IF(OFFSET(V33,$A68,0)="","",ROUND(SUM(OFFSET($F33:V33,$A68,0)),0))</calculatedColumnFormula>
    </tableColumn>
    <tableColumn id="19" name="18" dataDxfId="247">
      <calculatedColumnFormula>IF(OFFSET(W33,$A68,0)="","",ROUND(SUM(OFFSET($F33:W33,$A68,0)),0))</calculatedColumnFormula>
    </tableColumn>
    <tableColumn id="20" name="19" dataDxfId="246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45" dataDxfId="244">
  <autoFilter ref="A86:C102"/>
  <tableColumns count="3">
    <tableColumn id="1" name="Dragon ID" dataDxfId="243"/>
    <tableColumn id="2" name="AVG_XP/min" dataDxfId="242">
      <calculatedColumnFormula>ROUND(AVERAGE(D11:D11),0)</calculatedColumnFormula>
    </tableColumn>
    <tableColumn id="3" name="AVG_TIME_TO_MAX_LEVEL" dataDxfId="241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40" dataDxfId="238" headerRowBorderDxfId="239">
  <autoFilter ref="E12:N33"/>
  <tableColumns count="10">
    <tableColumn id="1" name="Dragon" dataDxfId="237"/>
    <tableColumn id="2" name="Reward Multiplier" dataDxfId="236"/>
    <tableColumn id="6" name="Easy Mission Reward" dataDxfId="235">
      <calculatedColumnFormula>missionsDragonRelativeMetrics[[#This Row],[Reward Multiplier]]*$C$5</calculatedColumnFormula>
    </tableColumn>
    <tableColumn id="7" name="Medium Mission Reward" dataDxfId="234">
      <calculatedColumnFormula>missionsDragonRelativeMetrics[[#This Row],[Reward Multiplier]]*$C$6</calculatedColumnFormula>
    </tableColumn>
    <tableColumn id="3" name="Hard Mission Reward" dataDxfId="233">
      <calculatedColumnFormula>missionsDragonRelativeMetrics[[#This Row],[Reward Multiplier]]*$C$7</calculatedColumnFormula>
    </tableColumn>
    <tableColumn id="4" name="Max. Nb. Missions" dataDxfId="232"/>
    <tableColumn id="5" name="Tier" dataDxfId="231"/>
    <tableColumn id="8" name="General Missions" dataDxfId="230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29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28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27" dataDxfId="226">
  <autoFilter ref="A4:C7"/>
  <tableColumns count="3">
    <tableColumn id="6" name="Difficulty" dataDxfId="225"/>
    <tableColumn id="1" name="Mission Level" dataDxfId="224" totalsRowDxfId="223"/>
    <tableColumn id="2" name="Max Reward" dataDxfId="222" totalsRowDxfId="22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20" dataDxfId="218" headerRowBorderDxfId="219" tableBorderDxfId="217">
  <autoFilter ref="A12:C33"/>
  <tableColumns count="3">
    <tableColumn id="1" name="Dragon" dataDxfId="216"/>
    <tableColumn id="2" name="QuantityModifier" dataDxfId="215"/>
    <tableColumn id="3" name="Dragon Tier" dataDxfId="21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213" headerRowBorderDxfId="212" tableBorderDxfId="211">
  <autoFilter ref="B47:Q128"/>
  <tableColumns count="16">
    <tableColumn id="16" name="ID" dataDxfId="210"/>
    <tableColumn id="1" name="MISSION TYPE"/>
    <tableColumn id="2" name="PARAM"/>
    <tableColumn id="3" name="HAS SINGLE RUN"/>
    <tableColumn id="4" name="OBJ. BASE. QU. MIN" dataDxfId="209"/>
    <tableColumn id="5" name="OBJ. BASE. QU. MAX" dataDxfId="208"/>
    <tableColumn id="6" name="OBJ. QU. RANGE" dataDxfId="207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206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205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204"/>
    <tableColumn id="15" name="DRAGON"/>
    <tableColumn id="14" name="AVAILABLE" dataDxfId="203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202" headerRowBorderDxfId="201" tableBorderDxfId="200">
  <autoFilter ref="B13:E18"/>
  <tableColumns count="4">
    <tableColumn id="1" name="CHESTS" dataDxfId="199"/>
    <tableColumn id="2" name="TYPE" dataDxfId="198"/>
    <tableColumn id="3" name="AMOUNT" dataDxfId="197"/>
    <tableColumn id="4" name="AMOUNT NEW" dataDxfId="19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95" headerRowBorderDxfId="194" tableBorderDxfId="193">
  <autoFilter ref="G13:AL34"/>
  <tableColumns count="32">
    <tableColumn id="1" name="DRAGON" dataDxfId="192"/>
    <tableColumn id="35" name="COINS" dataDxfId="191">
      <calculatedColumnFormula>Table6[[#This Row],[TOTAL COINS]] +Table6[[#This Row],[COINS IN RUNS PER DAY]]</calculatedColumnFormula>
    </tableColumn>
    <tableColumn id="34" name="COINS NEW" dataDxfId="190">
      <calculatedColumnFormula>Table6[[#This Row],[TOTAL COINS NEW]] + Table6[[#This Row],[COINS IN RUNS PER DAY]]</calculatedColumnFormula>
    </tableColumn>
    <tableColumn id="17" name="TOTAL COINS" dataDxfId="189">
      <calculatedColumnFormula>Table6[[#This Row],[CHESTS COINS]] + Table6[[#This Row],[DAILY COINS]]+Table6[[#This Row],[LEAGUES COINS]]+Table6[[#This Row],[MISSIONS COINS]]</calculatedColumnFormula>
    </tableColumn>
    <tableColumn id="16" name="TOTAL GEMS" dataDxfId="188">
      <calculatedColumnFormula>Table6[[#This Row],[CHESTS GEMS]]+Table6[[#This Row],[DAILY GEMS]]+Table6[[#This Row],[LEAGUES GEMS]]</calculatedColumnFormula>
    </tableColumn>
    <tableColumn id="28" name="TOTAL COINS NEW" dataDxfId="18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86">
      <calculatedColumnFormula>Table6[[#This Row],[CHESTS GEMS NEW]] +Table6[[#This Row],[DAILY GEMS NEW]] +Table6[[#This Row],[LEAGUES GEMS NEW]]</calculatedColumnFormula>
    </tableColumn>
    <tableColumn id="31" name="COINS IN RUNS PER DAY" dataDxfId="185">
      <calculatedColumnFormula>Table6[[#This Row],[COINS PER RUN]] *Table6[[#This Row],[RUNS PER DAY]]</calculatedColumnFormula>
    </tableColumn>
    <tableColumn id="2" name="CHEST REW. MOD." dataDxfId="184"/>
    <tableColumn id="3" name="DAILY REW. MOD." dataDxfId="183"/>
    <tableColumn id="19" name="CHEST REW. MOD. NEW" dataDxfId="182"/>
    <tableColumn id="18" name="DAILY REW. MOD. NEW" dataDxfId="181"/>
    <tableColumn id="4" name="LEAGUE" dataDxfId="180"/>
    <tableColumn id="5" name="NUM. EASY" dataDxfId="179"/>
    <tableColumn id="6" name="NUM. MED." dataDxfId="178"/>
    <tableColumn id="7" name="NUM. HARD" dataDxfId="177"/>
    <tableColumn id="8" name="CHESTS COINS" dataDxfId="176">
      <calculatedColumnFormula>Table6[[#This Row],[CHEST REW. MOD.]]*($D$14+$D$15+$D$16)</calculatedColumnFormula>
    </tableColumn>
    <tableColumn id="9" name="CHESTS GEMS" dataDxfId="175">
      <calculatedColumnFormula>$D$17+$D$18</calculatedColumnFormula>
    </tableColumn>
    <tableColumn id="10" name="DAILY COINS" dataDxfId="174">
      <calculatedColumnFormula>ROUND((Table6[[#This Row],[DAILY REW. MOD.]]*($D$24+$D$26+$D$28))/7,0)</calculatedColumnFormula>
    </tableColumn>
    <tableColumn id="11" name="DAILY GEMS" dataDxfId="173">
      <calculatedColumnFormula>ROUND(($D$25+$D$27+$D$29)/7,1)</calculatedColumnFormula>
    </tableColumn>
    <tableColumn id="12" name="LEAGUES COINS" dataDxfId="172">
      <calculatedColumnFormula>ROUND((INDEX(Table12[AVG COINS],MATCH(Table6[[#This Row],[LEAGUE]],Table12[LEAGUE],0))) /$C$38,0)</calculatedColumnFormula>
    </tableColumn>
    <tableColumn id="13" name="LEAGUES GEMS" dataDxfId="171">
      <calculatedColumnFormula>ROUND((INDEX(Table12[AVG GEMS],MATCH(Table6[[#This Row],[LEAGUE]],Table12[LEAGUE],0))) /$C$37,2)</calculatedColumnFormula>
    </tableColumn>
    <tableColumn id="14" name="MISSIONS COINS" dataDxfId="170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69">
      <calculatedColumnFormula>Table6[[#This Row],[CHEST REW. MOD. NEW]]*($D$14+$D$15+$D$16)</calculatedColumnFormula>
    </tableColumn>
    <tableColumn id="21" name="CHESTS GEMS NEW" dataDxfId="168">
      <calculatedColumnFormula>$E$17+$E$18</calculatedColumnFormula>
    </tableColumn>
    <tableColumn id="22" name="DAILY COINS NEW" dataDxfId="167">
      <calculatedColumnFormula>ROUND((Table6[[#This Row],[DAILY REW. MOD. NEW]]*($E$24+$E$26+$E$28))/7,0)</calculatedColumnFormula>
    </tableColumn>
    <tableColumn id="23" name="DAILY GEMS NEW" dataDxfId="166">
      <calculatedColumnFormula>ROUND(($E$25+$E$27+$E$29)/7,1)</calculatedColumnFormula>
    </tableColumn>
    <tableColumn id="24" name="LEAGUES COINS NEW" dataDxfId="165">
      <calculatedColumnFormula>ROUND((INDEX(Table12[AVG COINS NEW],MATCH(Table6[[#This Row],[LEAGUE]],Table12[LEAGUE],0))) /$C$38,0)</calculatedColumnFormula>
    </tableColumn>
    <tableColumn id="25" name="LEAGUES GEMS NEW" dataDxfId="164">
      <calculatedColumnFormula>ROUND((INDEX(Table12[AVG GEMS NEW],MATCH(Table6[[#This Row],[LEAGUE]],Table12[LEAGUE],0))) / $C$38,2)</calculatedColumnFormula>
    </tableColumn>
    <tableColumn id="26" name="MISSIONS COINS NEW" dataDxfId="163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62"/>
    <tableColumn id="30" name="RUNS PER DAY" dataDxfId="16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60" dataDxfId="158" headerRowBorderDxfId="159" tableBorderDxfId="157">
  <autoFilter ref="B23:E31"/>
  <tableColumns count="4">
    <tableColumn id="1" name="DAY" dataDxfId="156"/>
    <tableColumn id="2" name="TYPE" dataDxfId="155"/>
    <tableColumn id="3" name="AMOUNT" dataDxfId="154"/>
    <tableColumn id="4" name="AMOUNT NEW" dataDxfId="15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52" headerRowBorderDxfId="151" tableBorderDxfId="150">
  <autoFilter ref="B40:F50"/>
  <tableColumns count="5">
    <tableColumn id="1" name="LEAGUE" dataDxfId="149"/>
    <tableColumn id="2" name="AVG COINS" dataDxfId="148">
      <calculatedColumnFormula>SUM(F62:F66)/100</calculatedColumnFormula>
    </tableColumn>
    <tableColumn id="3" name="AVG GEMS" dataDxfId="147"/>
    <tableColumn id="4" name="AVG COINS NEW" dataDxfId="146"/>
    <tableColumn id="5" name="AVG GEMS NEW" dataDxfId="14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44" dataDxfId="142" headerRowBorderDxfId="143" tableBorderDxfId="141">
  <autoFilter ref="B61:J111"/>
  <tableColumns count="9">
    <tableColumn id="1" name="LEAGUE" dataDxfId="140"/>
    <tableColumn id="2" name="TYPE" dataDxfId="139"/>
    <tableColumn id="3" name="AMOUNT" dataDxfId="138"/>
    <tableColumn id="4" name="TARGET" dataDxfId="137"/>
    <tableColumn id="5" name="AUX 1" dataDxfId="136">
      <calculatedColumnFormula>Table13[[#This Row],[AMOUNT]]*(Table13[[#This Row],[TARGET]]/100)</calculatedColumnFormula>
    </tableColumn>
    <tableColumn id="10" name="TYPE NEW" dataDxfId="135"/>
    <tableColumn id="6" name="AMOUNT NEW" dataDxfId="134"/>
    <tableColumn id="7" name="TARGET NEW" dataDxfId="133"/>
    <tableColumn id="8" name="AUX 1 NEW" dataDxfId="13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31" dataDxfId="130">
  <autoFilter ref="B114:E117"/>
  <tableColumns count="4">
    <tableColumn id="6" name="DIFFICULTY" dataDxfId="129"/>
    <tableColumn id="1" name="MISSION LV." dataDxfId="128" totalsRowDxfId="127"/>
    <tableColumn id="2" name="MAX. REW." dataDxfId="126" totalsRowDxfId="125"/>
    <tableColumn id="3" name="MAX REW. NEW" dataDxfId="12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111" tableBorderDxfId="110">
  <autoFilter ref="E18:Z38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87" tableBorderDxfId="86">
  <autoFilter ref="A35:B36"/>
  <tableColumns count="2">
    <tableColumn id="1" name="price HC" dataDxfId="85"/>
    <tableColumn id="2" name="Price $" dataDxfId="84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83" headerRowBorderDxfId="82" tableBorderDxfId="81" totalsRowBorderDxfId="80">
  <autoFilter ref="B4:D55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60" dataDxfId="59" tableBorderDxfId="58">
  <autoFilter ref="N49:O52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55" dataDxfId="54">
  <autoFilter ref="N54:N59"/>
  <tableColumns count="1">
    <tableColumn id="1" name="CLUSTERS ID" dataDxfId="53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19" totalsRowShown="0" headerRowDxfId="37" headerRowBorderDxfId="36" tableBorderDxfId="35" totalsRowBorderDxfId="34">
  <autoFilter ref="N3:P19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3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tabSelected="1" topLeftCell="A49"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624" t="s">
        <v>221</v>
      </c>
      <c r="I9" s="624"/>
      <c r="J9" s="624"/>
      <c r="L9" s="624" t="s">
        <v>224</v>
      </c>
      <c r="M9" s="624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625" t="s">
        <v>135</v>
      </c>
      <c r="H46" s="625"/>
      <c r="I46" s="626" t="s">
        <v>136</v>
      </c>
      <c r="J46" s="627"/>
      <c r="K46" s="628" t="s">
        <v>137</v>
      </c>
      <c r="L46" s="629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634" t="s">
        <v>422</v>
      </c>
      <c r="C12" s="635"/>
      <c r="D12" s="636"/>
      <c r="J12" s="631" t="s">
        <v>477</v>
      </c>
      <c r="K12" s="632"/>
      <c r="L12" s="631" t="s">
        <v>478</v>
      </c>
      <c r="M12" s="632"/>
      <c r="N12" s="261"/>
      <c r="O12" s="261" t="s">
        <v>485</v>
      </c>
      <c r="P12" s="261"/>
      <c r="Q12" s="266"/>
      <c r="T12" s="637" t="s">
        <v>436</v>
      </c>
      <c r="U12" s="638"/>
      <c r="V12" s="639"/>
      <c r="W12" s="631" t="s">
        <v>442</v>
      </c>
      <c r="X12" s="632"/>
      <c r="Y12" s="631" t="s">
        <v>444</v>
      </c>
      <c r="Z12" s="632"/>
      <c r="AA12" s="631" t="s">
        <v>447</v>
      </c>
      <c r="AB12" s="632"/>
      <c r="AD12" s="631" t="s">
        <v>442</v>
      </c>
      <c r="AE12" s="632"/>
      <c r="AF12" s="631" t="s">
        <v>444</v>
      </c>
      <c r="AG12" s="632"/>
      <c r="AH12" s="631" t="s">
        <v>447</v>
      </c>
      <c r="AI12" s="632"/>
      <c r="AK12" s="631" t="s">
        <v>484</v>
      </c>
      <c r="AL12" s="632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633" t="s">
        <v>423</v>
      </c>
      <c r="C22" s="633"/>
      <c r="D22" s="633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630" t="s">
        <v>437</v>
      </c>
      <c r="C60" s="630"/>
      <c r="D60" s="630"/>
      <c r="E60" s="630"/>
      <c r="F60" s="630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42" workbookViewId="0">
      <selection activeCell="E180" sqref="E18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43" t="s">
        <v>202</v>
      </c>
      <c r="G17" s="644"/>
      <c r="H17" s="645"/>
      <c r="I17" s="643" t="s">
        <v>264</v>
      </c>
      <c r="J17" s="644"/>
      <c r="K17" s="645"/>
      <c r="L17" s="643" t="s">
        <v>275</v>
      </c>
      <c r="M17" s="644"/>
      <c r="N17" s="645"/>
      <c r="O17" s="643" t="s">
        <v>276</v>
      </c>
      <c r="P17" s="644"/>
      <c r="Q17" s="645"/>
      <c r="R17" s="643" t="s">
        <v>277</v>
      </c>
      <c r="S17" s="644"/>
      <c r="T17" s="645"/>
      <c r="U17" s="643" t="s">
        <v>490</v>
      </c>
      <c r="V17" s="644"/>
      <c r="W17" s="645"/>
      <c r="X17" s="643" t="s">
        <v>536</v>
      </c>
      <c r="Y17" s="644"/>
      <c r="Z17" s="645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46" t="s">
        <v>261</v>
      </c>
      <c r="B64" s="646"/>
      <c r="C64" s="646"/>
      <c r="D64" s="646"/>
      <c r="E64" s="646"/>
      <c r="F64" s="646"/>
      <c r="G64" s="646"/>
      <c r="H64" s="646"/>
      <c r="I64" s="646"/>
      <c r="J64" s="646"/>
      <c r="K64" s="646"/>
      <c r="L64" s="646"/>
      <c r="M64" s="646"/>
      <c r="N64" s="646"/>
      <c r="O64" s="646"/>
    </row>
    <row r="65" spans="1:15" ht="15" customHeight="1">
      <c r="A65" s="646"/>
      <c r="B65" s="646"/>
      <c r="C65" s="646"/>
      <c r="D65" s="646"/>
      <c r="E65" s="646"/>
      <c r="F65" s="646"/>
      <c r="G65" s="646"/>
      <c r="H65" s="646"/>
      <c r="I65" s="646"/>
      <c r="J65" s="646"/>
      <c r="K65" s="646"/>
      <c r="L65" s="646"/>
      <c r="M65" s="646"/>
      <c r="N65" s="646"/>
      <c r="O65" s="646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40" t="s">
        <v>675</v>
      </c>
      <c r="B170" s="641"/>
      <c r="C170" s="642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192</v>
      </c>
      <c r="B172" s="484">
        <v>50</v>
      </c>
      <c r="C172" s="435">
        <v>5</v>
      </c>
    </row>
    <row r="173" spans="1:8" ht="15.75" thickTop="1">
      <c r="A173" s="436"/>
      <c r="B173" s="485" t="s">
        <v>47</v>
      </c>
      <c r="C173" s="448">
        <f>1- (C172/B172)</f>
        <v>0.9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D11" sqref="D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3" zoomScaleNormal="100" workbookViewId="0">
      <selection activeCell="F38" sqref="F38:F40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1128</v>
      </c>
      <c r="K8" s="571" t="s">
        <v>1125</v>
      </c>
      <c r="L8" s="571" t="s">
        <v>556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72" t="s">
        <v>1065</v>
      </c>
      <c r="G17" s="571" t="s">
        <v>695</v>
      </c>
      <c r="H17" s="571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1068</v>
      </c>
      <c r="O18" s="563" t="s">
        <v>698</v>
      </c>
      <c r="P18" s="564" t="s">
        <v>557</v>
      </c>
    </row>
    <row r="19" spans="2:16" s="451" customFormat="1">
      <c r="N19" s="562" t="s">
        <v>1088</v>
      </c>
      <c r="O19" s="563" t="s">
        <v>701</v>
      </c>
      <c r="P19" s="564" t="s">
        <v>559</v>
      </c>
    </row>
    <row r="20" spans="2:16" s="451" customFormat="1"/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1133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1132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1131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 ht="15.75" thickBo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49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588" t="s">
        <v>1130</v>
      </c>
      <c r="F78" s="589"/>
      <c r="G78" s="589"/>
      <c r="H78" s="589"/>
      <c r="I78" s="589"/>
      <c r="J78" s="589"/>
      <c r="K78" s="589"/>
      <c r="L78" s="590"/>
    </row>
    <row r="79" spans="5:12">
      <c r="E79" s="591" t="s">
        <v>1082</v>
      </c>
      <c r="F79" s="592" t="s">
        <v>46</v>
      </c>
      <c r="G79" s="592" t="s">
        <v>1077</v>
      </c>
      <c r="H79" s="592" t="s">
        <v>1093</v>
      </c>
      <c r="I79" s="592"/>
      <c r="J79" s="592"/>
      <c r="K79" s="592"/>
      <c r="L79" s="593"/>
    </row>
    <row r="80" spans="5:12">
      <c r="E80" s="591"/>
      <c r="F80" s="594" t="s">
        <v>1052</v>
      </c>
      <c r="G80" s="594" t="s">
        <v>1121</v>
      </c>
      <c r="H80" s="595" t="s">
        <v>1095</v>
      </c>
      <c r="I80" s="595"/>
      <c r="J80" s="595"/>
      <c r="K80" s="595"/>
      <c r="L80" s="593"/>
    </row>
    <row r="81" spans="5:12">
      <c r="E81" s="591"/>
      <c r="F81" s="594" t="s">
        <v>1053</v>
      </c>
      <c r="G81" s="594" t="s">
        <v>1122</v>
      </c>
      <c r="H81" s="595" t="s">
        <v>1099</v>
      </c>
      <c r="I81" s="595"/>
      <c r="J81" s="595"/>
      <c r="K81" s="595"/>
      <c r="L81" s="593"/>
    </row>
    <row r="82" spans="5:12">
      <c r="E82" s="591"/>
      <c r="F82" s="594" t="s">
        <v>1054</v>
      </c>
      <c r="G82" s="594" t="s">
        <v>1147</v>
      </c>
      <c r="H82" s="595" t="s">
        <v>1094</v>
      </c>
      <c r="I82" s="595"/>
      <c r="J82" s="595"/>
      <c r="K82" s="595"/>
      <c r="L82" s="593"/>
    </row>
    <row r="83" spans="5:12">
      <c r="E83" s="596"/>
      <c r="F83" s="594"/>
      <c r="G83" s="594"/>
      <c r="H83" s="594"/>
      <c r="I83" s="594"/>
      <c r="J83" s="594"/>
      <c r="K83" s="594"/>
      <c r="L83" s="593"/>
    </row>
    <row r="84" spans="5:12">
      <c r="E84" s="591" t="s">
        <v>1083</v>
      </c>
      <c r="F84" s="592" t="s">
        <v>46</v>
      </c>
      <c r="G84" s="592" t="s">
        <v>1077</v>
      </c>
      <c r="H84" s="592" t="s">
        <v>1090</v>
      </c>
      <c r="I84" s="592"/>
      <c r="J84" s="592"/>
      <c r="K84" s="592"/>
      <c r="L84" s="593"/>
    </row>
    <row r="85" spans="5:12">
      <c r="E85" s="591"/>
      <c r="F85" s="594" t="s">
        <v>1052</v>
      </c>
      <c r="G85" s="594" t="s">
        <v>1127</v>
      </c>
      <c r="H85" s="595" t="s">
        <v>1091</v>
      </c>
      <c r="I85" s="595"/>
      <c r="J85" s="595"/>
      <c r="K85" s="595"/>
      <c r="L85" s="593"/>
    </row>
    <row r="86" spans="5:12">
      <c r="E86" s="591"/>
      <c r="F86" s="594" t="s">
        <v>1053</v>
      </c>
      <c r="G86" s="594" t="s">
        <v>1065</v>
      </c>
      <c r="H86" s="595" t="s">
        <v>1098</v>
      </c>
      <c r="I86" s="595"/>
      <c r="J86" s="595"/>
      <c r="K86" s="595"/>
      <c r="L86" s="593"/>
    </row>
    <row r="87" spans="5:12">
      <c r="E87" s="591"/>
      <c r="F87" s="594" t="s">
        <v>1054</v>
      </c>
      <c r="G87" s="594" t="s">
        <v>1148</v>
      </c>
      <c r="H87" s="595" t="s">
        <v>1092</v>
      </c>
      <c r="I87" s="595"/>
      <c r="J87" s="595"/>
      <c r="K87" s="595"/>
      <c r="L87" s="593"/>
    </row>
    <row r="88" spans="5:12">
      <c r="E88" s="591"/>
      <c r="F88" s="594"/>
      <c r="G88" s="594"/>
      <c r="H88" s="595"/>
      <c r="I88" s="595"/>
      <c r="J88" s="595"/>
      <c r="K88" s="595"/>
      <c r="L88" s="593"/>
    </row>
    <row r="89" spans="5:12">
      <c r="E89" s="591" t="s">
        <v>1100</v>
      </c>
      <c r="F89" s="592" t="s">
        <v>46</v>
      </c>
      <c r="G89" s="592" t="s">
        <v>1077</v>
      </c>
      <c r="H89" s="597" t="s">
        <v>1101</v>
      </c>
      <c r="I89" s="595"/>
      <c r="J89" s="595"/>
      <c r="K89" s="595"/>
      <c r="L89" s="593"/>
    </row>
    <row r="90" spans="5:12" ht="15.75" thickBot="1">
      <c r="E90" s="598"/>
      <c r="F90" s="599" t="s">
        <v>1053</v>
      </c>
      <c r="G90" s="599" t="s">
        <v>1128</v>
      </c>
      <c r="H90" s="600" t="s">
        <v>1102</v>
      </c>
      <c r="I90" s="600"/>
      <c r="J90" s="600"/>
      <c r="K90" s="600"/>
      <c r="L90" s="601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451" customFormat="1" ht="15.75" thickBot="1">
      <c r="B1" s="488" t="s">
        <v>1145</v>
      </c>
      <c r="K1" s="488" t="s">
        <v>1137</v>
      </c>
    </row>
    <row r="2" spans="2:15" s="451" customFormat="1" ht="15.75" thickBot="1">
      <c r="B2" s="504" t="s">
        <v>1110</v>
      </c>
      <c r="C2" s="505"/>
      <c r="D2" s="505"/>
      <c r="E2" s="505"/>
      <c r="F2" s="505"/>
      <c r="G2" s="505"/>
      <c r="H2" s="505"/>
      <c r="I2" s="506"/>
      <c r="K2" s="488" t="s">
        <v>1044</v>
      </c>
      <c r="L2" s="488" t="s">
        <v>1045</v>
      </c>
      <c r="M2" s="488" t="s">
        <v>1134</v>
      </c>
      <c r="N2" s="602" t="s">
        <v>1135</v>
      </c>
      <c r="O2" s="602" t="s">
        <v>1136</v>
      </c>
    </row>
    <row r="3" spans="2:15" s="451" customFormat="1" ht="15.75" thickBot="1">
      <c r="B3" s="507" t="s">
        <v>1082</v>
      </c>
      <c r="C3" s="508" t="s">
        <v>1146</v>
      </c>
      <c r="D3" s="508" t="s">
        <v>1077</v>
      </c>
      <c r="E3" s="508" t="s">
        <v>1093</v>
      </c>
      <c r="F3" s="508"/>
      <c r="G3" s="508"/>
      <c r="H3" s="508"/>
      <c r="I3" s="509"/>
      <c r="K3" s="612" t="s">
        <v>1057</v>
      </c>
      <c r="L3" s="613" t="s">
        <v>1046</v>
      </c>
      <c r="M3" s="614">
        <v>100</v>
      </c>
      <c r="N3" s="614">
        <v>20</v>
      </c>
      <c r="O3" s="614" t="str">
        <f>CONCATENATE(100 - ROUND(((Table1415[[#This Row],[DSC PRICE]]/Table1415[[#This Row],[NORMAL PRICE]])*100),0),"%")</f>
        <v>80%</v>
      </c>
    </row>
    <row r="4" spans="2:15" s="451" customFormat="1" ht="15.75" thickBot="1">
      <c r="B4" s="507"/>
      <c r="C4" s="603">
        <f>N3</f>
        <v>20</v>
      </c>
      <c r="D4" s="510" t="s">
        <v>1138</v>
      </c>
      <c r="E4" s="511" t="s">
        <v>1095</v>
      </c>
      <c r="F4" s="511"/>
      <c r="G4" s="511"/>
      <c r="H4" s="511"/>
      <c r="I4" s="509"/>
      <c r="K4" s="612" t="s">
        <v>1057</v>
      </c>
      <c r="L4" s="613" t="s">
        <v>1049</v>
      </c>
      <c r="M4" s="614">
        <v>100</v>
      </c>
      <c r="N4" s="614">
        <v>20</v>
      </c>
      <c r="O4" s="614" t="str">
        <f>CONCATENATE(100 - ROUND(((Table1415[[#This Row],[DSC PRICE]]/Table1415[[#This Row],[NORMAL PRICE]])*100),0),"%")</f>
        <v>80%</v>
      </c>
    </row>
    <row r="5" spans="2:15" s="451" customFormat="1" ht="15.75" thickBot="1">
      <c r="B5" s="507"/>
      <c r="C5" s="603">
        <f>N11</f>
        <v>40</v>
      </c>
      <c r="D5" s="510" t="s">
        <v>1139</v>
      </c>
      <c r="E5" s="511" t="s">
        <v>1099</v>
      </c>
      <c r="F5" s="511"/>
      <c r="G5" s="511"/>
      <c r="H5" s="511"/>
      <c r="I5" s="509"/>
      <c r="K5" s="490" t="s">
        <v>1057</v>
      </c>
      <c r="L5" s="491" t="s">
        <v>1047</v>
      </c>
      <c r="M5" s="492">
        <v>250</v>
      </c>
      <c r="N5" s="492">
        <v>50</v>
      </c>
      <c r="O5" s="492" t="str">
        <f>CONCATENATE(100 - ROUND(((Table1415[[#This Row],[DSC PRICE]]/Table1415[[#This Row],[NORMAL PRICE]])*100),0),"%")</f>
        <v>80%</v>
      </c>
    </row>
    <row r="6" spans="2:15" s="451" customFormat="1" ht="15.75" thickBot="1">
      <c r="B6" s="507"/>
      <c r="C6" s="603">
        <f>N15</f>
        <v>80</v>
      </c>
      <c r="D6" s="510" t="s">
        <v>1140</v>
      </c>
      <c r="E6" s="511" t="s">
        <v>1094</v>
      </c>
      <c r="F6" s="511"/>
      <c r="G6" s="511"/>
      <c r="H6" s="511"/>
      <c r="I6" s="509"/>
      <c r="K6" s="490" t="s">
        <v>1057</v>
      </c>
      <c r="L6" s="491" t="s">
        <v>1048</v>
      </c>
      <c r="M6" s="492">
        <v>550</v>
      </c>
      <c r="N6" s="492">
        <v>100</v>
      </c>
      <c r="O6" s="492" t="str">
        <f>CONCATENATE(100 - ROUND(((Table1415[[#This Row],[DSC PRICE]]/Table1415[[#This Row],[NORMAL PRICE]])*100),0),"%")</f>
        <v>82%</v>
      </c>
    </row>
    <row r="7" spans="2:15" s="451" customFormat="1" ht="15.75" thickBot="1">
      <c r="B7" s="512"/>
      <c r="C7" s="510"/>
      <c r="D7" s="510"/>
      <c r="E7" s="510"/>
      <c r="F7" s="510"/>
      <c r="G7" s="510"/>
      <c r="H7" s="510"/>
      <c r="I7" s="509"/>
      <c r="K7" s="615" t="s">
        <v>1106</v>
      </c>
      <c r="L7" s="616" t="s">
        <v>1046</v>
      </c>
      <c r="M7" s="617">
        <v>100</v>
      </c>
      <c r="N7" s="617">
        <v>20</v>
      </c>
      <c r="O7" s="617" t="str">
        <f>CONCATENATE(100 - ROUND(((Table1415[[#This Row],[DSC PRICE]]/Table1415[[#This Row],[NORMAL PRICE]])*100),0),"%")</f>
        <v>80%</v>
      </c>
    </row>
    <row r="8" spans="2:15" s="451" customFormat="1" ht="15.75" thickBot="1">
      <c r="B8" s="507" t="s">
        <v>1083</v>
      </c>
      <c r="C8" s="508" t="s">
        <v>1146</v>
      </c>
      <c r="D8" s="508" t="s">
        <v>1077</v>
      </c>
      <c r="E8" s="508" t="s">
        <v>1090</v>
      </c>
      <c r="F8" s="508"/>
      <c r="G8" s="508"/>
      <c r="H8" s="508"/>
      <c r="I8" s="509"/>
      <c r="K8" s="615" t="s">
        <v>1106</v>
      </c>
      <c r="L8" s="616" t="s">
        <v>1049</v>
      </c>
      <c r="M8" s="617">
        <v>100</v>
      </c>
      <c r="N8" s="617">
        <v>20</v>
      </c>
      <c r="O8" s="617" t="str">
        <f>CONCATENATE(100 - ROUND(((Table1415[[#This Row],[DSC PRICE]]/Table1415[[#This Row],[NORMAL PRICE]])*100),0),"%")</f>
        <v>80%</v>
      </c>
    </row>
    <row r="9" spans="2:15" s="451" customFormat="1" ht="15.75" thickBot="1">
      <c r="B9" s="507"/>
      <c r="C9" s="603">
        <f>N3</f>
        <v>20</v>
      </c>
      <c r="D9" s="510" t="s">
        <v>1141</v>
      </c>
      <c r="E9" s="511" t="s">
        <v>1091</v>
      </c>
      <c r="F9" s="511"/>
      <c r="G9" s="511"/>
      <c r="H9" s="511"/>
      <c r="I9" s="509"/>
      <c r="K9" s="573" t="s">
        <v>1106</v>
      </c>
      <c r="L9" s="574" t="s">
        <v>1047</v>
      </c>
      <c r="M9" s="575">
        <v>250</v>
      </c>
      <c r="N9" s="575">
        <v>50</v>
      </c>
      <c r="O9" s="575" t="str">
        <f>CONCATENATE(100 - ROUND(((Table1415[[#This Row],[DSC PRICE]]/Table1415[[#This Row],[NORMAL PRICE]])*100),0),"%")</f>
        <v>80%</v>
      </c>
    </row>
    <row r="10" spans="2:15" s="451" customFormat="1" ht="15.75" thickBot="1">
      <c r="B10" s="507"/>
      <c r="C10" s="603">
        <f>N11</f>
        <v>40</v>
      </c>
      <c r="D10" s="510" t="s">
        <v>1142</v>
      </c>
      <c r="E10" s="511" t="s">
        <v>1098</v>
      </c>
      <c r="F10" s="511"/>
      <c r="G10" s="511"/>
      <c r="H10" s="511"/>
      <c r="I10" s="509"/>
      <c r="K10" s="573" t="s">
        <v>1106</v>
      </c>
      <c r="L10" s="574" t="s">
        <v>1048</v>
      </c>
      <c r="M10" s="575">
        <v>550</v>
      </c>
      <c r="N10" s="575">
        <v>100</v>
      </c>
      <c r="O10" s="575" t="str">
        <f>CONCATENATE(100 - ROUND(((Table1415[[#This Row],[DSC PRICE]]/Table1415[[#This Row],[NORMAL PRICE]])*100),0),"%")</f>
        <v>82%</v>
      </c>
    </row>
    <row r="11" spans="2:15" s="451" customFormat="1" ht="15.75" thickBot="1">
      <c r="B11" s="507"/>
      <c r="C11" s="603">
        <f>N15</f>
        <v>80</v>
      </c>
      <c r="D11" s="510" t="s">
        <v>1143</v>
      </c>
      <c r="E11" s="511" t="s">
        <v>1092</v>
      </c>
      <c r="F11" s="511"/>
      <c r="G11" s="511"/>
      <c r="H11" s="511"/>
      <c r="I11" s="509"/>
      <c r="K11" s="618" t="s">
        <v>1050</v>
      </c>
      <c r="L11" s="619" t="s">
        <v>1046</v>
      </c>
      <c r="M11" s="620">
        <v>100</v>
      </c>
      <c r="N11" s="620">
        <v>40</v>
      </c>
      <c r="O11" s="620" t="str">
        <f>CONCATENATE(100 - ROUND(((Table1415[[#This Row],[DSC PRICE]]/Table1415[[#This Row],[NORMAL PRICE]])*100),0),"%")</f>
        <v>60%</v>
      </c>
    </row>
    <row r="12" spans="2:15" s="451" customFormat="1" ht="15.75" thickBot="1">
      <c r="B12" s="507"/>
      <c r="C12" s="510"/>
      <c r="D12" s="510"/>
      <c r="E12" s="511"/>
      <c r="F12" s="508"/>
      <c r="G12" s="508"/>
      <c r="H12" s="508"/>
      <c r="I12" s="509"/>
      <c r="K12" s="618" t="s">
        <v>1050</v>
      </c>
      <c r="L12" s="619" t="s">
        <v>1049</v>
      </c>
      <c r="M12" s="620">
        <v>100</v>
      </c>
      <c r="N12" s="620">
        <v>40</v>
      </c>
      <c r="O12" s="620" t="str">
        <f>CONCATENATE(100 - ROUND(((Table1415[[#This Row],[DSC PRICE]]/Table1415[[#This Row],[NORMAL PRICE]])*100),0),"%")</f>
        <v>60%</v>
      </c>
    </row>
    <row r="13" spans="2:15" s="451" customFormat="1" ht="15.75" thickBot="1">
      <c r="B13" s="507" t="s">
        <v>1100</v>
      </c>
      <c r="C13" s="508" t="s">
        <v>1146</v>
      </c>
      <c r="D13" s="508" t="s">
        <v>1077</v>
      </c>
      <c r="E13" s="561" t="s">
        <v>1101</v>
      </c>
      <c r="F13" s="511"/>
      <c r="G13" s="511"/>
      <c r="H13" s="511"/>
      <c r="I13" s="509"/>
      <c r="K13" s="493" t="s">
        <v>1050</v>
      </c>
      <c r="L13" s="497" t="s">
        <v>1047</v>
      </c>
      <c r="M13" s="494">
        <v>250</v>
      </c>
      <c r="N13" s="494">
        <v>95</v>
      </c>
      <c r="O13" s="494" t="str">
        <f>CONCATENATE(100 - ROUND(((Table1415[[#This Row],[DSC PRICE]]/Table1415[[#This Row],[NORMAL PRICE]])*100),0),"%")</f>
        <v>62%</v>
      </c>
    </row>
    <row r="14" spans="2:15" s="451" customFormat="1" ht="15.75" thickBot="1">
      <c r="B14" s="513"/>
      <c r="C14" s="604">
        <f>N7</f>
        <v>20</v>
      </c>
      <c r="D14" s="560" t="s">
        <v>1144</v>
      </c>
      <c r="E14" s="560" t="s">
        <v>1102</v>
      </c>
      <c r="F14" s="514"/>
      <c r="G14" s="514"/>
      <c r="H14" s="514"/>
      <c r="I14" s="515"/>
      <c r="K14" s="493" t="s">
        <v>1050</v>
      </c>
      <c r="L14" s="497" t="s">
        <v>1048</v>
      </c>
      <c r="M14" s="494">
        <v>550</v>
      </c>
      <c r="N14" s="494">
        <v>220</v>
      </c>
      <c r="O14" s="494" t="str">
        <f>CONCATENATE(100 - ROUND(((Table1415[[#This Row],[DSC PRICE]]/Table1415[[#This Row],[NORMAL PRICE]])*100),0),"%")</f>
        <v>60%</v>
      </c>
    </row>
    <row r="15" spans="2:15" s="451" customFormat="1" ht="15.75" thickBot="1">
      <c r="K15" s="621" t="s">
        <v>1051</v>
      </c>
      <c r="L15" s="622" t="s">
        <v>1046</v>
      </c>
      <c r="M15" s="623">
        <v>100</v>
      </c>
      <c r="N15" s="623">
        <v>80</v>
      </c>
      <c r="O15" s="623" t="str">
        <f>CONCATENATE(100 - ROUND(((Table1415[[#This Row],[DSC PRICE]]/Table1415[[#This Row],[NORMAL PRICE]])*100),0),"%")</f>
        <v>20%</v>
      </c>
    </row>
    <row r="16" spans="2:15" s="451" customFormat="1" ht="15.75" thickBot="1">
      <c r="B16" s="516" t="s">
        <v>1131</v>
      </c>
      <c r="C16" s="517"/>
      <c r="D16" s="517"/>
      <c r="E16" s="517"/>
      <c r="F16" s="517"/>
      <c r="G16" s="517"/>
      <c r="H16" s="517"/>
      <c r="I16" s="518"/>
      <c r="K16" s="621" t="s">
        <v>1051</v>
      </c>
      <c r="L16" s="622" t="s">
        <v>1049</v>
      </c>
      <c r="M16" s="623">
        <v>100</v>
      </c>
      <c r="N16" s="623">
        <v>80</v>
      </c>
      <c r="O16" s="623" t="str">
        <f>CONCATENATE(100 - ROUND(((Table1415[[#This Row],[DSC PRICE]]/Table1415[[#This Row],[NORMAL PRICE]])*100),0),"%")</f>
        <v>20%</v>
      </c>
    </row>
    <row r="17" spans="1:15" s="451" customFormat="1" ht="15.75" thickBot="1">
      <c r="B17" s="519" t="s">
        <v>1082</v>
      </c>
      <c r="C17" s="520" t="s">
        <v>1146</v>
      </c>
      <c r="D17" s="520" t="s">
        <v>1077</v>
      </c>
      <c r="E17" s="520" t="s">
        <v>1093</v>
      </c>
      <c r="F17" s="520"/>
      <c r="G17" s="520"/>
      <c r="H17" s="520"/>
      <c r="I17" s="521"/>
      <c r="K17" s="499" t="s">
        <v>1051</v>
      </c>
      <c r="L17" s="500" t="s">
        <v>1047</v>
      </c>
      <c r="M17" s="501">
        <v>250</v>
      </c>
      <c r="N17" s="501">
        <v>200</v>
      </c>
      <c r="O17" s="501" t="str">
        <f>CONCATENATE(100 - ROUND(((Table1415[[#This Row],[DSC PRICE]]/Table1415[[#This Row],[NORMAL PRICE]])*100),0),"%")</f>
        <v>20%</v>
      </c>
    </row>
    <row r="18" spans="1:15" s="451" customFormat="1" ht="15.75" thickBot="1">
      <c r="B18" s="519"/>
      <c r="C18" s="606">
        <f>N5</f>
        <v>50</v>
      </c>
      <c r="D18" s="522" t="s">
        <v>1138</v>
      </c>
      <c r="E18" s="523" t="s">
        <v>1095</v>
      </c>
      <c r="F18" s="523"/>
      <c r="G18" s="523"/>
      <c r="H18" s="523"/>
      <c r="I18" s="521"/>
      <c r="K18" s="499" t="s">
        <v>1051</v>
      </c>
      <c r="L18" s="500" t="s">
        <v>1048</v>
      </c>
      <c r="M18" s="501">
        <v>550</v>
      </c>
      <c r="N18" s="501">
        <v>440</v>
      </c>
      <c r="O18" s="501" t="str">
        <f>CONCATENATE(100 - ROUND(((Table1415[[#This Row],[DSC PRICE]]/Table1415[[#This Row],[NORMAL PRICE]])*100),0),"%")</f>
        <v>20%</v>
      </c>
    </row>
    <row r="19" spans="1:15" s="451" customFormat="1">
      <c r="B19" s="519"/>
      <c r="C19" s="606">
        <f>N13</f>
        <v>95</v>
      </c>
      <c r="D19" s="522" t="s">
        <v>1139</v>
      </c>
      <c r="E19" s="523" t="s">
        <v>1099</v>
      </c>
      <c r="F19" s="523"/>
      <c r="G19" s="523"/>
      <c r="H19" s="523"/>
      <c r="I19" s="521"/>
    </row>
    <row r="20" spans="1:15" s="451" customFormat="1" ht="15.75" thickBot="1">
      <c r="B20" s="519"/>
      <c r="C20" s="606">
        <f>N17</f>
        <v>200</v>
      </c>
      <c r="D20" s="522" t="s">
        <v>1140</v>
      </c>
      <c r="E20" s="523" t="s">
        <v>1094</v>
      </c>
      <c r="F20" s="523"/>
      <c r="G20" s="523"/>
      <c r="H20" s="523"/>
      <c r="I20" s="521"/>
      <c r="K20" s="488" t="s">
        <v>1058</v>
      </c>
    </row>
    <row r="21" spans="1:15" s="451" customFormat="1" ht="15.75" thickBot="1">
      <c r="B21" s="524"/>
      <c r="C21" s="522"/>
      <c r="D21" s="522"/>
      <c r="E21" s="522"/>
      <c r="F21" s="522"/>
      <c r="G21" s="522"/>
      <c r="H21" s="522"/>
      <c r="I21" s="521"/>
      <c r="K21" s="498" t="s">
        <v>1059</v>
      </c>
    </row>
    <row r="22" spans="1:15" s="451" customFormat="1" ht="15.75" thickBot="1">
      <c r="B22" s="519" t="s">
        <v>1083</v>
      </c>
      <c r="C22" s="520" t="s">
        <v>1146</v>
      </c>
      <c r="D22" s="520" t="s">
        <v>1077</v>
      </c>
      <c r="E22" s="520" t="s">
        <v>1090</v>
      </c>
      <c r="F22" s="520"/>
      <c r="G22" s="520"/>
      <c r="H22" s="520"/>
      <c r="I22" s="521"/>
      <c r="K22" s="498" t="s">
        <v>1060</v>
      </c>
    </row>
    <row r="23" spans="1:15" s="451" customFormat="1" ht="15.75" thickBot="1">
      <c r="B23" s="519"/>
      <c r="C23" s="606">
        <f>N5</f>
        <v>50</v>
      </c>
      <c r="D23" s="522" t="s">
        <v>1141</v>
      </c>
      <c r="E23" s="523" t="s">
        <v>1091</v>
      </c>
      <c r="F23" s="523"/>
      <c r="G23" s="523"/>
      <c r="H23" s="523"/>
      <c r="I23" s="521"/>
      <c r="K23" s="498" t="s">
        <v>1042</v>
      </c>
    </row>
    <row r="24" spans="1:15" s="451" customFormat="1" ht="15.75" thickBot="1">
      <c r="B24" s="519"/>
      <c r="C24" s="606">
        <f>N13</f>
        <v>95</v>
      </c>
      <c r="D24" s="522" t="s">
        <v>1142</v>
      </c>
      <c r="E24" s="523" t="s">
        <v>1098</v>
      </c>
      <c r="F24" s="523"/>
      <c r="G24" s="523"/>
      <c r="H24" s="523"/>
      <c r="I24" s="521"/>
      <c r="K24" s="611" t="s">
        <v>1043</v>
      </c>
    </row>
    <row r="25" spans="1:15" s="451" customFormat="1" ht="15.75" thickBot="1">
      <c r="B25" s="519"/>
      <c r="C25" s="606">
        <f>N17</f>
        <v>200</v>
      </c>
      <c r="D25" s="522" t="s">
        <v>1143</v>
      </c>
      <c r="E25" s="523" t="s">
        <v>1092</v>
      </c>
      <c r="F25" s="523"/>
      <c r="G25" s="523"/>
      <c r="H25" s="523"/>
      <c r="I25" s="521"/>
      <c r="K25" s="498" t="s">
        <v>1120</v>
      </c>
    </row>
    <row r="26" spans="1:15" s="451" customFormat="1">
      <c r="B26" s="519"/>
      <c r="C26" s="522"/>
      <c r="D26" s="522"/>
      <c r="E26" s="523"/>
      <c r="F26" s="523"/>
      <c r="G26" s="523"/>
      <c r="H26" s="523"/>
      <c r="I26" s="521"/>
    </row>
    <row r="27" spans="1:15" s="451" customFormat="1">
      <c r="B27" s="519" t="s">
        <v>1100</v>
      </c>
      <c r="C27" s="520" t="s">
        <v>1146</v>
      </c>
      <c r="D27" s="520" t="s">
        <v>1077</v>
      </c>
      <c r="E27" s="567" t="s">
        <v>1101</v>
      </c>
      <c r="F27" s="523"/>
      <c r="G27" s="523"/>
      <c r="H27" s="523"/>
      <c r="I27" s="521"/>
    </row>
    <row r="28" spans="1:15" s="451" customFormat="1" ht="15.75" thickBot="1">
      <c r="A28" s="489"/>
      <c r="B28" s="525"/>
      <c r="C28" s="605">
        <f>N9</f>
        <v>50</v>
      </c>
      <c r="D28" s="526" t="s">
        <v>1144</v>
      </c>
      <c r="E28" s="527" t="s">
        <v>1102</v>
      </c>
      <c r="F28" s="527"/>
      <c r="G28" s="527"/>
      <c r="H28" s="527"/>
      <c r="I28" s="528"/>
    </row>
    <row r="29" spans="1:15" s="451" customFormat="1" ht="15.75" thickBot="1">
      <c r="A29" s="489"/>
      <c r="K29" s="488" t="s">
        <v>1149</v>
      </c>
    </row>
    <row r="30" spans="1:15" s="451" customFormat="1">
      <c r="A30" s="489"/>
      <c r="B30" s="529" t="s">
        <v>1085</v>
      </c>
      <c r="C30" s="530"/>
      <c r="D30" s="530"/>
      <c r="E30" s="530"/>
      <c r="F30" s="530"/>
      <c r="G30" s="530"/>
      <c r="H30" s="530"/>
      <c r="I30" s="531"/>
      <c r="K30" s="105" t="s">
        <v>46</v>
      </c>
      <c r="L30" s="165" t="s">
        <v>48</v>
      </c>
      <c r="M30" s="105" t="s">
        <v>47</v>
      </c>
    </row>
    <row r="31" spans="1:15" s="451" customFormat="1">
      <c r="B31" s="532" t="s">
        <v>1082</v>
      </c>
      <c r="C31" s="533" t="s">
        <v>1146</v>
      </c>
      <c r="D31" s="533" t="s">
        <v>1077</v>
      </c>
      <c r="E31" s="533" t="s">
        <v>1093</v>
      </c>
      <c r="F31" s="533"/>
      <c r="G31" s="533"/>
      <c r="H31" s="533"/>
      <c r="I31" s="534"/>
      <c r="K31" s="157">
        <v>0.99</v>
      </c>
      <c r="L31" s="165">
        <v>10</v>
      </c>
      <c r="M31" s="158">
        <v>0</v>
      </c>
    </row>
    <row r="32" spans="1:15" s="451" customFormat="1">
      <c r="A32" s="489"/>
      <c r="B32" s="532"/>
      <c r="C32" s="608">
        <f>N6</f>
        <v>100</v>
      </c>
      <c r="D32" s="535" t="s">
        <v>1138</v>
      </c>
      <c r="E32" s="536" t="s">
        <v>1095</v>
      </c>
      <c r="F32" s="536"/>
      <c r="G32" s="536"/>
      <c r="H32" s="536"/>
      <c r="I32" s="534"/>
      <c r="K32" s="159">
        <v>4.99</v>
      </c>
      <c r="L32" s="165">
        <v>52</v>
      </c>
      <c r="M32" s="160">
        <v>0.05</v>
      </c>
    </row>
    <row r="33" spans="1:13" s="451" customFormat="1">
      <c r="A33" s="489"/>
      <c r="B33" s="532"/>
      <c r="C33" s="608">
        <f>N14</f>
        <v>220</v>
      </c>
      <c r="D33" s="535" t="s">
        <v>1139</v>
      </c>
      <c r="E33" s="536" t="s">
        <v>1099</v>
      </c>
      <c r="F33" s="536"/>
      <c r="G33" s="536"/>
      <c r="H33" s="536"/>
      <c r="I33" s="534"/>
      <c r="K33" s="157">
        <v>9.99</v>
      </c>
      <c r="L33" s="165">
        <v>110</v>
      </c>
      <c r="M33" s="158">
        <v>0.1</v>
      </c>
    </row>
    <row r="34" spans="1:13" s="451" customFormat="1">
      <c r="A34" s="489"/>
      <c r="B34" s="532"/>
      <c r="C34" s="608">
        <f>N18</f>
        <v>440</v>
      </c>
      <c r="D34" s="535" t="s">
        <v>1140</v>
      </c>
      <c r="E34" s="536" t="s">
        <v>1094</v>
      </c>
      <c r="F34" s="536"/>
      <c r="G34" s="536"/>
      <c r="H34" s="536"/>
      <c r="I34" s="534"/>
      <c r="K34" s="159">
        <v>19.989999999999998</v>
      </c>
      <c r="L34" s="331">
        <v>250</v>
      </c>
      <c r="M34" s="160">
        <v>0.25</v>
      </c>
    </row>
    <row r="35" spans="1:13" s="451" customFormat="1">
      <c r="B35" s="537"/>
      <c r="C35" s="535"/>
      <c r="D35" s="535"/>
      <c r="E35" s="536"/>
      <c r="F35" s="536"/>
      <c r="G35" s="536"/>
      <c r="H35" s="536"/>
      <c r="I35" s="534"/>
      <c r="K35" s="157">
        <v>39.99</v>
      </c>
      <c r="L35" s="165">
        <v>560</v>
      </c>
      <c r="M35" s="158">
        <v>0.4</v>
      </c>
    </row>
    <row r="36" spans="1:13" s="451" customFormat="1">
      <c r="B36" s="532" t="s">
        <v>1083</v>
      </c>
      <c r="C36" s="533" t="s">
        <v>1146</v>
      </c>
      <c r="D36" s="533" t="s">
        <v>1077</v>
      </c>
      <c r="E36" s="533" t="s">
        <v>1090</v>
      </c>
      <c r="F36" s="533"/>
      <c r="G36" s="533"/>
      <c r="H36" s="533"/>
      <c r="I36" s="534"/>
      <c r="K36" s="159">
        <v>59.99</v>
      </c>
      <c r="L36" s="165">
        <v>870</v>
      </c>
      <c r="M36" s="160">
        <v>0.45</v>
      </c>
    </row>
    <row r="37" spans="1:13" s="451" customFormat="1">
      <c r="B37" s="532"/>
      <c r="C37" s="608">
        <f>N6</f>
        <v>100</v>
      </c>
      <c r="D37" s="535" t="s">
        <v>1141</v>
      </c>
      <c r="E37" s="536" t="s">
        <v>1091</v>
      </c>
      <c r="F37" s="536"/>
      <c r="G37" s="536"/>
      <c r="H37" s="536"/>
      <c r="I37" s="534"/>
      <c r="K37" s="157">
        <v>79.989999999999995</v>
      </c>
      <c r="L37" s="165">
        <v>1200</v>
      </c>
      <c r="M37" s="158">
        <v>0.5</v>
      </c>
    </row>
    <row r="38" spans="1:13" s="451" customFormat="1">
      <c r="B38" s="532"/>
      <c r="C38" s="608">
        <f>N14</f>
        <v>220</v>
      </c>
      <c r="D38" s="535" t="s">
        <v>1142</v>
      </c>
      <c r="E38" s="536" t="s">
        <v>1098</v>
      </c>
      <c r="F38" s="536"/>
      <c r="G38" s="536"/>
      <c r="H38" s="536"/>
      <c r="I38" s="534"/>
    </row>
    <row r="39" spans="1:13" s="451" customFormat="1">
      <c r="B39" s="532"/>
      <c r="C39" s="608">
        <f>N18</f>
        <v>440</v>
      </c>
      <c r="D39" s="535" t="s">
        <v>1143</v>
      </c>
      <c r="E39" s="536" t="s">
        <v>1092</v>
      </c>
      <c r="F39" s="536"/>
      <c r="G39" s="536"/>
      <c r="H39" s="536"/>
      <c r="I39" s="534"/>
    </row>
    <row r="40" spans="1:13">
      <c r="A40" s="451"/>
      <c r="B40" s="532"/>
      <c r="C40" s="535"/>
      <c r="D40" s="535"/>
      <c r="E40" s="536"/>
      <c r="F40" s="536"/>
      <c r="G40" s="536"/>
      <c r="H40" s="536"/>
      <c r="I40" s="534"/>
    </row>
    <row r="41" spans="1:13">
      <c r="A41" s="451"/>
      <c r="B41" s="532" t="s">
        <v>1100</v>
      </c>
      <c r="C41" s="533" t="s">
        <v>1146</v>
      </c>
      <c r="D41" s="533" t="s">
        <v>1077</v>
      </c>
      <c r="E41" s="568" t="s">
        <v>1101</v>
      </c>
      <c r="F41" s="536"/>
      <c r="G41" s="536"/>
      <c r="H41" s="536"/>
      <c r="I41" s="534"/>
    </row>
    <row r="42" spans="1:13" ht="15.75" thickBot="1">
      <c r="A42" s="451"/>
      <c r="B42" s="538"/>
      <c r="C42" s="607">
        <f>N10</f>
        <v>100</v>
      </c>
      <c r="D42" s="539" t="s">
        <v>1144</v>
      </c>
      <c r="E42" s="540" t="s">
        <v>1102</v>
      </c>
      <c r="F42" s="540"/>
      <c r="G42" s="540"/>
      <c r="H42" s="540"/>
      <c r="I42" s="541"/>
    </row>
    <row r="43" spans="1:13" ht="15.75" thickBot="1"/>
    <row r="44" spans="1:13">
      <c r="B44" s="542" t="s">
        <v>1086</v>
      </c>
      <c r="C44" s="543"/>
      <c r="D44" s="543"/>
      <c r="E44" s="543"/>
      <c r="F44" s="543"/>
      <c r="G44" s="543"/>
      <c r="H44" s="543"/>
      <c r="I44" s="544"/>
    </row>
    <row r="45" spans="1:13">
      <c r="B45" s="545" t="s">
        <v>1082</v>
      </c>
      <c r="C45" s="546" t="s">
        <v>1146</v>
      </c>
      <c r="D45" s="546" t="s">
        <v>1077</v>
      </c>
      <c r="E45" s="546" t="s">
        <v>1093</v>
      </c>
      <c r="F45" s="546"/>
      <c r="G45" s="546"/>
      <c r="H45" s="546"/>
      <c r="I45" s="547"/>
    </row>
    <row r="46" spans="1:13">
      <c r="B46" s="545"/>
      <c r="C46" s="610">
        <f>N4</f>
        <v>20</v>
      </c>
      <c r="D46" s="548" t="s">
        <v>1138</v>
      </c>
      <c r="E46" s="549" t="s">
        <v>1095</v>
      </c>
      <c r="F46" s="549"/>
      <c r="G46" s="549"/>
      <c r="H46" s="549"/>
      <c r="I46" s="547"/>
    </row>
    <row r="47" spans="1:13">
      <c r="B47" s="545"/>
      <c r="C47" s="610">
        <f>N12</f>
        <v>40</v>
      </c>
      <c r="D47" s="548" t="s">
        <v>1139</v>
      </c>
      <c r="E47" s="549" t="s">
        <v>1099</v>
      </c>
      <c r="F47" s="549"/>
      <c r="G47" s="549"/>
      <c r="H47" s="549"/>
      <c r="I47" s="547"/>
    </row>
    <row r="48" spans="1:13">
      <c r="B48" s="545"/>
      <c r="C48" s="610">
        <f>N16</f>
        <v>80</v>
      </c>
      <c r="D48" s="548" t="s">
        <v>1140</v>
      </c>
      <c r="E48" s="549" t="s">
        <v>1094</v>
      </c>
      <c r="F48" s="549"/>
      <c r="G48" s="549"/>
      <c r="H48" s="549"/>
      <c r="I48" s="547"/>
    </row>
    <row r="49" spans="2:9">
      <c r="B49" s="550"/>
      <c r="C49" s="548"/>
      <c r="D49" s="548"/>
      <c r="E49" s="548"/>
      <c r="F49" s="548"/>
      <c r="G49" s="548"/>
      <c r="H49" s="548"/>
      <c r="I49" s="547"/>
    </row>
    <row r="50" spans="2:9">
      <c r="B50" s="545" t="s">
        <v>1083</v>
      </c>
      <c r="C50" s="546" t="s">
        <v>1146</v>
      </c>
      <c r="D50" s="546" t="s">
        <v>1077</v>
      </c>
      <c r="E50" s="546" t="s">
        <v>1090</v>
      </c>
      <c r="F50" s="546"/>
      <c r="G50" s="546"/>
      <c r="H50" s="546"/>
      <c r="I50" s="547"/>
    </row>
    <row r="51" spans="2:9">
      <c r="B51" s="545"/>
      <c r="C51" s="610">
        <f>N4</f>
        <v>20</v>
      </c>
      <c r="D51" s="548" t="s">
        <v>1141</v>
      </c>
      <c r="E51" s="549" t="s">
        <v>1091</v>
      </c>
      <c r="F51" s="549"/>
      <c r="G51" s="549"/>
      <c r="H51" s="549"/>
      <c r="I51" s="547"/>
    </row>
    <row r="52" spans="2:9">
      <c r="B52" s="545"/>
      <c r="C52" s="610">
        <f>N12</f>
        <v>40</v>
      </c>
      <c r="D52" s="548" t="s">
        <v>1142</v>
      </c>
      <c r="E52" s="549" t="s">
        <v>1098</v>
      </c>
      <c r="F52" s="549"/>
      <c r="G52" s="549"/>
      <c r="H52" s="549"/>
      <c r="I52" s="547"/>
    </row>
    <row r="53" spans="2:9">
      <c r="B53" s="545"/>
      <c r="C53" s="610">
        <f>N16</f>
        <v>80</v>
      </c>
      <c r="D53" s="548" t="s">
        <v>1143</v>
      </c>
      <c r="E53" s="549" t="s">
        <v>1092</v>
      </c>
      <c r="F53" s="549"/>
      <c r="G53" s="549"/>
      <c r="H53" s="549"/>
      <c r="I53" s="547"/>
    </row>
    <row r="54" spans="2:9">
      <c r="B54" s="545"/>
      <c r="C54" s="548"/>
      <c r="D54" s="548"/>
      <c r="E54" s="549"/>
      <c r="F54" s="549"/>
      <c r="G54" s="549"/>
      <c r="H54" s="549"/>
      <c r="I54" s="547"/>
    </row>
    <row r="55" spans="2:9">
      <c r="B55" s="545" t="s">
        <v>1100</v>
      </c>
      <c r="C55" s="546" t="s">
        <v>1146</v>
      </c>
      <c r="D55" s="546" t="s">
        <v>1077</v>
      </c>
      <c r="E55" s="569" t="s">
        <v>1101</v>
      </c>
      <c r="F55" s="549"/>
      <c r="G55" s="549"/>
      <c r="H55" s="549"/>
      <c r="I55" s="547"/>
    </row>
    <row r="56" spans="2:9" ht="15.75" thickBot="1">
      <c r="B56" s="551"/>
      <c r="C56" s="609">
        <f>N8</f>
        <v>20</v>
      </c>
      <c r="D56" s="552" t="s">
        <v>1144</v>
      </c>
      <c r="E56" s="553" t="s">
        <v>1102</v>
      </c>
      <c r="F56" s="553"/>
      <c r="G56" s="553"/>
      <c r="H56" s="553"/>
      <c r="I56" s="554"/>
    </row>
    <row r="73" spans="1:5">
      <c r="E73" s="451"/>
    </row>
    <row r="74" spans="1:5">
      <c r="E74" s="451"/>
    </row>
    <row r="75" spans="1:5">
      <c r="E75" s="451"/>
    </row>
    <row r="76" spans="1:5">
      <c r="E76" s="451"/>
    </row>
    <row r="77" spans="1:5">
      <c r="A77" s="451"/>
      <c r="B77" s="451"/>
      <c r="C77" s="451"/>
      <c r="D77" s="451"/>
      <c r="E77" s="451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A5FF991-C66A-4AAF-AC09-3E8322DE2999}">
  <ds:schemaRefs/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498F0357-19EF-429B-ABBE-9EE0F18B7652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</ds:schemaRefs>
</ds:datastoreItem>
</file>

<file path=customXml/itemProps8.xml><?xml version="1.0" encoding="utf-8"?>
<ds:datastoreItem xmlns:ds="http://schemas.openxmlformats.org/officeDocument/2006/customXml" ds:itemID="{73EAB481-866B-4C0F-8627-26832E150B4D}">
  <ds:schemaRefs/>
</ds:datastoreItem>
</file>

<file path=customXml/itemProps9.xml><?xml version="1.0" encoding="utf-8"?>
<ds:datastoreItem xmlns:ds="http://schemas.openxmlformats.org/officeDocument/2006/customXml" ds:itemID="{457F4C07-1709-4595-8EC4-6C0DABF04268}">
  <ds:schemaRefs/>
</ds:datastoreItem>
</file>

<file path=customXml/itemProps10.xml><?xml version="1.0" encoding="utf-8"?>
<ds:datastoreItem xmlns:ds="http://schemas.openxmlformats.org/officeDocument/2006/customXml" ds:itemID="{E68C531D-A362-4FEB-8EB6-C7E4117D7A69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4B5313D3-99C5-44BD-BE39-5926B1C15ED3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F8AB7AAD-CCBA-4D35-9A0D-E4DC6E01A4E1}">
  <ds:schemaRefs/>
</ds:datastoreItem>
</file>

<file path=customXml/itemProps1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8428E760-B837-43D3-BFB6-FA3F00E4351C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F11733BD-FDAC-45AD-A0CD-7C4B6266E0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2020-07-31T08:42:16Z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