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8400" yWindow="0" windowWidth="38400" windowHeight="24000" activeTab="4"/>
    <workbookView xWindow="0" yWindow="0" windowWidth="28800" windowHeight="10500" activeTab="1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  <externalReference r:id="rId10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J28" i="6"/>
  <c r="M8" i="6"/>
  <c r="N8" i="6" s="1"/>
  <c r="L8" i="6"/>
  <c r="J8" i="6"/>
  <c r="M17" i="6"/>
  <c r="N17" i="6" s="1"/>
  <c r="L17" i="6"/>
  <c r="J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J27" i="6" l="1"/>
  <c r="M56" i="6" l="1"/>
  <c r="N56" i="6" s="1"/>
  <c r="J56" i="6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J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J18" i="6"/>
  <c r="M16" i="6"/>
  <c r="N16" i="6" s="1"/>
  <c r="L16" i="6"/>
  <c r="J16" i="6"/>
  <c r="M15" i="6"/>
  <c r="N15" i="6" s="1"/>
  <c r="L15" i="6"/>
  <c r="J15" i="6"/>
  <c r="M41" i="6"/>
  <c r="N41" i="6" s="1"/>
  <c r="L41" i="6"/>
  <c r="J41" i="6"/>
  <c r="M14" i="6"/>
  <c r="N14" i="6" s="1"/>
  <c r="L14" i="6"/>
  <c r="M40" i="6"/>
  <c r="N40" i="6" s="1"/>
  <c r="L40" i="6"/>
  <c r="J40" i="6"/>
  <c r="M13" i="6"/>
  <c r="N13" i="6" s="1"/>
  <c r="L13" i="6"/>
  <c r="J13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7" i="6"/>
  <c r="N7" i="6" s="1"/>
  <c r="L7" i="6"/>
  <c r="J7" i="6"/>
  <c r="M39" i="6"/>
  <c r="N39" i="6" s="1"/>
  <c r="L39" i="6"/>
  <c r="M38" i="6"/>
  <c r="N38" i="6" s="1"/>
  <c r="L38" i="6"/>
  <c r="J38" i="6"/>
  <c r="M6" i="6"/>
  <c r="N6" i="6" s="1"/>
  <c r="L6" i="6"/>
  <c r="J6" i="6"/>
  <c r="M37" i="6"/>
  <c r="N37" i="6" s="1"/>
  <c r="L37" i="6"/>
  <c r="J37" i="6"/>
  <c r="M36" i="6"/>
  <c r="N36" i="6" s="1"/>
  <c r="L36" i="6"/>
  <c r="J36" i="6"/>
  <c r="M35" i="6"/>
  <c r="N35" i="6" s="1"/>
  <c r="L35" i="6"/>
  <c r="J35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5" i="6"/>
  <c r="N5" i="6" s="1"/>
  <c r="L5" i="6"/>
  <c r="J5" i="6"/>
  <c r="M4" i="6"/>
  <c r="N4" i="6" s="1"/>
  <c r="L4" i="6"/>
  <c r="J4" i="6"/>
  <c r="M30" i="6"/>
  <c r="N30" i="6" s="1"/>
  <c r="L30" i="6"/>
  <c r="J30" i="6"/>
  <c r="M29" i="6"/>
  <c r="N29" i="6" s="1"/>
  <c r="L29" i="6"/>
  <c r="J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<sst xmlns="http://schemas.openxmlformats.org/spreadsheetml/2006/main" count="2678" uniqueCount="1226">
  <si>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</si>
  <si>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</si>
  <si>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</si>
  <si>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</si>
  <si>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</si>
  <si>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</si>
  <si>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</si>
  <si>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</si>
  <si>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</si>
  <si>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</si>
  <si>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</si>
  <si>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</si>
  <si>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</si>
  <si>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</si>
  <si>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</si>
  <si>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</si>
  <si>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</si>
  <si>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</si>
  <si>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</si>
  <si>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</si>
  <si>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</si>
  <si>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</si>
  <si>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</si>
  <si>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</si>
  <si>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</si>
  <si>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</si>
  <si>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</si>
  <si>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</si>
  <si>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</si>
  <si>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</si>
  <si>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</si>
  <si>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</si>
  <si>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</si>
  <si>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</si>
  <si>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</si>
  <si>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</si>
  <si>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</si>
  <si>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</si>
  <si>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</si>
  <si>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</si>
  <si>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</si>
  <si>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</si>
  <si>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</si>
  <si>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</si>
  <si>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</si>
  <si>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</si>
  <si>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</si>
  <si>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</si>
  <si>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</si>
  <si>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</si>
  <si>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</si>
  <si>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</si>
  <si>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</si>
  <si>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</si>
  <si>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</si>
  <si>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</si>
  <si>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</si>
  <si>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</si>
  <si>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</si>
  <si>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</si>
  <si>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</si>
  <si>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</si>
  <si>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</si>
  <si>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</si>
  <si>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</si>
  <si>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</si>
  <si>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</si>
  <si>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</si>
  <si>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</si>
  <si>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</si>
  <si>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</si>
  <si>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</si>
  <si>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</si>
  <si>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</si>
  <si>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</si>
  <si>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</si>
  <si>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</si>
  <si>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</si>
  <si>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</si>
  <si>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</si>
  <si>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</si>
  <si>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</si>
  <si>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</si>
  <si>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</si>
  <si>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</si>
  <si>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</si>
  <si>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</si>
  <si>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</si>
  <si>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</si>
  <si>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</si>
  <si>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</si>
  <si>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</si>
  <si>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</si>
  <si>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</si>
  <si>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</si>
  <si>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</si>
  <si>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</si>
  <si>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</si>
  <si>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</si>
  <si>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</si>
  <si>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</si>
  <si>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</si>
  <si>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</si>
  <si>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</si>
  <si>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</si>
  <si>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</si>
  <si>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</si>
  <si>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</si>
  <si>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</si>
  <si>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</si>
  <si>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</si>
  <si>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</si>
  <si>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</si>
  <si>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</si>
  <si>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</si>
  <si>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</si>
  <si>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</si>
  <si>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</si>
  <si>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</si>
  <si>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</si>
  <si>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</si>
  <si>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</si>
  <si>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</si>
  <si>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</si>
  <si>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</si>
  <si>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</si>
  <si>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</si>
  <si>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</si>
  <si>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</si>
  <si>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</si>
  <si>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</si>
  <si>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</si>
  <si>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</si>
  <si>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</si>
  <si>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</si>
  <si>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</si>
  <si>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</si>
  <si>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</si>
  <si>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</si>
  <si>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</si>
  <si>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</si>
  <si>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</si>
  <si>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</si>
  <si>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</si>
  <si>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</si>
  <si>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</si>
  <si>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</si>
  <si>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</si>
  <si>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</si>
  <si>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</si>
  <si>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</si>
  <si>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</si>
  <si>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</si>
  <si>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</si>
  <si>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</si>
  <si>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</si>
  <si>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</si>
  <si>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</si>
  <si>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</si>
  <si>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</si>
  <si>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</si>
  <si>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</si>
  <si>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</si>
  <si>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</si>
  <si>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</si>
  <si>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</si>
  <si>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</si>
  <si>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</si>
  <si>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</si>
  <si>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</si>
  <si>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</si>
  <si>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</si>
  <si>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</si>
  <si>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</si>
  <si>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</si>
  <si>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</si>
  <si>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</si>
  <si>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</si>
  <si>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</si>
  <si>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</si>
  <si>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</si>
  <si>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</si>
  <si>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</si>
  <si>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</si>
  <si>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</si>
  <si>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</si>
  <si>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</si>
  <si>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</si>
  <si>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</si>
  <si>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</si>
  <si>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</si>
  <si>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</si>
  <si>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</si>
  <si>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</si>
  <si>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</si>
  <si>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</si>
  <si>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</si>
  <si>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</si>
  <si>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</si>
  <si>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</si>
  <si>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</si>
  <si>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</si>
  <si>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</si>
  <si>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</si>
  <si>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</si>
  <si>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</si>
  <si>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</si>
  <si>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</si>
  <si>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</si>
  <si>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</si>
  <si>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</si>
  <si>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</si>
  <si>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</si>
  <si>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</si>
  <si>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</si>
  <si>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</si>
  <si>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</si>
  <si>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</si>
  <si>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</si>
  <si>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</si>
  <si>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</si>
  <si>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</si>
  <si>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</si>
  <si>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</si>
  <si>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</si>
  <si>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</si>
  <si>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</si>
  <si>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</si>
  <si>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</si>
  <si>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</si>
  <si>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</si>
  <si>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</si>
  <si>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</si>
  <si>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</si>
  <si>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</si>
  <si>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</si>
  <si>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</si>
  <si>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</si>
  <si>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</si>
  <si>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</si>
  <si>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</si>
  <si>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</si>
  <si>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</si>
  <si>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</si>
  <si>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</si>
  <si>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</si>
  <si>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</si>
  <si>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</si>
  <si>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</si>
  <si>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</si>
  <si>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</si>
  <si>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</si>
  <si>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</si>
  <si>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</si>
  <si>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</si>
  <si>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</si>
  <si>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</si>
  <si>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</si>
  <si>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</si>
  <si>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</si>
  <si>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</si>
  <si>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</si>
  <si>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</si>
  <si>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</si>
  <si>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</si>
  <si>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</si>
  <si>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</si>
  <si>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</si>
  <si>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</si>
  <si>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</si>
  <si>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</si>
  <si>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</si>
  <si>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</si>
  <si>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</si>
  <si>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</si>
  <si>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</si>
  <si>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</si>
  <si>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</si>
  <si>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</si>
  <si>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</si>
  <si>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</si>
  <si>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</si>
  <si>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</si>
  <si>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</si>
  <si>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</si>
  <si>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</si>
  <si>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</si>
  <si>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</si>
  <si>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</si>
  <si>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</si>
  <si>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</si>
  <si>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</si>
  <si>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</si>
  <si>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</si>
  <si>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</si>
  <si>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</si>
  <si>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</si>
  <si>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</si>
  <si>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</si>
  <si>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</si>
  <si>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</si>
  <si>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</si>
  <si>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</si>
  <si>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</si>
  <si>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</si>
  <si>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</si>
  <si>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</si>
  <si>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</si>
  <si>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</si>
  <si>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</si>
  <si>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</si>
  <si>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</si>
  <si>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</si>
  <si>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</si>
  <si>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</si>
  <si>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</si>
  <si>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</si>
  <si>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</si>
  <si>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</si>
  <si>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</si>
  <si>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</si>
  <si>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</si>
  <si>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</si>
  <si>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</si>
  <si>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</si>
  <si>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</si>
  <si>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</si>
  <si>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</si>
  <si>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</si>
  <si>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</si>
  <si>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</si>
  <si>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</si>
  <si>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</si>
  <si>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</si>
  <si>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</si>
  <si>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</si>
  <si>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</si>
  <si>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</si>
  <si>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</si>
  <si>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</si>
  <si>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</si>
  <si>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</si>
  <si>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</si>
  <si>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</si>
  <si>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</si>
  <si>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</si>
  <si>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</si>
  <si>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</si>
  <si>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</si>
  <si>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</si>
  <si>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</si>
  <si>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</si>
  <si>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</si>
  <si>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</si>
  <si>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</si>
  <si>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</si>
  <si>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</si>
  <si>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</si>
  <si>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</si>
  <si>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</si>
  <si>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</si>
  <si>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</si>
  <si>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</si>
  <si>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</si>
  <si>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</si>
  <si>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</si>
  <si>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</si>
  <si>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</si>
  <si>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</si>
  <si>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</si>
  <si>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</si>
  <si>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</si>
  <si>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</si>
  <si>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</si>
  <si>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</si>
  <si>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</si>
  <si>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</si>
  <si>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</si>
  <si>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</si>
  <si>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</si>
  <si>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</si>
  <si>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</si>
  <si>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</si>
  <si>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</si>
  <si>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</si>
  <si>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</si>
  <si>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</si>
  <si>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</si>
  <si>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</si>
  <si>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</si>
  <si>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</si>
  <si>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</si>
  <si>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</si>
  <si>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</si>
  <si>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</si>
  <si>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</si>
  <si>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</si>
  <si>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</si>
  <si>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</si>
  <si>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</si>
  <si>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</si>
  <si>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</si>
  <si>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</si>
  <si>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</si>
  <si>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</si>
  <si>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</si>
  <si>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</si>
  <si>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</si>
  <si>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</si>
  <si>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</si>
  <si>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</si>
  <si>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</si>
  <si>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</si>
  <si>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</si>
  <si>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</si>
  <si>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</si>
  <si>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</si>
  <si>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</si>
  <si>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</si>
  <si>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</si>
  <si>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</si>
  <si>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</si>
  <si>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</si>
  <si>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</si>
  <si>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</si>
  <si>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</si>
  <si>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</si>
  <si>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</si>
  <si>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</si>
  <si>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</si>
  <si>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</si>
  <si>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</si>
  <si>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</si>
  <si>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</si>
  <si>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</si>
  <si>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</si>
  <si>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</si>
  <si>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</si>
  <si>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</si>
  <si>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</si>
  <si>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</si>
  <si>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</si>
  <si>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</si>
  <si>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</si>
  <si>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</si>
  <si>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</si>
  <si>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</si>
  <si>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</si>
  <si>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</si>
  <si>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</si>
  <si>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</si>
  <si>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</si>
  <si>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</si>
  <si>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</si>
  <si>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</si>
  <si>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</si>
  <si>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</si>
  <si>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</si>
  <si>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</si>
  <si>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</si>
  <si>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</si>
  <si>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</si>
  <si>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</si>
  <si>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</si>
  <si>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</si>
  <si>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</si>
  <si>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</si>
  <si>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</si>
  <si>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</si>
  <si>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</si>
  <si>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</si>
  <si>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</si>
  <si>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</si>
  <si>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</si>
  <si>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</si>
  <si>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</si>
  <si>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</si>
  <si>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</si>
  <si>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</si>
  <si>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</si>
  <si>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</si>
  <si>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</si>
  <si>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</si>
  <si>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</si>
  <si>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</si>
  <si>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</si>
  <si>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</si>
  <si>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</si>
  <si>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</si>
  <si>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</si>
  <si>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</si>
  <si>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</si>
  <si>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</si>
  <si>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</si>
  <si>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</si>
  <si>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</si>
  <si>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</si>
  <si>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</si>
  <si>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</si>
  <si>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</si>
  <si>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</si>
  <si>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</si>
  <si>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</si>
  <si>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</si>
  <si>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</si>
  <si>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</si>
  <si>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</si>
  <si>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</si>
  <si>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</si>
  <si>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</si>
  <si>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</si>
  <si>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</si>
  <si>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</si>
  <si>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</si>
  <si>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</si>
  <si>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</si>
  <si>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</si>
  <si>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</si>
  <si>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</si>
  <si>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</si>
  <si>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</si>
  <si>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</si>
  <si>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</si>
  <si>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</si>
  <si>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</si>
  <si>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</si>
  <si>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</si>
  <si>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</si>
  <si>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</si>
  <si>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</si>
  <si>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</si>
  <si>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</si>
  <si>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</si>
  <si>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</si>
  <si>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</si>
  <si>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</si>
  <si>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</si>
  <si>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</si>
  <si>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</si>
  <si>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</si>
  <si>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</si>
  <si>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</si>
  <si>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</si>
  <si>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</si>
  <si>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</si>
  <si>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</si>
  <si>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</si>
  <si>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</si>
  <si>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</si>
  <si>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</si>
  <si>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</si>
  <si>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</si>
  <si>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</si>
  <si>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</si>
  <si>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</si>
  <si>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</si>
  <si>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</si>
  <si>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</si>
  <si>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</si>
  <si>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</si>
  <si>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</si>
  <si>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</si>
  <si>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</si>
  <si>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</si>
  <si>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</si>
  <si>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</si>
  <si>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</si>
  <si>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</si>
  <si>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</si>
  <si>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</si>
  <si>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</si>
  <si>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</si>
  <si>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</si>
  <si>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</si>
  <si>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</si>
  <si>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</si>
  <si>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</si>
  <si>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</si>
  <si>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</si>
  <si>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</si>
  <si>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</si>
  <si>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</si>
  <si>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</si>
  <si>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</si>
  <si>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</si>
  <si>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</si>
  <si>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</si>
  <si>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</si>
  <si>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</si>
  <si>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</si>
  <si>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</si>
  <si>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</si>
  <si>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</si>
  <si>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</si>
  <si>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</si>
  <si>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</si>
  <si>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</si>
  <si>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</si>
  <si>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</si>
  <si>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</si>
  <si>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</si>
  <si>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</si>
  <si>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</si>
  <si>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</si>
  <si>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</si>
  <si>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</si>
  <si>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</si>
  <si>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</si>
  <si>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</si>
  <si>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</si>
  <si>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</si>
  <si>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</si>
  <si>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</si>
  <si>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</si>
  <si>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</si>
  <si>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</si>
  <si>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</si>
  <si>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</si>
  <si>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</si>
  <si>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</si>
  <si>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</si>
  <si>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</si>
  <si>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</si>
  <si>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</si>
  <si>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</si>
  <si>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</si>
  <si>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</si>
  <si>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</si>
  <si>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</si>
  <si>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</si>
  <si>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</si>
  <si>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</si>
  <si>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</si>
  <si>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</si>
  <si>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</si>
  <si>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</si>
  <si>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</si>
  <si>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</si>
  <si>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</si>
  <si>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</si>
  <si>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</si>
  <si>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</si>
  <si>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</si>
  <si>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</si>
  <si>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</si>
  <si>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</si>
  <si>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</si>
  <si>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</si>
  <si>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</si>
  <si>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</si>
  <si>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</si>
  <si>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</si>
  <si>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</si>
  <si>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</si>
  <si>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</si>
  <si>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</si>
  <si>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</si>
  <si>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</si>
  <si>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</si>
  <si>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</si>
  <si>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</si>
  <si>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</si>
  <si>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</si>
  <si>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</si>
  <si>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</si>
  <si>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</si>
  <si>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</si>
  <si>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</si>
  <si>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</si>
  <si>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</si>
  <si>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</si>
  <si>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</si>
  <si>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</si>
  <si>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</si>
  <si>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</si>
  <si>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</si>
  <si>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</si>
  <si>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</si>
  <si>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</si>
  <si>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</si>
  <si>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</si>
  <si>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</si>
  <si>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</si>
  <si>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</si>
  <si>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</si>
  <si>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</si>
  <si>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</si>
  <si>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</si>
  <si>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</si>
  <si>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</si>
  <si>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</si>
  <si>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</si>
  <si>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</si>
  <si>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</si>
  <si>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</si>
  <si>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</si>
  <si>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</si>
  <si>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</si>
  <si>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</si>
  <si>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</si>
  <si>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</si>
  <si>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</si>
  <si>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</si>
  <si>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</si>
  <si>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</si>
  <si>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</si>
  <si>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</si>
  <si>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</si>
  <si>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</si>
  <si>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</si>
  <si>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</si>
  <si>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</si>
  <si>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</si>
  <si>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</si>
  <si>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</si>
  <si>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</si>
  <si>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</si>
  <si>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</si>
  <si>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</si>
  <si>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</si>
  <si>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</si>
  <si>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</si>
  <si>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</si>
  <si>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</si>
  <si>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</si>
  <si>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</si>
  <si>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</si>
  <si>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</si>
  <si>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</si>
  <si>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</si>
  <si>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</si>
  <si>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</si>
  <si>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</si>
  <si>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</si>
  <si>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</si>
  <si>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</si>
  <si>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</si>
  <si>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</si>
  <si>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</si>
  <si>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</si>
  <si>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</si>
  <si>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</si>
  <si>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</si>
  <si>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</si>
  <si>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</si>
  <si>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</si>
  <si>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</si>
  <si>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</si>
  <si>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</si>
  <si>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</si>
  <si>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</si>
  <si>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</si>
  <si>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</si>
  <si>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</si>
  <si>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</si>
  <si>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</si>
  <si>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</si>
  <si>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</si>
  <si>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</si>
  <si>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</si>
  <si>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</si>
  <si>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</si>
  <si>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</si>
  <si>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</si>
  <si>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</si>
  <si>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</si>
  <si>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</si>
  <si>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</si>
  <si>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</si>
  <si>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</si>
  <si>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</si>
  <si>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</si>
  <si>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</si>
  <si>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</si>
  <si>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</si>
  <si>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</si>
  <si>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</si>
  <si>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</si>
  <si>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</si>
  <si>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</si>
  <si>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</si>
  <si>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</si>
  <si>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</si>
  <si>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</si>
  <si>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</si>
  <si>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</si>
  <si>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</si>
  <si>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</si>
  <si>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</si>
  <si>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</si>
  <si>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</si>
  <si>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</si>
  <si>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</si>
  <si>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</si>
  <si>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</si>
  <si>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</si>
  <si>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</si>
  <si>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</si>
  <si>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</si>
  <si>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</si>
  <si>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</si>
  <si>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</si>
  <si>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</si>
  <si>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</si>
  <si>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</si>
  <si>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</si>
  <si>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</si>
  <si>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</si>
  <si>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</si>
  <si>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</si>
  <si>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</si>
  <si>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</si>
  <si>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</si>
  <si>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</si>
  <si>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</si>
  <si>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</si>
  <si>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</si>
  <si>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</si>
  <si>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</si>
  <si>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</si>
  <si>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</si>
  <si>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</si>
  <si>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</si>
  <si>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</si>
  <si>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</si>
  <si>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</si>
  <si>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</si>
  <si>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</si>
  <si>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</si>
  <si>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</si>
  <si>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</si>
  <si>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</si>
  <si>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</si>
  <si>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</si>
  <si>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</si>
  <si>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</si>
  <si>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</si>
  <si>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</si>
  <si>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</si>
  <si>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</si>
  <si>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</si>
  <si>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</si>
  <si>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</si>
  <si>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</si>
  <si>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</si>
  <si>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</si>
  <si>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</si>
  <si>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</si>
  <si>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</si>
  <si>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</si>
  <si>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</si>
  <si>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</si>
  <si>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</si>
  <si>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</si>
  <si>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</si>
  <si>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</si>
  <si>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</si>
  <si>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</si>
  <si>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</si>
  <si>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</si>
  <si>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</si>
  <si>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</si>
  <si>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</si>
  <si>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</si>
  <si>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</si>
  <si>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</si>
  <si>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</si>
  <si>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</si>
  <si>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</si>
  <si>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</si>
  <si>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</si>
  <si>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</si>
  <si>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</si>
  <si>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</si>
  <si>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</si>
  <si>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</si>
  <si>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</si>
  <si>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</si>
  <si>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</si>
  <si>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</si>
  <si>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</si>
  <si>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</si>
  <si>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</si>
  <si>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</si>
  <si>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</si>
  <si>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</si>
  <si>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</si>
  <si>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</si>
  <si>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</si>
  <si>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</si>
  <si>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</si>
  <si>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</si>
  <si>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</si>
  <si>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</si>
  <si>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</si>
  <si>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</si>
  <si>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</si>
  <si>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</si>
  <si>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</si>
  <si>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</si>
  <si>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</si>
  <si>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</si>
  <si>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</si>
  <si>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</si>
  <si>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</si>
  <si>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</si>
  <si>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</si>
  <si>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</si>
  <si>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</si>
  <si>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</si>
  <si>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</si>
  <si>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</si>
  <si>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</si>
  <si>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</si>
  <si>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</si>
  <si>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</si>
  <si>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</si>
  <si>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</si>
  <si>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</si>
  <si>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</si>
  <si>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</si>
  <si>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</si>
  <si>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</si>
  <si>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</si>
  <si>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</si>
  <si>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</si>
  <si>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</si>
  <si>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</si>
  <si>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</si>
  <si>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</si>
  <si>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</si>
  <si>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</si>
  <si>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</si>
  <si>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</si>
  <si>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</si>
  <si>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</si>
  <si>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</si>
  <si>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</si>
  <si>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</si>
  <si>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</si>
  <si>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</si>
  <si>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</si>
  <si>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</si>
  <si>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</si>
  <si>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</si>
  <si>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</si>
  <si>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</si>
  <si>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</si>
  <si>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</si>
  <si>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</si>
  <si>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</si>
  <si>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</si>
  <si>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</si>
  <si>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</si>
  <si>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</si>
  <si>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</si>
  <si>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</si>
  <si>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</si>
  <si>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</si>
  <si>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</si>
  <si>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</si>
  <si>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</si>
  <si>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</si>
  <si>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</si>
  <si>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</si>
  <si>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</si>
  <si>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</si>
  <si>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</si>
  <si>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</si>
  <si>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</si>
  <si>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</si>
  <si>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</si>
  <si>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</si>
  <si>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</si>
  <si>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</si>
  <si>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</si>
  <si>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</si>
  <si>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</si>
  <si>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</si>
  <si>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</si>
  <si>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</si>
  <si>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</si>
  <si>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</si>
  <si>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</si>
  <si>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</si>
  <si>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</si>
  <si>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</si>
  <si>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</si>
  <si>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</si>
  <si>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</si>
  <si>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</si>
  <si>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</si>
  <si>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</si>
  <si>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</si>
  <si>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</si>
  <si>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</si>
  <si>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</si>
  <si>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</si>
  <si>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</si>
  <si>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</si>
  <si>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</si>
  <si>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</si>
  <si>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</si>
  <si>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</si>
  <si>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</si>
  <si>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</si>
  <si>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</si>
  <si>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</si>
  <si>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</si>
  <si>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</si>
  <si>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</si>
  <si>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</si>
  <si>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</si>
  <si>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</si>
  <si>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</si>
  <si>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</si>
  <si>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</si>
  <si>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</si>
  <si>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</si>
  <si>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</si>
  <si>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</si>
  <si>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</si>
  <si>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</si>
  <si>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</si>
  <si>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</si>
  <si>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</si>
  <si>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icon_pet_chance_cny_pig</t>
  </si>
  <si>
    <t>icon_pet_chance_cupido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</si>
  <si>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</si>
  <si>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</si>
  <si>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</si>
  <si>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</si>
  <si>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</si>
  <si>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</si>
  <si>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</si>
  <si>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</si>
  <si>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</si>
  <si>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</si>
  <si>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</si>
  <si>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</si>
  <si>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</si>
  <si>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</si>
  <si>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</si>
  <si>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</si>
  <si>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</si>
  <si>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</si>
  <si>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</si>
  <si>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</si>
  <si>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</si>
  <si>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</si>
  <si>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</si>
  <si>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</si>
  <si>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</si>
  <si>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</si>
  <si>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</si>
  <si>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</si>
  <si>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</si>
  <si>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</si>
  <si>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</si>
  <si>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</si>
  <si>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</si>
  <si>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</si>
  <si>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</si>
  <si>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</si>
  <si>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</si>
  <si>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</si>
  <si>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</si>
  <si>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</si>
  <si>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</si>
  <si>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</si>
  <si>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</si>
  <si>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</si>
  <si>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</si>
  <si>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</si>
  <si>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</si>
  <si>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</si>
  <si>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</si>
  <si>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</si>
  <si>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</si>
  <si>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</si>
  <si>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</si>
  <si>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</si>
  <si>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</si>
  <si>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</si>
  <si>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</si>
  <si>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</si>
  <si>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</si>
  <si>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</si>
  <si>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</si>
  <si>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</si>
  <si>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</si>
  <si>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</si>
  <si>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</si>
  <si>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</si>
  <si>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</si>
  <si>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</si>
  <si>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</si>
  <si>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</si>
  <si>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</si>
  <si>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</si>
  <si>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</si>
  <si>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</si>
  <si>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</si>
  <si>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</si>
  <si>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</si>
  <si>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</si>
  <si>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</si>
  <si>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</si>
  <si>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</si>
  <si>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</si>
  <si>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</si>
  <si>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</si>
  <si>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</si>
  <si>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</si>
  <si>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</si>
  <si>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</si>
  <si>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</si>
  <si>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</si>
  <si>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</si>
  <si>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</si>
  <si>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</si>
  <si>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</si>
  <si>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</si>
  <si>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</si>
  <si>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</si>
  <si>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</si>
  <si>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</si>
  <si>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</si>
  <si>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</si>
  <si>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</si>
  <si>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</si>
  <si>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</si>
  <si>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</si>
  <si>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</si>
  <si>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</si>
  <si>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</si>
  <si>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</si>
  <si>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</si>
  <si>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</si>
  <si>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</si>
  <si>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</si>
  <si>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</si>
  <si>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</si>
  <si>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</si>
  <si>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</si>
  <si>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</si>
  <si>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</si>
  <si>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</si>
  <si>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</si>
  <si>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</si>
  <si>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</si>
  <si>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</si>
  <si>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</si>
  <si>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</si>
  <si>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</si>
  <si>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</si>
  <si>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</si>
  <si>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</si>
  <si>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</si>
  <si>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</si>
  <si>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</si>
  <si>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</si>
  <si>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</si>
  <si>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</si>
  <si>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</si>
  <si>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</si>
  <si>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</si>
  <si>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</si>
  <si>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</si>
  <si>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</si>
  <si>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</si>
  <si>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</si>
  <si>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</si>
  <si>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</si>
  <si>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</si>
  <si>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</si>
  <si>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</si>
  <si>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</si>
  <si>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</si>
  <si>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</si>
  <si>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</si>
  <si>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</si>
  <si>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</si>
  <si>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</si>
  <si>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</si>
  <si>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</si>
  <si>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</si>
  <si>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</si>
  <si>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</si>
  <si>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</si>
  <si>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</si>
  <si>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</si>
  <si>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</si>
  <si>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</si>
  <si>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</si>
  <si>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</si>
  <si>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</si>
  <si>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icon_deadlyFireworks</t>
  </si>
  <si>
    <t>icon_loveAttraction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</si>
  <si>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</si>
  <si>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</si>
  <si>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</si>
  <si>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</si>
  <si>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</si>
  <si>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icon_goblin_invasion_1</t>
  </si>
  <si>
    <t>goblin_invasion_2</t>
  </si>
  <si>
    <t>TID_MOD_GOBLIN_INVASION_2_NAME</t>
  </si>
  <si>
    <t>TID_MOD_GOBLIN_INVASION_2_DESCRIPTION</t>
  </si>
  <si>
    <t>TID_MOD_GOBLIN_INVASION_2_DESC_SHORT</t>
  </si>
  <si>
    <t>icon_goblin_invasion_2</t>
  </si>
  <si>
    <t>easter_egg_hunt</t>
  </si>
  <si>
    <t>icon_easter_hunt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</si>
  <si>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</si>
  <si>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</si>
  <si>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</si>
  <si>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</si>
  <si>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</si>
  <si>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</si>
  <si>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icon_pet_chance_barbecue</t>
  </si>
  <si>
    <t>icon_pet_chance_bubble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</si>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</sst>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0" fillId="13" borderId="8" xfId="0" applyNumberFormat="1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4" dataDxfId="122" headerRowBorderDxfId="123" tableBorderDxfId="121" totalsRowBorderDxfId="120">
  <autoFilter ref="B5:Q96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5" totalsRowCount="1" headerRowDxfId="41" dataDxfId="39" totalsRowDxfId="37" headerRowBorderDxfId="40" tableBorderDxfId="38" totalsRowBorderDxfId="36">
  <autoFilter ref="D3:N64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temporary_revive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7" totalsRowShown="0" headerRowDxfId="13" dataDxfId="12" tableBorderDxfId="11">
  <autoFilter ref="A3:K47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3"/>
  <sheetViews>
    <sheetView topLeftCell="A79" zoomScale="85" zoomScaleNormal="85" workbookViewId="0">
      <selection activeCell="S78" sqref="S78"/>
    </sheetView>
    <sheetView workbookViewId="1"/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8" t="s">
        <v>980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43" t="s">
        <v>981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43" t="s">
        <v>981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43" t="s">
        <v>981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43" t="s">
        <v>981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43" t="s">
        <v>981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43" t="s">
        <v>981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43" t="s">
        <v>981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43" t="s">
        <v>981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43" t="s">
        <v>981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43" t="s">
        <v>981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43" t="s">
        <v>981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5.75" thickBot="1" x14ac:dyDescent="0.3">
      <c r="B17" s="144" t="s">
        <v>4</v>
      </c>
      <c r="C17" s="143" t="s">
        <v>613</v>
      </c>
      <c r="D17" s="168" t="s">
        <v>615</v>
      </c>
      <c r="E17" s="143" t="s">
        <v>981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5.75" thickBot="1" x14ac:dyDescent="0.3">
      <c r="B18" s="158" t="s">
        <v>4</v>
      </c>
      <c r="C18" s="157" t="s">
        <v>611</v>
      </c>
      <c r="D18" s="156" t="s">
        <v>610</v>
      </c>
      <c r="E18" s="143" t="s">
        <v>981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 x14ac:dyDescent="0.25">
      <c r="B19" s="158" t="s">
        <v>4</v>
      </c>
      <c r="C19" s="157" t="s">
        <v>705</v>
      </c>
      <c r="D19" s="156" t="s">
        <v>706</v>
      </c>
      <c r="E19" s="280" t="s">
        <v>982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705</v>
      </c>
    </row>
    <row r="20" spans="2:17" x14ac:dyDescent="0.25">
      <c r="B20" s="176" t="s">
        <v>4</v>
      </c>
      <c r="C20" s="175" t="s">
        <v>707</v>
      </c>
      <c r="D20" s="168" t="s">
        <v>706</v>
      </c>
      <c r="E20" s="280" t="s">
        <v>983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707</v>
      </c>
    </row>
    <row r="21" spans="2:17" x14ac:dyDescent="0.25">
      <c r="B21" s="176" t="s">
        <v>4</v>
      </c>
      <c r="C21" s="175" t="s">
        <v>708</v>
      </c>
      <c r="D21" s="168" t="s">
        <v>706</v>
      </c>
      <c r="E21" s="280" t="s">
        <v>984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708</v>
      </c>
    </row>
    <row r="22" spans="2:17" x14ac:dyDescent="0.25">
      <c r="B22" s="176" t="s">
        <v>4</v>
      </c>
      <c r="C22" s="175" t="s">
        <v>709</v>
      </c>
      <c r="D22" s="168" t="s">
        <v>706</v>
      </c>
      <c r="E22" s="280" t="s">
        <v>985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709</v>
      </c>
    </row>
    <row r="23" spans="2:17" x14ac:dyDescent="0.25">
      <c r="B23" s="176" t="s">
        <v>4</v>
      </c>
      <c r="C23" s="175" t="s">
        <v>710</v>
      </c>
      <c r="D23" s="168" t="s">
        <v>706</v>
      </c>
      <c r="E23" s="280" t="s">
        <v>986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710</v>
      </c>
    </row>
    <row r="24" spans="2:17" x14ac:dyDescent="0.25">
      <c r="B24" s="176" t="s">
        <v>4</v>
      </c>
      <c r="C24" s="175" t="s">
        <v>711</v>
      </c>
      <c r="D24" s="168" t="s">
        <v>706</v>
      </c>
      <c r="E24" s="280" t="s">
        <v>987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711</v>
      </c>
    </row>
    <row r="25" spans="2:17" x14ac:dyDescent="0.25">
      <c r="B25" s="176" t="s">
        <v>4</v>
      </c>
      <c r="C25" s="175" t="s">
        <v>712</v>
      </c>
      <c r="D25" s="168" t="s">
        <v>706</v>
      </c>
      <c r="E25" s="280" t="s">
        <v>988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712</v>
      </c>
    </row>
    <row r="26" spans="2:17" x14ac:dyDescent="0.25">
      <c r="B26" s="176" t="s">
        <v>4</v>
      </c>
      <c r="C26" s="175" t="s">
        <v>713</v>
      </c>
      <c r="D26" s="168" t="s">
        <v>706</v>
      </c>
      <c r="E26" s="280" t="s">
        <v>989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713</v>
      </c>
    </row>
    <row r="27" spans="2:17" x14ac:dyDescent="0.25">
      <c r="B27" s="176" t="s">
        <v>4</v>
      </c>
      <c r="C27" s="175" t="s">
        <v>714</v>
      </c>
      <c r="D27" s="168" t="s">
        <v>706</v>
      </c>
      <c r="E27" s="280" t="s">
        <v>990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714</v>
      </c>
    </row>
    <row r="28" spans="2:17" x14ac:dyDescent="0.25">
      <c r="B28" s="176" t="s">
        <v>4</v>
      </c>
      <c r="C28" s="175" t="s">
        <v>715</v>
      </c>
      <c r="D28" s="168" t="s">
        <v>706</v>
      </c>
      <c r="E28" s="280" t="s">
        <v>991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715</v>
      </c>
    </row>
    <row r="29" spans="2:17" x14ac:dyDescent="0.25">
      <c r="B29" s="176" t="s">
        <v>4</v>
      </c>
      <c r="C29" s="175" t="s">
        <v>716</v>
      </c>
      <c r="D29" s="168" t="s">
        <v>706</v>
      </c>
      <c r="E29" s="280" t="s">
        <v>992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716</v>
      </c>
    </row>
    <row r="30" spans="2:17" x14ac:dyDescent="0.25">
      <c r="B30" s="176" t="s">
        <v>4</v>
      </c>
      <c r="C30" s="175" t="s">
        <v>717</v>
      </c>
      <c r="D30" s="168" t="s">
        <v>706</v>
      </c>
      <c r="E30" s="280" t="s">
        <v>993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717</v>
      </c>
    </row>
    <row r="31" spans="2:17" x14ac:dyDescent="0.25">
      <c r="B31" s="176" t="s">
        <v>4</v>
      </c>
      <c r="C31" s="175" t="s">
        <v>718</v>
      </c>
      <c r="D31" s="168" t="s">
        <v>706</v>
      </c>
      <c r="E31" s="280" t="s">
        <v>994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718</v>
      </c>
    </row>
    <row r="32" spans="2:17" x14ac:dyDescent="0.25">
      <c r="B32" s="176" t="s">
        <v>4</v>
      </c>
      <c r="C32" s="175" t="s">
        <v>719</v>
      </c>
      <c r="D32" s="168" t="s">
        <v>706</v>
      </c>
      <c r="E32" s="280" t="s">
        <v>995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719</v>
      </c>
    </row>
    <row r="33" spans="2:17" x14ac:dyDescent="0.25">
      <c r="B33" s="176" t="s">
        <v>4</v>
      </c>
      <c r="C33" s="175" t="s">
        <v>720</v>
      </c>
      <c r="D33" s="168" t="s">
        <v>706</v>
      </c>
      <c r="E33" s="280" t="s">
        <v>996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720</v>
      </c>
    </row>
    <row r="34" spans="2:17" x14ac:dyDescent="0.25">
      <c r="B34" s="176" t="s">
        <v>4</v>
      </c>
      <c r="C34" s="175" t="s">
        <v>721</v>
      </c>
      <c r="D34" s="168" t="s">
        <v>706</v>
      </c>
      <c r="E34" s="280" t="s">
        <v>997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721</v>
      </c>
    </row>
    <row r="35" spans="2:17" x14ac:dyDescent="0.25">
      <c r="B35" s="176" t="s">
        <v>4</v>
      </c>
      <c r="C35" s="175" t="s">
        <v>722</v>
      </c>
      <c r="D35" s="168" t="s">
        <v>706</v>
      </c>
      <c r="E35" s="280" t="s">
        <v>998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722</v>
      </c>
    </row>
    <row r="36" spans="2:17" x14ac:dyDescent="0.25">
      <c r="B36" s="176" t="s">
        <v>4</v>
      </c>
      <c r="C36" s="175" t="s">
        <v>723</v>
      </c>
      <c r="D36" s="168" t="s">
        <v>706</v>
      </c>
      <c r="E36" s="280" t="s">
        <v>999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723</v>
      </c>
    </row>
    <row r="37" spans="2:17" x14ac:dyDescent="0.25">
      <c r="B37" s="176" t="s">
        <v>4</v>
      </c>
      <c r="C37" s="175" t="s">
        <v>724</v>
      </c>
      <c r="D37" s="168" t="s">
        <v>706</v>
      </c>
      <c r="E37" s="280" t="s">
        <v>1000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724</v>
      </c>
    </row>
    <row r="38" spans="2:17" x14ac:dyDescent="0.25">
      <c r="B38" s="176" t="s">
        <v>4</v>
      </c>
      <c r="C38" s="175" t="s">
        <v>725</v>
      </c>
      <c r="D38" s="168" t="s">
        <v>706</v>
      </c>
      <c r="E38" s="280" t="s">
        <v>1001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725</v>
      </c>
    </row>
    <row r="39" spans="2:17" x14ac:dyDescent="0.25">
      <c r="B39" s="176" t="s">
        <v>4</v>
      </c>
      <c r="C39" s="175" t="s">
        <v>726</v>
      </c>
      <c r="D39" s="168" t="s">
        <v>706</v>
      </c>
      <c r="E39" s="280" t="s">
        <v>1002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726</v>
      </c>
    </row>
    <row r="40" spans="2:17" x14ac:dyDescent="0.25">
      <c r="B40" s="176" t="s">
        <v>4</v>
      </c>
      <c r="C40" s="168" t="s">
        <v>732</v>
      </c>
      <c r="D40" s="168" t="s">
        <v>706</v>
      </c>
      <c r="E40" s="280" t="s">
        <v>1003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732</v>
      </c>
    </row>
    <row r="41" spans="2:17" x14ac:dyDescent="0.25">
      <c r="B41" s="176" t="s">
        <v>4</v>
      </c>
      <c r="C41" s="168" t="s">
        <v>733</v>
      </c>
      <c r="D41" s="168" t="s">
        <v>706</v>
      </c>
      <c r="E41" s="280" t="s">
        <v>1004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733</v>
      </c>
    </row>
    <row r="42" spans="2:17" x14ac:dyDescent="0.25">
      <c r="B42" s="176" t="s">
        <v>4</v>
      </c>
      <c r="C42" s="168" t="s">
        <v>734</v>
      </c>
      <c r="D42" s="168" t="s">
        <v>706</v>
      </c>
      <c r="E42" s="280" t="s">
        <v>1005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734</v>
      </c>
    </row>
    <row r="43" spans="2:17" x14ac:dyDescent="0.25">
      <c r="B43" s="176" t="s">
        <v>4</v>
      </c>
      <c r="C43" s="168" t="s">
        <v>735</v>
      </c>
      <c r="D43" s="168" t="s">
        <v>706</v>
      </c>
      <c r="E43" s="280" t="s">
        <v>1006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735</v>
      </c>
    </row>
    <row r="44" spans="2:17" x14ac:dyDescent="0.25">
      <c r="B44" s="176" t="s">
        <v>4</v>
      </c>
      <c r="C44" s="168" t="s">
        <v>736</v>
      </c>
      <c r="D44" s="168" t="s">
        <v>706</v>
      </c>
      <c r="E44" s="280" t="s">
        <v>1007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736</v>
      </c>
    </row>
    <row r="45" spans="2:17" x14ac:dyDescent="0.25">
      <c r="B45" s="176" t="s">
        <v>4</v>
      </c>
      <c r="C45" s="168" t="s">
        <v>737</v>
      </c>
      <c r="D45" s="168" t="s">
        <v>706</v>
      </c>
      <c r="E45" s="280" t="s">
        <v>1008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737</v>
      </c>
    </row>
    <row r="46" spans="2:17" x14ac:dyDescent="0.25">
      <c r="B46" s="176" t="s">
        <v>4</v>
      </c>
      <c r="C46" s="168" t="s">
        <v>738</v>
      </c>
      <c r="D46" s="168" t="s">
        <v>706</v>
      </c>
      <c r="E46" s="280" t="s">
        <v>1009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738</v>
      </c>
    </row>
    <row r="47" spans="2:17" x14ac:dyDescent="0.25">
      <c r="B47" s="176" t="s">
        <v>4</v>
      </c>
      <c r="C47" s="168" t="s">
        <v>739</v>
      </c>
      <c r="D47" s="168" t="s">
        <v>706</v>
      </c>
      <c r="E47" s="280" t="s">
        <v>1010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739</v>
      </c>
    </row>
    <row r="48" spans="2:17" x14ac:dyDescent="0.25">
      <c r="B48" s="176" t="s">
        <v>4</v>
      </c>
      <c r="C48" s="168" t="s">
        <v>740</v>
      </c>
      <c r="D48" s="168" t="s">
        <v>706</v>
      </c>
      <c r="E48" s="280" t="s">
        <v>1011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740</v>
      </c>
    </row>
    <row r="49" spans="2:17" x14ac:dyDescent="0.25">
      <c r="B49" s="244" t="s">
        <v>4</v>
      </c>
      <c r="C49" s="168" t="s">
        <v>894</v>
      </c>
      <c r="D49" s="168" t="s">
        <v>706</v>
      </c>
      <c r="E49" s="168" t="s">
        <v>1012</v>
      </c>
      <c r="F49" s="170">
        <v>0</v>
      </c>
      <c r="G49" s="166">
        <v>0.99</v>
      </c>
      <c r="H49" s="165" t="s">
        <v>628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900</v>
      </c>
    </row>
    <row r="50" spans="2:17" x14ac:dyDescent="0.25">
      <c r="B50" s="244" t="s">
        <v>4</v>
      </c>
      <c r="C50" s="168" t="s">
        <v>895</v>
      </c>
      <c r="D50" s="168" t="s">
        <v>706</v>
      </c>
      <c r="E50" s="168" t="s">
        <v>1013</v>
      </c>
      <c r="F50" s="170">
        <v>0</v>
      </c>
      <c r="G50" s="166">
        <v>4.99</v>
      </c>
      <c r="H50" s="165" t="s">
        <v>628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901</v>
      </c>
    </row>
    <row r="51" spans="2:17" x14ac:dyDescent="0.25">
      <c r="B51" s="244" t="s">
        <v>4</v>
      </c>
      <c r="C51" s="168" t="s">
        <v>896</v>
      </c>
      <c r="D51" s="168" t="s">
        <v>706</v>
      </c>
      <c r="E51" s="168" t="s">
        <v>1014</v>
      </c>
      <c r="F51" s="170">
        <v>0</v>
      </c>
      <c r="G51" s="166">
        <v>9.99</v>
      </c>
      <c r="H51" s="165" t="s">
        <v>628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902</v>
      </c>
    </row>
    <row r="52" spans="2:17" x14ac:dyDescent="0.25">
      <c r="B52" s="244" t="s">
        <v>4</v>
      </c>
      <c r="C52" s="168" t="s">
        <v>897</v>
      </c>
      <c r="D52" s="168" t="s">
        <v>706</v>
      </c>
      <c r="E52" s="168" t="s">
        <v>1015</v>
      </c>
      <c r="F52" s="170">
        <v>0</v>
      </c>
      <c r="G52" s="166">
        <v>19.989999999999998</v>
      </c>
      <c r="H52" s="165" t="s">
        <v>628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903</v>
      </c>
    </row>
    <row r="53" spans="2:17" x14ac:dyDescent="0.25">
      <c r="B53" s="244" t="s">
        <v>4</v>
      </c>
      <c r="C53" s="168" t="s">
        <v>898</v>
      </c>
      <c r="D53" s="168" t="s">
        <v>706</v>
      </c>
      <c r="E53" s="168" t="s">
        <v>1016</v>
      </c>
      <c r="F53" s="170">
        <v>0</v>
      </c>
      <c r="G53" s="166">
        <v>39.99</v>
      </c>
      <c r="H53" s="165" t="s">
        <v>628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904</v>
      </c>
    </row>
    <row r="54" spans="2:17" x14ac:dyDescent="0.25">
      <c r="B54" s="244" t="s">
        <v>4</v>
      </c>
      <c r="C54" s="168" t="s">
        <v>899</v>
      </c>
      <c r="D54" s="168" t="s">
        <v>706</v>
      </c>
      <c r="E54" s="168" t="s">
        <v>1017</v>
      </c>
      <c r="F54" s="170">
        <v>0</v>
      </c>
      <c r="G54" s="166">
        <v>79.989999999999995</v>
      </c>
      <c r="H54" s="165" t="s">
        <v>628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905</v>
      </c>
    </row>
    <row r="55" spans="2:17" x14ac:dyDescent="0.25">
      <c r="B55" s="244" t="s">
        <v>4</v>
      </c>
      <c r="C55" s="168" t="s">
        <v>1124</v>
      </c>
      <c r="D55" s="168" t="s">
        <v>706</v>
      </c>
      <c r="E55" s="168" t="s">
        <v>1088</v>
      </c>
      <c r="F55" s="170">
        <v>0</v>
      </c>
      <c r="G55" s="166" t="s">
        <v>1044</v>
      </c>
      <c r="H55" s="165" t="s">
        <v>628</v>
      </c>
      <c r="I55" s="245"/>
      <c r="J55" s="246"/>
      <c r="K55" s="247"/>
      <c r="L55" s="245"/>
      <c r="M55" s="173" t="b">
        <v>0</v>
      </c>
      <c r="N55" s="161"/>
      <c r="O55" s="248"/>
      <c r="P55" s="248"/>
      <c r="Q55" s="249" t="s">
        <v>1052</v>
      </c>
    </row>
    <row r="56" spans="2:17" x14ac:dyDescent="0.25">
      <c r="B56" s="244" t="s">
        <v>4</v>
      </c>
      <c r="C56" s="168" t="s">
        <v>1125</v>
      </c>
      <c r="D56" s="168" t="s">
        <v>706</v>
      </c>
      <c r="E56" s="168" t="s">
        <v>1089</v>
      </c>
      <c r="F56" s="170">
        <v>0</v>
      </c>
      <c r="G56" s="166" t="s">
        <v>1044</v>
      </c>
      <c r="H56" s="165" t="s">
        <v>628</v>
      </c>
      <c r="I56" s="245"/>
      <c r="J56" s="246"/>
      <c r="K56" s="247"/>
      <c r="L56" s="245"/>
      <c r="M56" s="173" t="b">
        <v>0</v>
      </c>
      <c r="N56" s="161"/>
      <c r="O56" s="248"/>
      <c r="P56" s="248"/>
      <c r="Q56" s="249" t="s">
        <v>1053</v>
      </c>
    </row>
    <row r="57" spans="2:17" x14ac:dyDescent="0.25">
      <c r="B57" s="244" t="s">
        <v>4</v>
      </c>
      <c r="C57" s="168" t="s">
        <v>1126</v>
      </c>
      <c r="D57" s="168" t="s">
        <v>706</v>
      </c>
      <c r="E57" s="168" t="s">
        <v>1090</v>
      </c>
      <c r="F57" s="170">
        <v>0</v>
      </c>
      <c r="G57" s="166" t="s">
        <v>1045</v>
      </c>
      <c r="H57" s="165" t="s">
        <v>628</v>
      </c>
      <c r="I57" s="245"/>
      <c r="J57" s="246"/>
      <c r="K57" s="247"/>
      <c r="L57" s="245"/>
      <c r="M57" s="173" t="b">
        <v>0</v>
      </c>
      <c r="N57" s="161"/>
      <c r="O57" s="248"/>
      <c r="P57" s="248"/>
      <c r="Q57" s="249" t="s">
        <v>1054</v>
      </c>
    </row>
    <row r="58" spans="2:17" x14ac:dyDescent="0.25">
      <c r="B58" s="244" t="s">
        <v>4</v>
      </c>
      <c r="C58" s="168" t="s">
        <v>1127</v>
      </c>
      <c r="D58" s="168" t="s">
        <v>706</v>
      </c>
      <c r="E58" s="168" t="s">
        <v>1091</v>
      </c>
      <c r="F58" s="170">
        <v>0</v>
      </c>
      <c r="G58" s="166" t="s">
        <v>1044</v>
      </c>
      <c r="H58" s="165" t="s">
        <v>628</v>
      </c>
      <c r="I58" s="245"/>
      <c r="J58" s="246"/>
      <c r="K58" s="247"/>
      <c r="L58" s="245"/>
      <c r="M58" s="173" t="b">
        <v>0</v>
      </c>
      <c r="N58" s="161"/>
      <c r="O58" s="248"/>
      <c r="P58" s="248"/>
      <c r="Q58" s="249" t="s">
        <v>1055</v>
      </c>
    </row>
    <row r="59" spans="2:17" x14ac:dyDescent="0.25">
      <c r="B59" s="244" t="s">
        <v>4</v>
      </c>
      <c r="C59" s="168" t="s">
        <v>1128</v>
      </c>
      <c r="D59" s="168" t="s">
        <v>706</v>
      </c>
      <c r="E59" s="168" t="s">
        <v>1092</v>
      </c>
      <c r="F59" s="170">
        <v>0</v>
      </c>
      <c r="G59" s="166" t="s">
        <v>1046</v>
      </c>
      <c r="H59" s="165" t="s">
        <v>628</v>
      </c>
      <c r="I59" s="245"/>
      <c r="J59" s="246"/>
      <c r="K59" s="247"/>
      <c r="L59" s="245"/>
      <c r="M59" s="173" t="b">
        <v>0</v>
      </c>
      <c r="N59" s="161"/>
      <c r="O59" s="248"/>
      <c r="P59" s="248"/>
      <c r="Q59" s="249" t="s">
        <v>1056</v>
      </c>
    </row>
    <row r="60" spans="2:17" x14ac:dyDescent="0.25">
      <c r="B60" s="244" t="s">
        <v>4</v>
      </c>
      <c r="C60" s="168" t="s">
        <v>1129</v>
      </c>
      <c r="D60" s="168" t="s">
        <v>706</v>
      </c>
      <c r="E60" s="168" t="s">
        <v>1093</v>
      </c>
      <c r="F60" s="170">
        <v>0</v>
      </c>
      <c r="G60" s="166" t="s">
        <v>1045</v>
      </c>
      <c r="H60" s="165" t="s">
        <v>628</v>
      </c>
      <c r="I60" s="245"/>
      <c r="J60" s="246"/>
      <c r="K60" s="247"/>
      <c r="L60" s="245"/>
      <c r="M60" s="173" t="b">
        <v>0</v>
      </c>
      <c r="N60" s="161"/>
      <c r="O60" s="248"/>
      <c r="P60" s="248"/>
      <c r="Q60" s="249" t="s">
        <v>1057</v>
      </c>
    </row>
    <row r="61" spans="2:17" x14ac:dyDescent="0.25">
      <c r="B61" s="244" t="s">
        <v>4</v>
      </c>
      <c r="C61" s="168" t="s">
        <v>1130</v>
      </c>
      <c r="D61" s="168" t="s">
        <v>706</v>
      </c>
      <c r="E61" s="168" t="s">
        <v>1094</v>
      </c>
      <c r="F61" s="170">
        <v>0</v>
      </c>
      <c r="G61" s="166" t="s">
        <v>1044</v>
      </c>
      <c r="H61" s="165" t="s">
        <v>628</v>
      </c>
      <c r="I61" s="245"/>
      <c r="J61" s="246"/>
      <c r="K61" s="247"/>
      <c r="L61" s="245"/>
      <c r="M61" s="173" t="b">
        <v>0</v>
      </c>
      <c r="N61" s="161"/>
      <c r="O61" s="248"/>
      <c r="P61" s="248"/>
      <c r="Q61" s="249" t="s">
        <v>1058</v>
      </c>
    </row>
    <row r="62" spans="2:17" x14ac:dyDescent="0.25">
      <c r="B62" s="244" t="s">
        <v>4</v>
      </c>
      <c r="C62" s="168" t="s">
        <v>1131</v>
      </c>
      <c r="D62" s="168" t="s">
        <v>706</v>
      </c>
      <c r="E62" s="168" t="s">
        <v>1095</v>
      </c>
      <c r="F62" s="170">
        <v>0</v>
      </c>
      <c r="G62" s="166" t="s">
        <v>1045</v>
      </c>
      <c r="H62" s="165" t="s">
        <v>628</v>
      </c>
      <c r="I62" s="245"/>
      <c r="J62" s="246"/>
      <c r="K62" s="247"/>
      <c r="L62" s="245"/>
      <c r="M62" s="173" t="b">
        <v>0</v>
      </c>
      <c r="N62" s="161"/>
      <c r="O62" s="248"/>
      <c r="P62" s="248"/>
      <c r="Q62" s="249" t="s">
        <v>1059</v>
      </c>
    </row>
    <row r="63" spans="2:17" x14ac:dyDescent="0.25">
      <c r="B63" s="244" t="s">
        <v>4</v>
      </c>
      <c r="C63" s="168" t="s">
        <v>1132</v>
      </c>
      <c r="D63" s="168" t="s">
        <v>706</v>
      </c>
      <c r="E63" s="168" t="s">
        <v>1096</v>
      </c>
      <c r="F63" s="170">
        <v>0</v>
      </c>
      <c r="G63" s="166" t="s">
        <v>1044</v>
      </c>
      <c r="H63" s="165" t="s">
        <v>628</v>
      </c>
      <c r="I63" s="245"/>
      <c r="J63" s="246"/>
      <c r="K63" s="247"/>
      <c r="L63" s="245"/>
      <c r="M63" s="173" t="b">
        <v>0</v>
      </c>
      <c r="N63" s="161"/>
      <c r="O63" s="248"/>
      <c r="P63" s="248"/>
      <c r="Q63" s="249" t="s">
        <v>1060</v>
      </c>
    </row>
    <row r="64" spans="2:17" x14ac:dyDescent="0.25">
      <c r="B64" s="244" t="s">
        <v>4</v>
      </c>
      <c r="C64" s="168" t="s">
        <v>1133</v>
      </c>
      <c r="D64" s="168" t="s">
        <v>706</v>
      </c>
      <c r="E64" s="168" t="s">
        <v>1097</v>
      </c>
      <c r="F64" s="170">
        <v>0</v>
      </c>
      <c r="G64" s="166" t="s">
        <v>1046</v>
      </c>
      <c r="H64" s="165" t="s">
        <v>628</v>
      </c>
      <c r="I64" s="245"/>
      <c r="J64" s="246"/>
      <c r="K64" s="247"/>
      <c r="L64" s="245"/>
      <c r="M64" s="173" t="b">
        <v>0</v>
      </c>
      <c r="N64" s="161"/>
      <c r="O64" s="248"/>
      <c r="P64" s="248"/>
      <c r="Q64" s="249" t="s">
        <v>1061</v>
      </c>
    </row>
    <row r="65" spans="2:17" x14ac:dyDescent="0.25">
      <c r="B65" s="244" t="s">
        <v>4</v>
      </c>
      <c r="C65" s="168" t="s">
        <v>1134</v>
      </c>
      <c r="D65" s="168" t="s">
        <v>706</v>
      </c>
      <c r="E65" s="168" t="s">
        <v>1098</v>
      </c>
      <c r="F65" s="170">
        <v>0</v>
      </c>
      <c r="G65" s="166" t="s">
        <v>1044</v>
      </c>
      <c r="H65" s="165" t="s">
        <v>628</v>
      </c>
      <c r="I65" s="245"/>
      <c r="J65" s="246"/>
      <c r="K65" s="247"/>
      <c r="L65" s="245"/>
      <c r="M65" s="173" t="b">
        <v>0</v>
      </c>
      <c r="N65" s="161"/>
      <c r="O65" s="248"/>
      <c r="P65" s="248"/>
      <c r="Q65" s="249" t="s">
        <v>1062</v>
      </c>
    </row>
    <row r="66" spans="2:17" x14ac:dyDescent="0.25">
      <c r="B66" s="244" t="s">
        <v>4</v>
      </c>
      <c r="C66" s="168" t="s">
        <v>1135</v>
      </c>
      <c r="D66" s="168" t="s">
        <v>706</v>
      </c>
      <c r="E66" s="168" t="s">
        <v>1099</v>
      </c>
      <c r="F66" s="170">
        <v>0</v>
      </c>
      <c r="G66" s="166" t="s">
        <v>1045</v>
      </c>
      <c r="H66" s="165" t="s">
        <v>628</v>
      </c>
      <c r="I66" s="245"/>
      <c r="J66" s="246"/>
      <c r="K66" s="247"/>
      <c r="L66" s="245"/>
      <c r="M66" s="173" t="b">
        <v>0</v>
      </c>
      <c r="N66" s="161"/>
      <c r="O66" s="248"/>
      <c r="P66" s="248"/>
      <c r="Q66" s="249" t="s">
        <v>1063</v>
      </c>
    </row>
    <row r="67" spans="2:17" x14ac:dyDescent="0.25">
      <c r="B67" s="244" t="s">
        <v>4</v>
      </c>
      <c r="C67" s="168" t="s">
        <v>1136</v>
      </c>
      <c r="D67" s="168" t="s">
        <v>706</v>
      </c>
      <c r="E67" s="168" t="s">
        <v>1100</v>
      </c>
      <c r="F67" s="170">
        <v>0</v>
      </c>
      <c r="G67" s="166" t="s">
        <v>1044</v>
      </c>
      <c r="H67" s="165" t="s">
        <v>628</v>
      </c>
      <c r="I67" s="245"/>
      <c r="J67" s="246"/>
      <c r="K67" s="247"/>
      <c r="L67" s="245"/>
      <c r="M67" s="173" t="b">
        <v>0</v>
      </c>
      <c r="N67" s="161"/>
      <c r="O67" s="248"/>
      <c r="P67" s="248"/>
      <c r="Q67" s="249" t="s">
        <v>1064</v>
      </c>
    </row>
    <row r="68" spans="2:17" x14ac:dyDescent="0.25">
      <c r="B68" s="244" t="s">
        <v>4</v>
      </c>
      <c r="C68" s="168" t="s">
        <v>1137</v>
      </c>
      <c r="D68" s="168" t="s">
        <v>706</v>
      </c>
      <c r="E68" s="168" t="s">
        <v>1101</v>
      </c>
      <c r="F68" s="170">
        <v>0</v>
      </c>
      <c r="G68" s="166" t="s">
        <v>1044</v>
      </c>
      <c r="H68" s="165" t="s">
        <v>628</v>
      </c>
      <c r="I68" s="245"/>
      <c r="J68" s="246"/>
      <c r="K68" s="247"/>
      <c r="L68" s="245"/>
      <c r="M68" s="173" t="b">
        <v>0</v>
      </c>
      <c r="N68" s="161"/>
      <c r="O68" s="248"/>
      <c r="P68" s="248"/>
      <c r="Q68" s="249" t="s">
        <v>1065</v>
      </c>
    </row>
    <row r="69" spans="2:17" x14ac:dyDescent="0.25">
      <c r="B69" s="244" t="s">
        <v>4</v>
      </c>
      <c r="C69" s="168" t="s">
        <v>1138</v>
      </c>
      <c r="D69" s="168" t="s">
        <v>706</v>
      </c>
      <c r="E69" s="168" t="s">
        <v>1102</v>
      </c>
      <c r="F69" s="170">
        <v>0</v>
      </c>
      <c r="G69" s="166" t="s">
        <v>1045</v>
      </c>
      <c r="H69" s="165" t="s">
        <v>628</v>
      </c>
      <c r="I69" s="245"/>
      <c r="J69" s="246"/>
      <c r="K69" s="247"/>
      <c r="L69" s="245"/>
      <c r="M69" s="173" t="b">
        <v>0</v>
      </c>
      <c r="N69" s="161"/>
      <c r="O69" s="248"/>
      <c r="P69" s="248"/>
      <c r="Q69" s="249" t="s">
        <v>1066</v>
      </c>
    </row>
    <row r="70" spans="2:17" x14ac:dyDescent="0.25">
      <c r="B70" s="244" t="s">
        <v>4</v>
      </c>
      <c r="C70" s="168" t="s">
        <v>1139</v>
      </c>
      <c r="D70" s="168" t="s">
        <v>706</v>
      </c>
      <c r="E70" s="168" t="s">
        <v>1103</v>
      </c>
      <c r="F70" s="170">
        <v>0</v>
      </c>
      <c r="G70" s="166" t="s">
        <v>1044</v>
      </c>
      <c r="H70" s="165" t="s">
        <v>628</v>
      </c>
      <c r="I70" s="245"/>
      <c r="J70" s="246"/>
      <c r="K70" s="247"/>
      <c r="L70" s="245"/>
      <c r="M70" s="173" t="b">
        <v>0</v>
      </c>
      <c r="N70" s="161"/>
      <c r="O70" s="248"/>
      <c r="P70" s="248"/>
      <c r="Q70" s="249" t="s">
        <v>1067</v>
      </c>
    </row>
    <row r="71" spans="2:17" x14ac:dyDescent="0.25">
      <c r="B71" s="244" t="s">
        <v>4</v>
      </c>
      <c r="C71" s="168" t="s">
        <v>1140</v>
      </c>
      <c r="D71" s="168" t="s">
        <v>706</v>
      </c>
      <c r="E71" s="168" t="s">
        <v>1104</v>
      </c>
      <c r="F71" s="170">
        <v>0</v>
      </c>
      <c r="G71" s="166" t="s">
        <v>1045</v>
      </c>
      <c r="H71" s="165" t="s">
        <v>628</v>
      </c>
      <c r="I71" s="245"/>
      <c r="J71" s="246"/>
      <c r="K71" s="247"/>
      <c r="L71" s="245"/>
      <c r="M71" s="173" t="b">
        <v>0</v>
      </c>
      <c r="N71" s="161"/>
      <c r="O71" s="248"/>
      <c r="P71" s="248"/>
      <c r="Q71" s="249" t="s">
        <v>1068</v>
      </c>
    </row>
    <row r="72" spans="2:17" x14ac:dyDescent="0.25">
      <c r="B72" s="244" t="s">
        <v>4</v>
      </c>
      <c r="C72" s="168" t="s">
        <v>1141</v>
      </c>
      <c r="D72" s="168" t="s">
        <v>706</v>
      </c>
      <c r="E72" s="168" t="s">
        <v>1105</v>
      </c>
      <c r="F72" s="170">
        <v>0</v>
      </c>
      <c r="G72" s="166" t="s">
        <v>1047</v>
      </c>
      <c r="H72" s="165" t="s">
        <v>628</v>
      </c>
      <c r="I72" s="245"/>
      <c r="J72" s="246"/>
      <c r="K72" s="247"/>
      <c r="L72" s="245"/>
      <c r="M72" s="173" t="b">
        <v>0</v>
      </c>
      <c r="N72" s="161"/>
      <c r="O72" s="248"/>
      <c r="P72" s="248"/>
      <c r="Q72" s="249" t="s">
        <v>1069</v>
      </c>
    </row>
    <row r="73" spans="2:17" x14ac:dyDescent="0.25">
      <c r="B73" s="244" t="s">
        <v>4</v>
      </c>
      <c r="C73" s="168" t="s">
        <v>1142</v>
      </c>
      <c r="D73" s="168" t="s">
        <v>706</v>
      </c>
      <c r="E73" s="168" t="s">
        <v>1106</v>
      </c>
      <c r="F73" s="170">
        <v>0</v>
      </c>
      <c r="G73" s="166" t="s">
        <v>1045</v>
      </c>
      <c r="H73" s="165" t="s">
        <v>628</v>
      </c>
      <c r="I73" s="245"/>
      <c r="J73" s="246"/>
      <c r="K73" s="247"/>
      <c r="L73" s="245"/>
      <c r="M73" s="173" t="b">
        <v>0</v>
      </c>
      <c r="N73" s="161"/>
      <c r="O73" s="248"/>
      <c r="P73" s="248"/>
      <c r="Q73" s="249" t="s">
        <v>1070</v>
      </c>
    </row>
    <row r="74" spans="2:17" x14ac:dyDescent="0.25">
      <c r="B74" s="244" t="s">
        <v>4</v>
      </c>
      <c r="C74" s="168" t="s">
        <v>1143</v>
      </c>
      <c r="D74" s="168" t="s">
        <v>706</v>
      </c>
      <c r="E74" s="168" t="s">
        <v>1107</v>
      </c>
      <c r="F74" s="170">
        <v>0</v>
      </c>
      <c r="G74" s="166" t="s">
        <v>1048</v>
      </c>
      <c r="H74" s="165" t="s">
        <v>628</v>
      </c>
      <c r="I74" s="245"/>
      <c r="J74" s="246"/>
      <c r="K74" s="247"/>
      <c r="L74" s="245"/>
      <c r="M74" s="173" t="b">
        <v>0</v>
      </c>
      <c r="N74" s="161"/>
      <c r="O74" s="248"/>
      <c r="P74" s="248"/>
      <c r="Q74" s="249" t="s">
        <v>1071</v>
      </c>
    </row>
    <row r="75" spans="2:17" x14ac:dyDescent="0.25">
      <c r="B75" s="244" t="s">
        <v>4</v>
      </c>
      <c r="C75" s="168" t="s">
        <v>1144</v>
      </c>
      <c r="D75" s="168" t="s">
        <v>706</v>
      </c>
      <c r="E75" s="168" t="s">
        <v>1108</v>
      </c>
      <c r="F75" s="170">
        <v>0</v>
      </c>
      <c r="G75" s="166" t="s">
        <v>1047</v>
      </c>
      <c r="H75" s="165" t="s">
        <v>628</v>
      </c>
      <c r="I75" s="245"/>
      <c r="J75" s="246"/>
      <c r="K75" s="247"/>
      <c r="L75" s="245"/>
      <c r="M75" s="173" t="b">
        <v>0</v>
      </c>
      <c r="N75" s="161"/>
      <c r="O75" s="248"/>
      <c r="P75" s="248"/>
      <c r="Q75" s="249" t="s">
        <v>1072</v>
      </c>
    </row>
    <row r="76" spans="2:17" x14ac:dyDescent="0.25">
      <c r="B76" s="244" t="s">
        <v>4</v>
      </c>
      <c r="C76" s="168" t="s">
        <v>1145</v>
      </c>
      <c r="D76" s="168" t="s">
        <v>706</v>
      </c>
      <c r="E76" s="168" t="s">
        <v>1109</v>
      </c>
      <c r="F76" s="170">
        <v>0</v>
      </c>
      <c r="G76" s="166" t="s">
        <v>1047</v>
      </c>
      <c r="H76" s="165" t="s">
        <v>628</v>
      </c>
      <c r="I76" s="245"/>
      <c r="J76" s="246"/>
      <c r="K76" s="247"/>
      <c r="L76" s="245"/>
      <c r="M76" s="173" t="b">
        <v>0</v>
      </c>
      <c r="N76" s="161"/>
      <c r="O76" s="248"/>
      <c r="P76" s="248"/>
      <c r="Q76" s="249" t="s">
        <v>1073</v>
      </c>
    </row>
    <row r="77" spans="2:17" x14ac:dyDescent="0.25">
      <c r="B77" s="244" t="s">
        <v>4</v>
      </c>
      <c r="C77" s="168" t="s">
        <v>1146</v>
      </c>
      <c r="D77" s="168" t="s">
        <v>706</v>
      </c>
      <c r="E77" s="168" t="s">
        <v>1110</v>
      </c>
      <c r="F77" s="170">
        <v>0</v>
      </c>
      <c r="G77" s="166" t="s">
        <v>1044</v>
      </c>
      <c r="H77" s="165" t="s">
        <v>628</v>
      </c>
      <c r="I77" s="245"/>
      <c r="J77" s="246"/>
      <c r="K77" s="247"/>
      <c r="L77" s="245"/>
      <c r="M77" s="173" t="b">
        <v>0</v>
      </c>
      <c r="N77" s="161"/>
      <c r="O77" s="248"/>
      <c r="P77" s="248"/>
      <c r="Q77" s="249" t="s">
        <v>1074</v>
      </c>
    </row>
    <row r="78" spans="2:17" x14ac:dyDescent="0.25">
      <c r="B78" s="244" t="s">
        <v>4</v>
      </c>
      <c r="C78" s="168" t="s">
        <v>1147</v>
      </c>
      <c r="D78" s="168" t="s">
        <v>706</v>
      </c>
      <c r="E78" s="168" t="s">
        <v>1111</v>
      </c>
      <c r="F78" s="170">
        <v>0</v>
      </c>
      <c r="G78" s="166" t="s">
        <v>1045</v>
      </c>
      <c r="H78" s="165" t="s">
        <v>628</v>
      </c>
      <c r="I78" s="245"/>
      <c r="J78" s="246"/>
      <c r="K78" s="247"/>
      <c r="L78" s="245"/>
      <c r="M78" s="173" t="b">
        <v>0</v>
      </c>
      <c r="N78" s="161"/>
      <c r="O78" s="248"/>
      <c r="P78" s="248"/>
      <c r="Q78" s="249" t="s">
        <v>1075</v>
      </c>
    </row>
    <row r="79" spans="2:17" x14ac:dyDescent="0.25">
      <c r="B79" s="244" t="s">
        <v>4</v>
      </c>
      <c r="C79" s="168" t="s">
        <v>1148</v>
      </c>
      <c r="D79" s="168" t="s">
        <v>706</v>
      </c>
      <c r="E79" s="168" t="s">
        <v>1112</v>
      </c>
      <c r="F79" s="170">
        <v>0</v>
      </c>
      <c r="G79" s="166" t="s">
        <v>1045</v>
      </c>
      <c r="H79" s="165" t="s">
        <v>628</v>
      </c>
      <c r="I79" s="245"/>
      <c r="J79" s="246"/>
      <c r="K79" s="247"/>
      <c r="L79" s="245"/>
      <c r="M79" s="173" t="b">
        <v>0</v>
      </c>
      <c r="N79" s="161"/>
      <c r="O79" s="248"/>
      <c r="P79" s="248"/>
      <c r="Q79" s="249" t="s">
        <v>1076</v>
      </c>
    </row>
    <row r="80" spans="2:17" x14ac:dyDescent="0.25">
      <c r="B80" s="244" t="s">
        <v>4</v>
      </c>
      <c r="C80" s="168" t="s">
        <v>1149</v>
      </c>
      <c r="D80" s="168" t="s">
        <v>706</v>
      </c>
      <c r="E80" s="168" t="s">
        <v>1113</v>
      </c>
      <c r="F80" s="170">
        <v>0</v>
      </c>
      <c r="G80" s="166" t="s">
        <v>1048</v>
      </c>
      <c r="H80" s="165" t="s">
        <v>628</v>
      </c>
      <c r="I80" s="245"/>
      <c r="J80" s="246"/>
      <c r="K80" s="247"/>
      <c r="L80" s="245"/>
      <c r="M80" s="173" t="b">
        <v>0</v>
      </c>
      <c r="N80" s="161"/>
      <c r="O80" s="248"/>
      <c r="P80" s="248"/>
      <c r="Q80" s="249" t="s">
        <v>1077</v>
      </c>
    </row>
    <row r="81" spans="2:17" x14ac:dyDescent="0.25">
      <c r="B81" s="244" t="s">
        <v>4</v>
      </c>
      <c r="C81" s="168" t="s">
        <v>1150</v>
      </c>
      <c r="D81" s="168" t="s">
        <v>706</v>
      </c>
      <c r="E81" s="168" t="s">
        <v>1114</v>
      </c>
      <c r="F81" s="170">
        <v>0</v>
      </c>
      <c r="G81" s="166" t="s">
        <v>1049</v>
      </c>
      <c r="H81" s="165" t="s">
        <v>628</v>
      </c>
      <c r="I81" s="245"/>
      <c r="J81" s="246"/>
      <c r="K81" s="247"/>
      <c r="L81" s="245"/>
      <c r="M81" s="173" t="b">
        <v>0</v>
      </c>
      <c r="N81" s="161"/>
      <c r="O81" s="248"/>
      <c r="P81" s="248"/>
      <c r="Q81" s="249" t="s">
        <v>1078</v>
      </c>
    </row>
    <row r="82" spans="2:17" x14ac:dyDescent="0.25">
      <c r="B82" s="244" t="s">
        <v>4</v>
      </c>
      <c r="C82" s="168" t="s">
        <v>1151</v>
      </c>
      <c r="D82" s="168" t="s">
        <v>706</v>
      </c>
      <c r="E82" s="168" t="s">
        <v>1115</v>
      </c>
      <c r="F82" s="170">
        <v>0</v>
      </c>
      <c r="G82" s="166" t="s">
        <v>1049</v>
      </c>
      <c r="H82" s="165" t="s">
        <v>628</v>
      </c>
      <c r="I82" s="245"/>
      <c r="J82" s="246"/>
      <c r="K82" s="247"/>
      <c r="L82" s="245"/>
      <c r="M82" s="173" t="b">
        <v>0</v>
      </c>
      <c r="N82" s="161"/>
      <c r="O82" s="248"/>
      <c r="P82" s="248"/>
      <c r="Q82" s="249" t="s">
        <v>1079</v>
      </c>
    </row>
    <row r="83" spans="2:17" x14ac:dyDescent="0.25">
      <c r="B83" s="244" t="s">
        <v>4</v>
      </c>
      <c r="C83" s="168" t="s">
        <v>1152</v>
      </c>
      <c r="D83" s="168" t="s">
        <v>706</v>
      </c>
      <c r="E83" s="168" t="s">
        <v>1116</v>
      </c>
      <c r="F83" s="170">
        <v>0</v>
      </c>
      <c r="G83" s="166" t="s">
        <v>1050</v>
      </c>
      <c r="H83" s="165" t="s">
        <v>628</v>
      </c>
      <c r="I83" s="245"/>
      <c r="J83" s="246"/>
      <c r="K83" s="247"/>
      <c r="L83" s="245"/>
      <c r="M83" s="173" t="b">
        <v>0</v>
      </c>
      <c r="N83" s="161"/>
      <c r="O83" s="248"/>
      <c r="P83" s="248"/>
      <c r="Q83" s="249" t="s">
        <v>1080</v>
      </c>
    </row>
    <row r="84" spans="2:17" x14ac:dyDescent="0.25">
      <c r="B84" s="244" t="s">
        <v>4</v>
      </c>
      <c r="C84" s="168" t="s">
        <v>1153</v>
      </c>
      <c r="D84" s="168" t="s">
        <v>706</v>
      </c>
      <c r="E84" s="168" t="s">
        <v>1117</v>
      </c>
      <c r="F84" s="170">
        <v>0</v>
      </c>
      <c r="G84" s="166" t="s">
        <v>1048</v>
      </c>
      <c r="H84" s="165" t="s">
        <v>628</v>
      </c>
      <c r="I84" s="245"/>
      <c r="J84" s="246"/>
      <c r="K84" s="247"/>
      <c r="L84" s="245"/>
      <c r="M84" s="173" t="b">
        <v>0</v>
      </c>
      <c r="N84" s="161"/>
      <c r="O84" s="248"/>
      <c r="P84" s="248"/>
      <c r="Q84" s="249" t="s">
        <v>1081</v>
      </c>
    </row>
    <row r="85" spans="2:17" x14ac:dyDescent="0.25">
      <c r="B85" s="244" t="s">
        <v>4</v>
      </c>
      <c r="C85" s="168" t="s">
        <v>1154</v>
      </c>
      <c r="D85" s="168" t="s">
        <v>706</v>
      </c>
      <c r="E85" s="168" t="s">
        <v>1118</v>
      </c>
      <c r="F85" s="170">
        <v>0</v>
      </c>
      <c r="G85" s="166" t="s">
        <v>1048</v>
      </c>
      <c r="H85" s="165" t="s">
        <v>628</v>
      </c>
      <c r="I85" s="245"/>
      <c r="J85" s="246"/>
      <c r="K85" s="247"/>
      <c r="L85" s="245"/>
      <c r="M85" s="173" t="b">
        <v>0</v>
      </c>
      <c r="N85" s="161"/>
      <c r="O85" s="248"/>
      <c r="P85" s="248"/>
      <c r="Q85" s="249" t="s">
        <v>1082</v>
      </c>
    </row>
    <row r="86" spans="2:17" x14ac:dyDescent="0.25">
      <c r="B86" s="244" t="s">
        <v>4</v>
      </c>
      <c r="C86" s="168" t="s">
        <v>1155</v>
      </c>
      <c r="D86" s="168" t="s">
        <v>706</v>
      </c>
      <c r="E86" s="168" t="s">
        <v>1119</v>
      </c>
      <c r="F86" s="170">
        <v>0</v>
      </c>
      <c r="G86" s="166" t="s">
        <v>1051</v>
      </c>
      <c r="H86" s="165" t="s">
        <v>628</v>
      </c>
      <c r="I86" s="245"/>
      <c r="J86" s="246"/>
      <c r="K86" s="247"/>
      <c r="L86" s="245"/>
      <c r="M86" s="173" t="b">
        <v>0</v>
      </c>
      <c r="N86" s="161"/>
      <c r="O86" s="248"/>
      <c r="P86" s="248"/>
      <c r="Q86" s="249" t="s">
        <v>1083</v>
      </c>
    </row>
    <row r="87" spans="2:17" x14ac:dyDescent="0.25">
      <c r="B87" s="244" t="s">
        <v>4</v>
      </c>
      <c r="C87" s="168" t="s">
        <v>1156</v>
      </c>
      <c r="D87" s="168" t="s">
        <v>706</v>
      </c>
      <c r="E87" s="168" t="s">
        <v>1120</v>
      </c>
      <c r="F87" s="170">
        <v>0</v>
      </c>
      <c r="G87" s="166" t="s">
        <v>1050</v>
      </c>
      <c r="H87" s="165" t="s">
        <v>628</v>
      </c>
      <c r="I87" s="245"/>
      <c r="J87" s="246"/>
      <c r="K87" s="247"/>
      <c r="L87" s="245"/>
      <c r="M87" s="173" t="b">
        <v>0</v>
      </c>
      <c r="N87" s="161"/>
      <c r="O87" s="248"/>
      <c r="P87" s="248"/>
      <c r="Q87" s="249" t="s">
        <v>1084</v>
      </c>
    </row>
    <row r="88" spans="2:17" x14ac:dyDescent="0.25">
      <c r="B88" s="244" t="s">
        <v>4</v>
      </c>
      <c r="C88" s="168" t="s">
        <v>1157</v>
      </c>
      <c r="D88" s="168" t="s">
        <v>706</v>
      </c>
      <c r="E88" s="168" t="s">
        <v>1121</v>
      </c>
      <c r="F88" s="170">
        <v>0</v>
      </c>
      <c r="G88" s="166" t="s">
        <v>1048</v>
      </c>
      <c r="H88" s="165" t="s">
        <v>628</v>
      </c>
      <c r="I88" s="245"/>
      <c r="J88" s="246"/>
      <c r="K88" s="247"/>
      <c r="L88" s="245"/>
      <c r="M88" s="173" t="b">
        <v>0</v>
      </c>
      <c r="N88" s="161"/>
      <c r="O88" s="248"/>
      <c r="P88" s="248"/>
      <c r="Q88" s="249" t="s">
        <v>1085</v>
      </c>
    </row>
    <row r="89" spans="2:17" x14ac:dyDescent="0.25">
      <c r="B89" s="244" t="s">
        <v>4</v>
      </c>
      <c r="C89" s="168" t="s">
        <v>1158</v>
      </c>
      <c r="D89" s="168" t="s">
        <v>706</v>
      </c>
      <c r="E89" s="168" t="s">
        <v>1122</v>
      </c>
      <c r="F89" s="170">
        <v>0</v>
      </c>
      <c r="G89" s="166" t="s">
        <v>1049</v>
      </c>
      <c r="H89" s="165" t="s">
        <v>628</v>
      </c>
      <c r="I89" s="245"/>
      <c r="J89" s="246"/>
      <c r="K89" s="247"/>
      <c r="L89" s="245"/>
      <c r="M89" s="173" t="b">
        <v>0</v>
      </c>
      <c r="N89" s="161"/>
      <c r="O89" s="248"/>
      <c r="P89" s="248"/>
      <c r="Q89" s="249" t="s">
        <v>1086</v>
      </c>
    </row>
    <row r="90" spans="2:17" x14ac:dyDescent="0.25">
      <c r="B90" s="244" t="s">
        <v>4</v>
      </c>
      <c r="C90" s="168" t="s">
        <v>1159</v>
      </c>
      <c r="D90" s="168" t="s">
        <v>706</v>
      </c>
      <c r="E90" s="168" t="s">
        <v>1123</v>
      </c>
      <c r="F90" s="170">
        <v>0</v>
      </c>
      <c r="G90" s="166" t="s">
        <v>1051</v>
      </c>
      <c r="H90" s="165" t="s">
        <v>628</v>
      </c>
      <c r="I90" s="245"/>
      <c r="J90" s="246"/>
      <c r="K90" s="247"/>
      <c r="L90" s="245"/>
      <c r="M90" s="173" t="b">
        <v>0</v>
      </c>
      <c r="N90" s="161"/>
      <c r="O90" s="248"/>
      <c r="P90" s="248"/>
      <c r="Q90" s="249" t="s">
        <v>1087</v>
      </c>
    </row>
    <row r="91" spans="2:17" x14ac:dyDescent="0.25">
      <c r="B91" s="244" t="s">
        <v>4</v>
      </c>
      <c r="C91" s="168" t="s">
        <v>1179</v>
      </c>
      <c r="D91" s="168" t="s">
        <v>706</v>
      </c>
      <c r="E91" s="168" t="s">
        <v>1185</v>
      </c>
      <c r="F91" s="170">
        <v>0</v>
      </c>
      <c r="G91" s="166">
        <v>24.99</v>
      </c>
      <c r="H91" s="165" t="s">
        <v>628</v>
      </c>
      <c r="I91" s="245"/>
      <c r="J91" s="246"/>
      <c r="K91" s="247"/>
      <c r="L91" s="245"/>
      <c r="M91" s="173" t="b">
        <v>0</v>
      </c>
      <c r="N91" s="161"/>
      <c r="O91" s="248"/>
      <c r="P91" s="248"/>
      <c r="Q91" s="249" t="s">
        <v>1191</v>
      </c>
    </row>
    <row r="92" spans="2:17" x14ac:dyDescent="0.25">
      <c r="B92" s="244" t="s">
        <v>4</v>
      </c>
      <c r="C92" s="168" t="s">
        <v>1180</v>
      </c>
      <c r="D92" s="168" t="s">
        <v>706</v>
      </c>
      <c r="E92" s="168" t="s">
        <v>1186</v>
      </c>
      <c r="F92" s="170">
        <v>0</v>
      </c>
      <c r="G92" s="166">
        <v>29.99</v>
      </c>
      <c r="H92" s="165" t="s">
        <v>628</v>
      </c>
      <c r="I92" s="245"/>
      <c r="J92" s="246"/>
      <c r="K92" s="247"/>
      <c r="L92" s="245"/>
      <c r="M92" s="173" t="b">
        <v>0</v>
      </c>
      <c r="N92" s="161"/>
      <c r="O92" s="248"/>
      <c r="P92" s="248"/>
      <c r="Q92" s="249" t="s">
        <v>1192</v>
      </c>
    </row>
    <row r="93" spans="2:17" x14ac:dyDescent="0.25">
      <c r="B93" s="244" t="s">
        <v>4</v>
      </c>
      <c r="C93" s="168" t="s">
        <v>1181</v>
      </c>
      <c r="D93" s="168" t="s">
        <v>706</v>
      </c>
      <c r="E93" s="168" t="s">
        <v>1187</v>
      </c>
      <c r="F93" s="170">
        <v>0</v>
      </c>
      <c r="G93" s="166">
        <v>24.99</v>
      </c>
      <c r="H93" s="165" t="s">
        <v>628</v>
      </c>
      <c r="I93" s="245"/>
      <c r="J93" s="246"/>
      <c r="K93" s="247"/>
      <c r="L93" s="245"/>
      <c r="M93" s="173" t="b">
        <v>0</v>
      </c>
      <c r="N93" s="161"/>
      <c r="O93" s="248"/>
      <c r="P93" s="248"/>
      <c r="Q93" s="249" t="s">
        <v>1193</v>
      </c>
    </row>
    <row r="94" spans="2:17" x14ac:dyDescent="0.25">
      <c r="B94" s="244" t="s">
        <v>4</v>
      </c>
      <c r="C94" s="168" t="s">
        <v>1182</v>
      </c>
      <c r="D94" s="168" t="s">
        <v>706</v>
      </c>
      <c r="E94" s="168" t="s">
        <v>1188</v>
      </c>
      <c r="F94" s="170">
        <v>0</v>
      </c>
      <c r="G94" s="166">
        <v>29.99</v>
      </c>
      <c r="H94" s="165" t="s">
        <v>628</v>
      </c>
      <c r="I94" s="245"/>
      <c r="J94" s="246"/>
      <c r="K94" s="247"/>
      <c r="L94" s="245"/>
      <c r="M94" s="173" t="b">
        <v>0</v>
      </c>
      <c r="N94" s="161"/>
      <c r="O94" s="248"/>
      <c r="P94" s="248"/>
      <c r="Q94" s="249" t="s">
        <v>1194</v>
      </c>
    </row>
    <row r="95" spans="2:17" x14ac:dyDescent="0.25">
      <c r="B95" s="244" t="s">
        <v>4</v>
      </c>
      <c r="C95" s="168" t="s">
        <v>1183</v>
      </c>
      <c r="D95" s="168" t="s">
        <v>706</v>
      </c>
      <c r="E95" s="168" t="s">
        <v>1189</v>
      </c>
      <c r="F95" s="170">
        <v>0</v>
      </c>
      <c r="G95" s="166">
        <v>14.99</v>
      </c>
      <c r="H95" s="165" t="s">
        <v>628</v>
      </c>
      <c r="I95" s="245"/>
      <c r="J95" s="246"/>
      <c r="K95" s="247"/>
      <c r="L95" s="245"/>
      <c r="M95" s="173" t="b">
        <v>0</v>
      </c>
      <c r="N95" s="161"/>
      <c r="O95" s="248"/>
      <c r="P95" s="248"/>
      <c r="Q95" s="249" t="s">
        <v>1195</v>
      </c>
    </row>
    <row r="96" spans="2:17" x14ac:dyDescent="0.25">
      <c r="B96" s="244" t="s">
        <v>4</v>
      </c>
      <c r="C96" s="168" t="s">
        <v>1184</v>
      </c>
      <c r="D96" s="168" t="s">
        <v>706</v>
      </c>
      <c r="E96" s="168" t="s">
        <v>1190</v>
      </c>
      <c r="F96" s="170">
        <v>0</v>
      </c>
      <c r="G96" s="166">
        <v>14.99</v>
      </c>
      <c r="H96" s="165" t="s">
        <v>628</v>
      </c>
      <c r="I96" s="245"/>
      <c r="J96" s="246"/>
      <c r="K96" s="247"/>
      <c r="L96" s="245"/>
      <c r="M96" s="173" t="b">
        <v>0</v>
      </c>
      <c r="N96" s="161"/>
      <c r="O96" s="248"/>
      <c r="P96" s="248"/>
      <c r="Q96" s="249" t="s">
        <v>1196</v>
      </c>
    </row>
    <row r="100" spans="2:6" ht="15.75" thickBot="1" x14ac:dyDescent="0.3"/>
    <row r="101" spans="2:6" ht="23.25" x14ac:dyDescent="0.35">
      <c r="B101" s="1" t="s">
        <v>608</v>
      </c>
      <c r="C101" s="1"/>
      <c r="D101" s="1"/>
      <c r="E101" s="1"/>
      <c r="F101" s="1"/>
    </row>
    <row r="103" spans="2:6" ht="171" x14ac:dyDescent="0.25">
      <c r="B103" s="3" t="s">
        <v>607</v>
      </c>
      <c r="C103" s="146" t="s">
        <v>0</v>
      </c>
      <c r="D103" s="146" t="s">
        <v>606</v>
      </c>
      <c r="E103" s="146" t="s">
        <v>605</v>
      </c>
    </row>
    <row r="104" spans="2:6" x14ac:dyDescent="0.25">
      <c r="B104" s="145" t="s">
        <v>4</v>
      </c>
      <c r="C104" s="144" t="s">
        <v>604</v>
      </c>
      <c r="D104" s="143">
        <v>1</v>
      </c>
      <c r="E104" s="143">
        <v>0</v>
      </c>
    </row>
    <row r="105" spans="2:6" x14ac:dyDescent="0.25">
      <c r="B105" s="145" t="s">
        <v>4</v>
      </c>
      <c r="C105" s="144" t="s">
        <v>603</v>
      </c>
      <c r="D105" s="143">
        <v>-0.5</v>
      </c>
      <c r="E105" s="143">
        <v>100000</v>
      </c>
    </row>
    <row r="106" spans="2:6" x14ac:dyDescent="0.25">
      <c r="B106" s="145" t="s">
        <v>4</v>
      </c>
      <c r="C106" s="144" t="s">
        <v>602</v>
      </c>
      <c r="D106" s="143">
        <v>-2</v>
      </c>
      <c r="E106" s="143">
        <v>500000</v>
      </c>
    </row>
    <row r="107" spans="2:6" x14ac:dyDescent="0.25">
      <c r="B107" s="145" t="s">
        <v>4</v>
      </c>
      <c r="C107" s="144" t="s">
        <v>601</v>
      </c>
      <c r="D107" s="143">
        <v>-6</v>
      </c>
      <c r="E107" s="143">
        <v>1000000</v>
      </c>
    </row>
    <row r="108" spans="2:6" x14ac:dyDescent="0.25">
      <c r="B108" s="145" t="s">
        <v>4</v>
      </c>
      <c r="C108" s="144" t="s">
        <v>704</v>
      </c>
      <c r="D108" s="143">
        <v>-12.5</v>
      </c>
      <c r="E108" s="143">
        <v>2000000</v>
      </c>
    </row>
    <row r="109" spans="2:6" ht="15.75" thickBot="1" x14ac:dyDescent="0.3"/>
    <row r="110" spans="2:6" ht="23.25" x14ac:dyDescent="0.35">
      <c r="B110" s="1" t="s">
        <v>600</v>
      </c>
      <c r="C110" s="1"/>
      <c r="D110" s="1"/>
      <c r="E110" s="1"/>
      <c r="F110" s="1"/>
    </row>
    <row r="112" spans="2:6" ht="189.75" x14ac:dyDescent="0.25">
      <c r="B112" s="3" t="s">
        <v>599</v>
      </c>
      <c r="C112" s="146" t="s">
        <v>0</v>
      </c>
      <c r="D112" s="146" t="s">
        <v>598</v>
      </c>
      <c r="E112" s="146" t="s">
        <v>597</v>
      </c>
      <c r="F112" s="146" t="s">
        <v>596</v>
      </c>
    </row>
    <row r="113" spans="2:6" x14ac:dyDescent="0.25">
      <c r="B113" s="145" t="s">
        <v>4</v>
      </c>
      <c r="C113" s="144" t="s">
        <v>595</v>
      </c>
      <c r="D113" s="143">
        <v>-0.08</v>
      </c>
      <c r="E113" s="143">
        <v>1.03</v>
      </c>
      <c r="F113" s="143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workbookViewId="0">
      <selection activeCell="M72" sqref="M72"/>
    </sheetView>
    <sheetView tabSelected="1" topLeftCell="D40" workbookViewId="1">
      <selection activeCell="I72" sqref="I72:I7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341</v>
      </c>
      <c r="D17" s="128" t="s">
        <v>24</v>
      </c>
      <c r="E17" s="121" t="s">
        <v>284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342</v>
      </c>
      <c r="N17" s="122" t="s">
        <v>343</v>
      </c>
      <c r="O17" s="122" t="s">
        <v>344</v>
      </c>
      <c r="P17" s="123" t="s">
        <v>75</v>
      </c>
      <c r="Q17" s="118" t="s">
        <v>345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6" t="s">
        <v>4</v>
      </c>
      <c r="C18" s="127" t="s">
        <v>346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347</v>
      </c>
      <c r="N18" s="122" t="s">
        <v>348</v>
      </c>
      <c r="O18" s="129" t="s">
        <v>349</v>
      </c>
      <c r="P18" s="123" t="s">
        <v>68</v>
      </c>
      <c r="Q18" s="118" t="s">
        <v>350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6" t="s">
        <v>4</v>
      </c>
      <c r="C19" s="127" t="s">
        <v>351</v>
      </c>
      <c r="D19" s="128" t="s">
        <v>24</v>
      </c>
      <c r="E19" s="121" t="s">
        <v>315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352</v>
      </c>
      <c r="N19" s="122" t="s">
        <v>353</v>
      </c>
      <c r="O19" s="122" t="s">
        <v>354</v>
      </c>
      <c r="P19" s="123" t="s">
        <v>131</v>
      </c>
      <c r="Q19" s="118" t="s">
        <v>355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6" t="s">
        <v>4</v>
      </c>
      <c r="C20" s="127" t="s">
        <v>356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357</v>
      </c>
      <c r="N20" s="122" t="s">
        <v>358</v>
      </c>
      <c r="O20" s="122" t="s">
        <v>359</v>
      </c>
      <c r="P20" s="123" t="s">
        <v>157</v>
      </c>
      <c r="Q20" s="118" t="s">
        <v>360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6" t="s">
        <v>4</v>
      </c>
      <c r="C21" s="127" t="s">
        <v>361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362</v>
      </c>
      <c r="N21" s="122" t="s">
        <v>363</v>
      </c>
      <c r="O21" s="122" t="s">
        <v>364</v>
      </c>
      <c r="P21" s="123" t="s">
        <v>79</v>
      </c>
      <c r="Q21" s="118" t="s">
        <v>365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6" t="s">
        <v>4</v>
      </c>
      <c r="C22" s="127" t="s">
        <v>366</v>
      </c>
      <c r="D22" s="128" t="s">
        <v>24</v>
      </c>
      <c r="E22" s="121" t="s">
        <v>331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367</v>
      </c>
      <c r="N22" s="129" t="s">
        <v>368</v>
      </c>
      <c r="O22" s="129" t="s">
        <v>369</v>
      </c>
      <c r="P22" s="123" t="s">
        <v>85</v>
      </c>
      <c r="Q22" s="118" t="s">
        <v>370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6" t="s">
        <v>4</v>
      </c>
      <c r="C23" s="127" t="s">
        <v>371</v>
      </c>
      <c r="D23" s="128" t="s">
        <v>24</v>
      </c>
      <c r="E23" s="121" t="s">
        <v>331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372</v>
      </c>
      <c r="N23" s="122" t="s">
        <v>373</v>
      </c>
      <c r="O23" s="122" t="s">
        <v>374</v>
      </c>
      <c r="P23" s="123" t="s">
        <v>97</v>
      </c>
      <c r="Q23" s="118" t="s">
        <v>375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6" t="s">
        <v>4</v>
      </c>
      <c r="C24" s="127" t="s">
        <v>376</v>
      </c>
      <c r="D24" s="128" t="s">
        <v>24</v>
      </c>
      <c r="E24" s="121" t="s">
        <v>315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377</v>
      </c>
      <c r="N24" s="122" t="s">
        <v>378</v>
      </c>
      <c r="O24" s="122" t="s">
        <v>379</v>
      </c>
      <c r="P24" s="123" t="s">
        <v>64</v>
      </c>
      <c r="Q24" s="118" t="s">
        <v>380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6" t="s">
        <v>4</v>
      </c>
      <c r="C25" s="127" t="s">
        <v>381</v>
      </c>
      <c r="D25" s="128" t="s">
        <v>24</v>
      </c>
      <c r="E25" s="121" t="s">
        <v>315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382</v>
      </c>
      <c r="N25" s="129" t="s">
        <v>383</v>
      </c>
      <c r="O25" s="129" t="s">
        <v>384</v>
      </c>
      <c r="P25" s="130" t="s">
        <v>208</v>
      </c>
      <c r="Q25" s="118" t="s">
        <v>385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9" t="s">
        <v>4</v>
      </c>
      <c r="C26" s="120" t="s">
        <v>386</v>
      </c>
      <c r="D26" s="121" t="s">
        <v>24</v>
      </c>
      <c r="E26" s="121" t="s">
        <v>315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387</v>
      </c>
      <c r="N26" s="122" t="s">
        <v>388</v>
      </c>
      <c r="O26" s="122" t="s">
        <v>389</v>
      </c>
      <c r="P26" s="123" t="s">
        <v>64</v>
      </c>
      <c r="Q26" s="118" t="s">
        <v>390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9" t="s">
        <v>4</v>
      </c>
      <c r="C27" s="120" t="s">
        <v>391</v>
      </c>
      <c r="D27" s="121" t="s">
        <v>24</v>
      </c>
      <c r="E27" s="121" t="s">
        <v>315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392</v>
      </c>
      <c r="N27" s="122" t="s">
        <v>393</v>
      </c>
      <c r="O27" s="122" t="s">
        <v>394</v>
      </c>
      <c r="P27" s="123" t="s">
        <v>121</v>
      </c>
      <c r="Q27" s="118" t="s">
        <v>395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6" t="s">
        <v>4</v>
      </c>
      <c r="C28" s="127" t="s">
        <v>401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402</v>
      </c>
      <c r="N28" s="122" t="s">
        <v>403</v>
      </c>
      <c r="O28" s="122" t="s">
        <v>292</v>
      </c>
      <c r="P28" s="123" t="s">
        <v>249</v>
      </c>
      <c r="Q28" s="118" t="s">
        <v>404</v>
      </c>
      <c r="R28" s="125" t="s">
        <v>404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6" t="s">
        <v>4</v>
      </c>
      <c r="C29" s="127" t="s">
        <v>405</v>
      </c>
      <c r="D29" s="128" t="s">
        <v>24</v>
      </c>
      <c r="E29" s="121" t="s">
        <v>284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406</v>
      </c>
      <c r="N29" s="122" t="s">
        <v>407</v>
      </c>
      <c r="O29" s="122" t="s">
        <v>408</v>
      </c>
      <c r="P29" s="123" t="s">
        <v>75</v>
      </c>
      <c r="Q29" s="118" t="s">
        <v>409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6" t="s">
        <v>4</v>
      </c>
      <c r="C30" s="127" t="s">
        <v>410</v>
      </c>
      <c r="D30" s="128" t="s">
        <v>24</v>
      </c>
      <c r="E30" s="121" t="s">
        <v>315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411</v>
      </c>
      <c r="N30" s="129" t="s">
        <v>412</v>
      </c>
      <c r="O30" s="129" t="s">
        <v>413</v>
      </c>
      <c r="P30" s="123" t="s">
        <v>185</v>
      </c>
      <c r="Q30" s="118" t="s">
        <v>414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6" t="s">
        <v>4</v>
      </c>
      <c r="C31" s="127" t="s">
        <v>475</v>
      </c>
      <c r="D31" s="128" t="s">
        <v>24</v>
      </c>
      <c r="E31" s="121" t="s">
        <v>331</v>
      </c>
      <c r="F31" s="128">
        <v>4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476</v>
      </c>
      <c r="N31" s="122" t="s">
        <v>477</v>
      </c>
      <c r="O31" s="122" t="s">
        <v>478</v>
      </c>
      <c r="P31" s="123" t="s">
        <v>1166</v>
      </c>
      <c r="Q31" s="118" t="s">
        <v>479</v>
      </c>
      <c r="R31" s="131" t="s">
        <v>480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6" t="s">
        <v>4</v>
      </c>
      <c r="C32" s="127" t="s">
        <v>481</v>
      </c>
      <c r="D32" s="128" t="s">
        <v>24</v>
      </c>
      <c r="E32" s="121" t="s">
        <v>315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482</v>
      </c>
      <c r="N32" s="122" t="s">
        <v>483</v>
      </c>
      <c r="O32" s="122" t="s">
        <v>484</v>
      </c>
      <c r="P32" s="123" t="s">
        <v>236</v>
      </c>
      <c r="Q32" s="118" t="s">
        <v>485</v>
      </c>
      <c r="R32" s="118" t="s">
        <v>486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6" t="s">
        <v>4</v>
      </c>
      <c r="C33" s="127" t="s">
        <v>487</v>
      </c>
      <c r="D33" s="128" t="s">
        <v>24</v>
      </c>
      <c r="E33" s="121" t="s">
        <v>315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488</v>
      </c>
      <c r="N33" s="122" t="s">
        <v>489</v>
      </c>
      <c r="O33" s="122" t="s">
        <v>490</v>
      </c>
      <c r="P33" s="123" t="s">
        <v>247</v>
      </c>
      <c r="Q33" s="118" t="s">
        <v>491</v>
      </c>
      <c r="R33" s="118" t="s">
        <v>492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6" t="s">
        <v>4</v>
      </c>
      <c r="C34" s="127" t="s">
        <v>493</v>
      </c>
      <c r="D34" s="128" t="s">
        <v>24</v>
      </c>
      <c r="E34" s="121" t="s">
        <v>315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494</v>
      </c>
      <c r="N34" s="122" t="s">
        <v>495</v>
      </c>
      <c r="O34" s="122" t="s">
        <v>496</v>
      </c>
      <c r="P34" s="123" t="s">
        <v>247</v>
      </c>
      <c r="Q34" s="118" t="s">
        <v>497</v>
      </c>
      <c r="R34" s="118" t="s">
        <v>498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6" t="s">
        <v>4</v>
      </c>
      <c r="C35" s="127" t="s">
        <v>499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494</v>
      </c>
      <c r="N35" s="129" t="s">
        <v>495</v>
      </c>
      <c r="O35" s="129" t="s">
        <v>496</v>
      </c>
      <c r="P35" s="123" t="s">
        <v>249</v>
      </c>
      <c r="Q35" s="118" t="s">
        <v>404</v>
      </c>
      <c r="R35" s="118" t="s">
        <v>404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6" t="s">
        <v>4</v>
      </c>
      <c r="C36" s="127" t="s">
        <v>500</v>
      </c>
      <c r="D36" s="128" t="s">
        <v>24</v>
      </c>
      <c r="E36" s="121" t="s">
        <v>315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494</v>
      </c>
      <c r="N36" s="122" t="s">
        <v>495</v>
      </c>
      <c r="O36" s="122" t="s">
        <v>496</v>
      </c>
      <c r="P36" s="123" t="s">
        <v>222</v>
      </c>
      <c r="Q36" s="118" t="s">
        <v>501</v>
      </c>
      <c r="R36" s="118" t="s">
        <v>502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6" t="s">
        <v>4</v>
      </c>
      <c r="C37" s="127" t="s">
        <v>503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494</v>
      </c>
      <c r="N37" s="122" t="s">
        <v>495</v>
      </c>
      <c r="O37" s="122" t="s">
        <v>496</v>
      </c>
      <c r="P37" s="123" t="s">
        <v>249</v>
      </c>
      <c r="Q37" s="118" t="s">
        <v>404</v>
      </c>
      <c r="R37" s="118" t="s">
        <v>404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6" t="s">
        <v>4</v>
      </c>
      <c r="C38" s="127" t="s">
        <v>504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494</v>
      </c>
      <c r="N38" s="122" t="s">
        <v>495</v>
      </c>
      <c r="O38" s="122" t="s">
        <v>496</v>
      </c>
      <c r="P38" s="123" t="s">
        <v>224</v>
      </c>
      <c r="Q38" s="118" t="s">
        <v>505</v>
      </c>
      <c r="R38" s="118" t="s">
        <v>506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6" t="s">
        <v>4</v>
      </c>
      <c r="C39" s="127" t="s">
        <v>507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508</v>
      </c>
      <c r="N39" s="129" t="s">
        <v>509</v>
      </c>
      <c r="O39" s="129" t="s">
        <v>510</v>
      </c>
      <c r="P39" s="123" t="s">
        <v>228</v>
      </c>
      <c r="Q39" s="118" t="s">
        <v>511</v>
      </c>
      <c r="R39" s="118" t="s">
        <v>512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6" t="s">
        <v>4</v>
      </c>
      <c r="C40" s="127" t="s">
        <v>513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514</v>
      </c>
      <c r="N40" s="122" t="s">
        <v>515</v>
      </c>
      <c r="O40" s="122" t="s">
        <v>516</v>
      </c>
      <c r="P40" s="123" t="s">
        <v>231</v>
      </c>
      <c r="Q40" s="118" t="s">
        <v>517</v>
      </c>
      <c r="R40" s="118" t="s">
        <v>518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6" t="s">
        <v>4</v>
      </c>
      <c r="C41" s="127" t="s">
        <v>519</v>
      </c>
      <c r="D41" s="128" t="s">
        <v>24</v>
      </c>
      <c r="E41" s="121" t="s">
        <v>315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520</v>
      </c>
      <c r="N41" s="122" t="s">
        <v>521</v>
      </c>
      <c r="O41" s="122" t="s">
        <v>522</v>
      </c>
      <c r="P41" s="123" t="s">
        <v>249</v>
      </c>
      <c r="Q41" s="118" t="s">
        <v>523</v>
      </c>
      <c r="R41" s="118" t="s">
        <v>524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6" t="s">
        <v>4</v>
      </c>
      <c r="C42" s="127" t="s">
        <v>525</v>
      </c>
      <c r="D42" s="128" t="s">
        <v>24</v>
      </c>
      <c r="E42" s="121" t="s">
        <v>315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526</v>
      </c>
      <c r="N42" s="122" t="s">
        <v>527</v>
      </c>
      <c r="O42" s="122" t="s">
        <v>528</v>
      </c>
      <c r="P42" s="123" t="s">
        <v>252</v>
      </c>
      <c r="Q42" s="118" t="s">
        <v>529</v>
      </c>
      <c r="R42" s="118" t="s">
        <v>524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6" t="s">
        <v>4</v>
      </c>
      <c r="C43" s="127" t="s">
        <v>530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531</v>
      </c>
      <c r="N43" s="129" t="s">
        <v>532</v>
      </c>
      <c r="O43" s="122" t="s">
        <v>533</v>
      </c>
      <c r="P43" s="123" t="s">
        <v>229</v>
      </c>
      <c r="Q43" s="118" t="s">
        <v>534</v>
      </c>
      <c r="R43" s="118" t="s">
        <v>535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6" t="s">
        <v>4</v>
      </c>
      <c r="C44" s="127" t="s">
        <v>440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441</v>
      </c>
      <c r="N44" s="122" t="s">
        <v>442</v>
      </c>
      <c r="O44" s="122" t="s">
        <v>443</v>
      </c>
      <c r="P44" s="123" t="s">
        <v>213</v>
      </c>
      <c r="Q44" s="118" t="s">
        <v>444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6" t="s">
        <v>4</v>
      </c>
      <c r="C45" s="127" t="s">
        <v>450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451</v>
      </c>
      <c r="N45" s="122" t="s">
        <v>452</v>
      </c>
      <c r="O45" s="122" t="s">
        <v>453</v>
      </c>
      <c r="P45" s="123" t="s">
        <v>202</v>
      </c>
      <c r="Q45" s="118" t="s">
        <v>454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6" t="s">
        <v>4</v>
      </c>
      <c r="C46" s="127" t="s">
        <v>455</v>
      </c>
      <c r="D46" s="128" t="s">
        <v>26</v>
      </c>
      <c r="E46" s="121" t="s">
        <v>331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456</v>
      </c>
      <c r="N46" s="122" t="s">
        <v>457</v>
      </c>
      <c r="O46" s="122" t="s">
        <v>458</v>
      </c>
      <c r="P46" s="123" t="s">
        <v>198</v>
      </c>
      <c r="Q46" s="118" t="s">
        <v>459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6" t="s">
        <v>4</v>
      </c>
      <c r="C47" s="127" t="s">
        <v>460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461</v>
      </c>
      <c r="N47" s="122" t="s">
        <v>462</v>
      </c>
      <c r="O47" s="122" t="s">
        <v>463</v>
      </c>
      <c r="P47" s="123" t="s">
        <v>220</v>
      </c>
      <c r="Q47" s="118" t="s">
        <v>464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6" t="s">
        <v>4</v>
      </c>
      <c r="C48" s="127" t="s">
        <v>465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466</v>
      </c>
      <c r="N48" s="122" t="s">
        <v>467</v>
      </c>
      <c r="O48" s="122" t="s">
        <v>468</v>
      </c>
      <c r="P48" s="123" t="s">
        <v>211</v>
      </c>
      <c r="Q48" s="118" t="s">
        <v>469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6" t="s">
        <v>4</v>
      </c>
      <c r="C49" s="127" t="s">
        <v>470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471</v>
      </c>
      <c r="N49" s="122" t="s">
        <v>472</v>
      </c>
      <c r="O49" s="122" t="s">
        <v>473</v>
      </c>
      <c r="P49" s="123" t="s">
        <v>218</v>
      </c>
      <c r="Q49" s="118" t="s">
        <v>474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6" t="s">
        <v>4</v>
      </c>
      <c r="C50" s="127" t="s">
        <v>551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552</v>
      </c>
      <c r="L50" s="128"/>
      <c r="M50" s="122" t="s">
        <v>553</v>
      </c>
      <c r="N50" s="122" t="s">
        <v>554</v>
      </c>
      <c r="O50" s="122" t="s">
        <v>555</v>
      </c>
      <c r="P50" s="123" t="s">
        <v>241</v>
      </c>
      <c r="Q50" s="118" t="s">
        <v>556</v>
      </c>
      <c r="R50" s="118" t="s">
        <v>557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6" t="s">
        <v>4</v>
      </c>
      <c r="C51" s="127" t="s">
        <v>564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652</v>
      </c>
      <c r="N51" s="122" t="s">
        <v>653</v>
      </c>
      <c r="O51" s="122" t="s">
        <v>651</v>
      </c>
      <c r="P51" s="123" t="s">
        <v>238</v>
      </c>
      <c r="Q51" s="118" t="s">
        <v>565</v>
      </c>
      <c r="R51" s="118" t="s">
        <v>566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6" t="s">
        <v>4</v>
      </c>
      <c r="C52" s="127" t="s">
        <v>684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701</v>
      </c>
      <c r="L52" s="128"/>
      <c r="M52" s="122" t="s">
        <v>687</v>
      </c>
      <c r="N52" s="122" t="s">
        <v>690</v>
      </c>
      <c r="O52" s="122" t="s">
        <v>692</v>
      </c>
      <c r="P52" s="284" t="s">
        <v>699</v>
      </c>
      <c r="Q52" s="118" t="s">
        <v>694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8" t="s">
        <v>4</v>
      </c>
      <c r="C53" s="127" t="s">
        <v>847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837</v>
      </c>
      <c r="L53" s="128"/>
      <c r="M53" s="122" t="s">
        <v>848</v>
      </c>
      <c r="N53" s="122" t="s">
        <v>849</v>
      </c>
      <c r="O53" s="122" t="s">
        <v>850</v>
      </c>
      <c r="P53" s="216" t="s">
        <v>851</v>
      </c>
      <c r="Q53" s="250" t="s">
        <v>852</v>
      </c>
      <c r="R53" s="131" t="s">
        <v>853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3" t="s">
        <v>4</v>
      </c>
      <c r="C54" s="253" t="s">
        <v>948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934</v>
      </c>
      <c r="L54" s="254"/>
      <c r="M54" s="256" t="s">
        <v>949</v>
      </c>
      <c r="N54" s="256" t="s">
        <v>950</v>
      </c>
      <c r="O54" s="283" t="s">
        <v>951</v>
      </c>
      <c r="P54" s="258" t="s">
        <v>952</v>
      </c>
      <c r="Q54" s="259" t="s">
        <v>953</v>
      </c>
      <c r="R54" s="260" t="s">
        <v>954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1" t="s">
        <v>4</v>
      </c>
      <c r="C55" s="253" t="s">
        <v>976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977</v>
      </c>
      <c r="N55" s="256" t="s">
        <v>978</v>
      </c>
      <c r="O55" s="256" t="s">
        <v>951</v>
      </c>
      <c r="P55" s="278"/>
      <c r="Q55" s="279" t="s">
        <v>953</v>
      </c>
      <c r="R55" s="260" t="s">
        <v>954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6" t="s">
        <v>4</v>
      </c>
      <c r="C56" s="127" t="s">
        <v>336</v>
      </c>
      <c r="D56" s="128" t="s">
        <v>25</v>
      </c>
      <c r="E56" s="121" t="s">
        <v>331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337</v>
      </c>
      <c r="N56" s="122" t="s">
        <v>338</v>
      </c>
      <c r="O56" s="122" t="s">
        <v>339</v>
      </c>
      <c r="P56" s="123" t="s">
        <v>97</v>
      </c>
      <c r="Q56" s="118" t="s">
        <v>340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6" t="s">
        <v>4</v>
      </c>
      <c r="C57" s="127" t="s">
        <v>396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397</v>
      </c>
      <c r="N57" s="122" t="s">
        <v>398</v>
      </c>
      <c r="O57" s="122" t="s">
        <v>399</v>
      </c>
      <c r="P57" s="123" t="s">
        <v>68</v>
      </c>
      <c r="Q57" s="118" t="s">
        <v>400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6" t="s">
        <v>4</v>
      </c>
      <c r="C58" s="127" t="s">
        <v>415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416</v>
      </c>
      <c r="N58" s="122" t="s">
        <v>417</v>
      </c>
      <c r="O58" s="122" t="s">
        <v>418</v>
      </c>
      <c r="P58" s="123" t="s">
        <v>192</v>
      </c>
      <c r="Q58" s="118" t="s">
        <v>419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6" t="s">
        <v>4</v>
      </c>
      <c r="C59" s="127" t="s">
        <v>420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421</v>
      </c>
      <c r="N59" s="122" t="s">
        <v>422</v>
      </c>
      <c r="O59" s="122" t="s">
        <v>423</v>
      </c>
      <c r="P59" s="123" t="s">
        <v>195</v>
      </c>
      <c r="Q59" s="118" t="s">
        <v>424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6" t="s">
        <v>4</v>
      </c>
      <c r="C60" s="127" t="s">
        <v>425</v>
      </c>
      <c r="D60" s="128" t="s">
        <v>25</v>
      </c>
      <c r="E60" s="121" t="s">
        <v>315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681</v>
      </c>
      <c r="M60" s="122" t="s">
        <v>426</v>
      </c>
      <c r="N60" s="122" t="s">
        <v>427</v>
      </c>
      <c r="O60" s="122" t="s">
        <v>428</v>
      </c>
      <c r="P60" s="123" t="s">
        <v>197</v>
      </c>
      <c r="Q60" s="118" t="s">
        <v>429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6" t="s">
        <v>4</v>
      </c>
      <c r="C61" s="127" t="s">
        <v>430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681</v>
      </c>
      <c r="M61" s="122" t="s">
        <v>431</v>
      </c>
      <c r="N61" s="122" t="s">
        <v>432</v>
      </c>
      <c r="O61" s="122" t="s">
        <v>433</v>
      </c>
      <c r="P61" s="123" t="s">
        <v>216</v>
      </c>
      <c r="Q61" s="118" t="s">
        <v>434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6" t="s">
        <v>4</v>
      </c>
      <c r="C62" s="127" t="s">
        <v>435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436</v>
      </c>
      <c r="N62" s="122" t="s">
        <v>437</v>
      </c>
      <c r="O62" s="122" t="s">
        <v>438</v>
      </c>
      <c r="P62" s="123" t="s">
        <v>191</v>
      </c>
      <c r="Q62" s="118" t="s">
        <v>439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6" t="s">
        <v>4</v>
      </c>
      <c r="C63" s="127" t="s">
        <v>445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446</v>
      </c>
      <c r="N63" s="122" t="s">
        <v>447</v>
      </c>
      <c r="O63" s="122" t="s">
        <v>448</v>
      </c>
      <c r="P63" s="123" t="s">
        <v>204</v>
      </c>
      <c r="Q63" s="118" t="s">
        <v>449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6" t="s">
        <v>4</v>
      </c>
      <c r="C64" s="127" t="s">
        <v>536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494</v>
      </c>
      <c r="N64" s="122" t="s">
        <v>495</v>
      </c>
      <c r="O64" s="122" t="s">
        <v>496</v>
      </c>
      <c r="P64" s="123" t="s">
        <v>239</v>
      </c>
      <c r="Q64" s="118" t="s">
        <v>537</v>
      </c>
      <c r="R64" s="118" t="s">
        <v>538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6" t="s">
        <v>4</v>
      </c>
      <c r="C65" s="127" t="s">
        <v>539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494</v>
      </c>
      <c r="N65" s="129" t="s">
        <v>495</v>
      </c>
      <c r="O65" s="129" t="s">
        <v>496</v>
      </c>
      <c r="P65" s="130" t="s">
        <v>10</v>
      </c>
      <c r="Q65" s="125" t="s">
        <v>540</v>
      </c>
      <c r="R65" s="125" t="s">
        <v>541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6" t="s">
        <v>4</v>
      </c>
      <c r="C66" s="127" t="s">
        <v>542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911</v>
      </c>
      <c r="N66" s="129" t="s">
        <v>912</v>
      </c>
      <c r="O66" s="129" t="s">
        <v>914</v>
      </c>
      <c r="P66" s="130" t="s">
        <v>245</v>
      </c>
      <c r="Q66" s="125" t="s">
        <v>543</v>
      </c>
      <c r="R66" s="125" t="s">
        <v>544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6" t="s">
        <v>4</v>
      </c>
      <c r="C67" s="127" t="s">
        <v>545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907</v>
      </c>
      <c r="N67" s="129" t="s">
        <v>908</v>
      </c>
      <c r="O67" s="129" t="s">
        <v>909</v>
      </c>
      <c r="P67" s="130" t="s">
        <v>243</v>
      </c>
      <c r="Q67" s="125" t="s">
        <v>546</v>
      </c>
      <c r="R67" s="125" t="s">
        <v>547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6" t="s">
        <v>4</v>
      </c>
      <c r="C68" s="127" t="s">
        <v>548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910</v>
      </c>
      <c r="N68" s="129" t="s">
        <v>913</v>
      </c>
      <c r="O68" s="129" t="s">
        <v>915</v>
      </c>
      <c r="P68" s="130" t="s">
        <v>246</v>
      </c>
      <c r="Q68" s="125" t="s">
        <v>549</v>
      </c>
      <c r="R68" s="125" t="s">
        <v>550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9" t="s">
        <v>4</v>
      </c>
      <c r="C69" s="120" t="s">
        <v>558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552</v>
      </c>
      <c r="L69" s="121"/>
      <c r="M69" s="122" t="s">
        <v>559</v>
      </c>
      <c r="N69" s="122" t="s">
        <v>560</v>
      </c>
      <c r="O69" s="129" t="s">
        <v>561</v>
      </c>
      <c r="P69" s="123" t="s">
        <v>254</v>
      </c>
      <c r="Q69" s="118" t="s">
        <v>562</v>
      </c>
      <c r="R69" s="131" t="s">
        <v>563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9" t="s">
        <v>4</v>
      </c>
      <c r="C70" s="120" t="s">
        <v>682</v>
      </c>
      <c r="D70" s="120" t="s">
        <v>25</v>
      </c>
      <c r="E70" s="120" t="s">
        <v>284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701</v>
      </c>
      <c r="L70" s="121"/>
      <c r="M70" s="122" t="s">
        <v>685</v>
      </c>
      <c r="N70" s="122" t="s">
        <v>688</v>
      </c>
      <c r="O70" s="129" t="s">
        <v>702</v>
      </c>
      <c r="P70" s="284" t="s">
        <v>703</v>
      </c>
      <c r="Q70" s="118" t="s">
        <v>695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6" t="s">
        <v>4</v>
      </c>
      <c r="C71" s="127" t="s">
        <v>683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701</v>
      </c>
      <c r="L71" s="128"/>
      <c r="M71" s="129" t="s">
        <v>686</v>
      </c>
      <c r="N71" s="129" t="s">
        <v>689</v>
      </c>
      <c r="O71" s="129" t="s">
        <v>691</v>
      </c>
      <c r="P71" s="242"/>
      <c r="Q71" s="125" t="s">
        <v>693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8" t="s">
        <v>4</v>
      </c>
      <c r="C72" s="127" t="s">
        <v>836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0</v>
      </c>
      <c r="J72" s="128" t="b">
        <v>0</v>
      </c>
      <c r="K72" s="128" t="s">
        <v>837</v>
      </c>
      <c r="L72" s="128"/>
      <c r="M72" s="129" t="s">
        <v>1222</v>
      </c>
      <c r="N72" s="129" t="s">
        <v>1223</v>
      </c>
      <c r="O72" s="129" t="s">
        <v>1224</v>
      </c>
      <c r="P72" s="219" t="s">
        <v>838</v>
      </c>
      <c r="Q72" s="220" t="s">
        <v>839</v>
      </c>
      <c r="R72" s="184" t="s">
        <v>840</v>
      </c>
      <c r="S72" s="185">
        <v>64</v>
      </c>
      <c r="T72" s="132" t="s">
        <v>841</v>
      </c>
    </row>
    <row r="73" spans="2:20" x14ac:dyDescent="0.25">
      <c r="B73" s="218" t="s">
        <v>4</v>
      </c>
      <c r="C73" s="127" t="s">
        <v>842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0</v>
      </c>
      <c r="J73" s="128" t="b">
        <v>0</v>
      </c>
      <c r="K73" s="128" t="s">
        <v>837</v>
      </c>
      <c r="L73" s="128"/>
      <c r="M73" s="129" t="s">
        <v>1220</v>
      </c>
      <c r="N73" s="129" t="s">
        <v>1221</v>
      </c>
      <c r="O73" s="129" t="s">
        <v>1225</v>
      </c>
      <c r="P73" s="219" t="s">
        <v>843</v>
      </c>
      <c r="Q73" s="220" t="s">
        <v>844</v>
      </c>
      <c r="R73" s="184" t="s">
        <v>845</v>
      </c>
      <c r="S73" s="185">
        <v>65</v>
      </c>
      <c r="T73" s="132" t="s">
        <v>846</v>
      </c>
    </row>
    <row r="74" spans="2:20" x14ac:dyDescent="0.25">
      <c r="B74" s="241" t="s">
        <v>4</v>
      </c>
      <c r="C74" s="120" t="s">
        <v>866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681</v>
      </c>
      <c r="M74" s="122" t="s">
        <v>868</v>
      </c>
      <c r="N74" s="122" t="s">
        <v>869</v>
      </c>
      <c r="O74" s="129" t="s">
        <v>870</v>
      </c>
      <c r="P74" s="216" t="s">
        <v>878</v>
      </c>
      <c r="Q74" s="118" t="s">
        <v>877</v>
      </c>
      <c r="R74" s="131" t="s">
        <v>875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6" t="s">
        <v>4</v>
      </c>
      <c r="C75" s="137" t="s">
        <v>867</v>
      </c>
      <c r="D75" s="127" t="s">
        <v>25</v>
      </c>
      <c r="E75" s="142" t="s">
        <v>284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906</v>
      </c>
      <c r="M75" s="81" t="s">
        <v>871</v>
      </c>
      <c r="N75" s="81" t="s">
        <v>872</v>
      </c>
      <c r="O75" s="240" t="s">
        <v>873</v>
      </c>
      <c r="P75" s="123" t="s">
        <v>57</v>
      </c>
      <c r="Q75" s="118" t="s">
        <v>874</v>
      </c>
      <c r="R75" s="131" t="s">
        <v>876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3" t="s">
        <v>4</v>
      </c>
      <c r="C76" s="252" t="s">
        <v>933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934</v>
      </c>
      <c r="L76" s="254"/>
      <c r="M76" s="256" t="s">
        <v>935</v>
      </c>
      <c r="N76" s="256" t="s">
        <v>936</v>
      </c>
      <c r="O76" s="257" t="s">
        <v>937</v>
      </c>
      <c r="P76" s="264" t="s">
        <v>938</v>
      </c>
      <c r="Q76" s="259" t="s">
        <v>939</v>
      </c>
      <c r="R76" s="260" t="s">
        <v>940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1" t="s">
        <v>4</v>
      </c>
      <c r="C77" s="252" t="s">
        <v>941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934</v>
      </c>
      <c r="L77" s="255"/>
      <c r="M77" s="256" t="s">
        <v>942</v>
      </c>
      <c r="N77" s="256" t="s">
        <v>943</v>
      </c>
      <c r="O77" s="257" t="s">
        <v>944</v>
      </c>
      <c r="P77" s="258" t="s">
        <v>945</v>
      </c>
      <c r="Q77" s="259" t="s">
        <v>946</v>
      </c>
      <c r="R77" s="260" t="s">
        <v>947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5" t="s">
        <v>4</v>
      </c>
      <c r="C78" s="252" t="s">
        <v>1029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1032</v>
      </c>
      <c r="L78" s="255"/>
      <c r="M78" s="256" t="s">
        <v>1033</v>
      </c>
      <c r="N78" s="256" t="s">
        <v>1034</v>
      </c>
      <c r="O78" s="287" t="s">
        <v>1035</v>
      </c>
      <c r="P78" s="264" t="s">
        <v>1036</v>
      </c>
      <c r="Q78" s="118" t="s">
        <v>1037</v>
      </c>
      <c r="R78" s="260" t="e">
        <f>CONCATENATE(LEFT([1]!petDefinitions[[#This Row],['[tidName']]],10),"_DESC")</f>
        <v>#REF!</v>
      </c>
      <c r="S78" s="118">
        <v>73</v>
      </c>
      <c r="T78" s="124" t="e">
        <f>CONCATENATE(RIGHT([1]!petDefinitions[[#This Row],['[gamePrefab']]],LEN([1]!petDefinitions[[#This Row],['[gamePrefab']]])-6),"_",[1]!petDefinitions[[#This Row],['[powerup']]])</f>
        <v>#REF!</v>
      </c>
    </row>
    <row r="79" spans="2:20" x14ac:dyDescent="0.25">
      <c r="B79" s="288" t="s">
        <v>4</v>
      </c>
      <c r="C79" s="253" t="s">
        <v>1028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1038</v>
      </c>
      <c r="L79" s="254"/>
      <c r="M79" s="287" t="s">
        <v>1039</v>
      </c>
      <c r="N79" s="287" t="s">
        <v>1040</v>
      </c>
      <c r="O79" s="287" t="s">
        <v>1041</v>
      </c>
      <c r="P79" s="258" t="s">
        <v>1042</v>
      </c>
      <c r="Q79" s="118" t="s">
        <v>1043</v>
      </c>
      <c r="R79" s="289" t="e">
        <f>CONCATENATE(LEFT([1]!petDefinitions[[#This Row],['[tidName']]],10),"_DESC")</f>
        <v>#REF!</v>
      </c>
      <c r="S79" s="118">
        <v>74</v>
      </c>
      <c r="T79" s="124" t="e">
        <f>CONCATENATE(RIGHT([1]!petDefinitions[[#This Row],['[gamePrefab']]],LEN([1]!petDefinitions[[#This Row],['[gamePrefab']]])-6),"_",[1]!petDefinitions[[#This Row],['[powerup']]])</f>
        <v>#REF!</v>
      </c>
    </row>
    <row r="80" spans="2:20" ht="15.75" thickBot="1" x14ac:dyDescent="0.3"/>
    <row r="81" spans="2:17" ht="23.25" x14ac:dyDescent="0.35">
      <c r="B81" s="1" t="s">
        <v>567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3" t="s">
        <v>568</v>
      </c>
      <c r="C83" s="133" t="s">
        <v>0</v>
      </c>
      <c r="D83" s="134" t="s">
        <v>569</v>
      </c>
      <c r="E83" s="134" t="s">
        <v>570</v>
      </c>
      <c r="F83" s="134" t="s">
        <v>571</v>
      </c>
      <c r="G83" s="134" t="s">
        <v>572</v>
      </c>
      <c r="H83" s="134" t="s">
        <v>573</v>
      </c>
      <c r="I83" s="135" t="s">
        <v>574</v>
      </c>
      <c r="J83" s="135" t="s">
        <v>575</v>
      </c>
      <c r="K83" s="135"/>
      <c r="L83" s="135"/>
      <c r="M83" s="135" t="s">
        <v>576</v>
      </c>
      <c r="N83" s="135" t="s">
        <v>577</v>
      </c>
      <c r="O83" s="135" t="s">
        <v>578</v>
      </c>
      <c r="P83" s="135" t="s">
        <v>579</v>
      </c>
    </row>
    <row r="84" spans="2:17" x14ac:dyDescent="0.25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5">
      <c r="B85" s="136" t="s">
        <v>4</v>
      </c>
      <c r="C85" s="137" t="s">
        <v>580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581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5">
      <c r="B86" s="139" t="s">
        <v>4</v>
      </c>
      <c r="C86" s="140" t="s">
        <v>582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583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5">
      <c r="B87" s="139" t="s">
        <v>4</v>
      </c>
      <c r="C87" s="140" t="s">
        <v>584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583</v>
      </c>
      <c r="N87" s="81" t="b">
        <v>0</v>
      </c>
      <c r="O87" s="81">
        <v>4</v>
      </c>
      <c r="P87" s="81">
        <v>4</v>
      </c>
    </row>
    <row r="88" spans="2:17" x14ac:dyDescent="0.25">
      <c r="B88" s="139" t="s">
        <v>4</v>
      </c>
      <c r="C88" s="140" t="s">
        <v>213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5">
      <c r="B89" s="139" t="s">
        <v>4</v>
      </c>
      <c r="C89" s="140" t="s">
        <v>252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585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5.75" thickBot="1" x14ac:dyDescent="0.3"/>
    <row r="91" spans="2:17" ht="23.25" x14ac:dyDescent="0.35">
      <c r="B91" s="1" t="s">
        <v>586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70" t="s">
        <v>587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5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588</v>
      </c>
    </row>
    <row r="95" spans="2:17" x14ac:dyDescent="0.25">
      <c r="B95" s="126" t="s">
        <v>4</v>
      </c>
      <c r="C95" s="142" t="s">
        <v>284</v>
      </c>
      <c r="D95" s="128">
        <v>1</v>
      </c>
      <c r="E95" s="129" t="s">
        <v>201</v>
      </c>
      <c r="F95" s="141" t="s">
        <v>589</v>
      </c>
    </row>
    <row r="96" spans="2:17" x14ac:dyDescent="0.25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590</v>
      </c>
    </row>
    <row r="97" spans="2:6" x14ac:dyDescent="0.25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591</v>
      </c>
    </row>
    <row r="98" spans="2:6" x14ac:dyDescent="0.25">
      <c r="B98" s="126" t="s">
        <v>4</v>
      </c>
      <c r="C98" s="137" t="s">
        <v>331</v>
      </c>
      <c r="D98" s="121">
        <v>4</v>
      </c>
      <c r="E98" s="122" t="s">
        <v>199</v>
      </c>
      <c r="F98" s="141" t="s">
        <v>592</v>
      </c>
    </row>
    <row r="99" spans="2:6" x14ac:dyDescent="0.25">
      <c r="B99" s="126" t="s">
        <v>4</v>
      </c>
      <c r="C99" s="137" t="s">
        <v>315</v>
      </c>
      <c r="D99" s="121">
        <v>5</v>
      </c>
      <c r="E99" s="122" t="s">
        <v>184</v>
      </c>
      <c r="F99" s="141" t="s">
        <v>593</v>
      </c>
    </row>
    <row r="100" spans="2:6" x14ac:dyDescent="0.25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594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  <sheetView workbookViewId="1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16"/>
      <c r="G3" s="316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979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workbookViewId="0"/>
    <sheetView workbookViewId="1"/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920</v>
      </c>
      <c r="D50" s="36" t="s">
        <v>919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920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928</v>
      </c>
      <c r="S50" s="44">
        <v>46</v>
      </c>
    </row>
    <row r="51" spans="2:19" x14ac:dyDescent="0.25">
      <c r="B51" s="52" t="s">
        <v>4</v>
      </c>
      <c r="C51" s="53" t="s">
        <v>921</v>
      </c>
      <c r="D51" s="53" t="s">
        <v>919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921</v>
      </c>
      <c r="L51" s="57"/>
      <c r="M51" s="57"/>
      <c r="N51" s="49" t="s">
        <v>975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929</v>
      </c>
      <c r="S51" s="44">
        <v>47</v>
      </c>
    </row>
    <row r="52" spans="2:19" x14ac:dyDescent="0.25">
      <c r="B52" s="52" t="s">
        <v>4</v>
      </c>
      <c r="C52" s="53" t="s">
        <v>922</v>
      </c>
      <c r="D52" s="53" t="s">
        <v>919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922</v>
      </c>
      <c r="L52" s="57"/>
      <c r="M52" s="57"/>
      <c r="N52" s="49" t="s">
        <v>925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930</v>
      </c>
      <c r="S52" s="44">
        <v>48</v>
      </c>
    </row>
    <row r="53" spans="2:19" x14ac:dyDescent="0.25">
      <c r="B53" s="52" t="s">
        <v>4</v>
      </c>
      <c r="C53" s="53" t="s">
        <v>923</v>
      </c>
      <c r="D53" s="53" t="s">
        <v>919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923</v>
      </c>
      <c r="L53" s="49"/>
      <c r="M53" s="49"/>
      <c r="N53" s="49" t="s">
        <v>926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931</v>
      </c>
      <c r="S53" s="44">
        <v>49</v>
      </c>
    </row>
    <row r="54" spans="2:19" x14ac:dyDescent="0.25">
      <c r="B54" s="52" t="s">
        <v>4</v>
      </c>
      <c r="C54" s="53" t="s">
        <v>924</v>
      </c>
      <c r="D54" s="53" t="s">
        <v>919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924</v>
      </c>
      <c r="L54" s="49"/>
      <c r="M54" s="49"/>
      <c r="N54" s="49" t="s">
        <v>927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932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70"/>
  <sheetViews>
    <sheetView tabSelected="1" topLeftCell="A64" workbookViewId="0">
      <selection activeCell="G71" sqref="G71"/>
    </sheetView>
    <sheetView topLeftCell="I31" workbookViewId="1">
      <selection activeCell="L57" sqref="L5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9" t="s">
        <v>1167</v>
      </c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s="300" customFormat="1" x14ac:dyDescent="0.25">
      <c r="D8" s="301" t="s">
        <v>4</v>
      </c>
      <c r="E8" s="302" t="s">
        <v>1165</v>
      </c>
      <c r="F8" s="303" t="s">
        <v>97</v>
      </c>
      <c r="G8" s="303" t="s">
        <v>742</v>
      </c>
      <c r="H8" s="304">
        <v>50</v>
      </c>
      <c r="I8" s="304"/>
      <c r="J8" s="299" t="str">
        <f>CONCATENATE("icon_",powerUpsDefinitions[[#This Row],['[sku']]])</f>
        <v>icon_fury_duration_better</v>
      </c>
      <c r="K8" s="299" t="s">
        <v>199</v>
      </c>
      <c r="L8" s="305" t="str">
        <f>CONCATENATE("TID_POWERUP_",UPPER(powerUpsDefinitions[[#This Row],['[sku']]]),"_NAME")</f>
        <v>TID_POWERUP_FURY_DURATION_BETTER_NAME</v>
      </c>
      <c r="M8" s="306" t="str">
        <f>CONCATENATE("TID_POWERUP_",UPPER(powerUpsDefinitions[[#This Row],['[sku']]]),"_DESC")</f>
        <v>TID_POWERUP_FURY_DURATION_BETTER_DESC</v>
      </c>
      <c r="N8" s="306" t="str">
        <f>CONCATENATE(powerUpsDefinitions[[#This Row],['[tidDesc']]],"_SHORT")</f>
        <v>TID_POWERUP_FURY_DURATION_BETTER_DESC_SHORT</v>
      </c>
    </row>
    <row r="9" spans="2:14" x14ac:dyDescent="0.25">
      <c r="D9" s="78" t="s">
        <v>4</v>
      </c>
      <c r="E9" s="79" t="s">
        <v>85</v>
      </c>
      <c r="F9" s="61" t="s">
        <v>206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icon_fury_size</v>
      </c>
      <c r="K9" s="81" t="s">
        <v>199</v>
      </c>
      <c r="L9" s="82" t="str">
        <f>CONCATENATE("TID_POWERUP_",UPPER(powerUpsDefinitions[[#This Row],['[sku']]]),"_NAME")</f>
        <v>TID_POWERUP_FURY_SIZE_NAME</v>
      </c>
      <c r="M9" s="83" t="str">
        <f>CONCATENATE("TID_POWERUP_",UPPER(powerUpsDefinitions[[#This Row],['[sku']]]),"_DESC")</f>
        <v>TID_POWERUP_FURY_SIZE_DESC</v>
      </c>
      <c r="N9" s="83" t="str">
        <f>CONCATENATE(powerUpsDefinitions[[#This Row],['[tidDesc']]],"_SHORT")</f>
        <v>TID_POWERUP_FURY_SIZE_DESC_SHORT</v>
      </c>
    </row>
    <row r="10" spans="2:14" x14ac:dyDescent="0.25">
      <c r="D10" s="78" t="s">
        <v>4</v>
      </c>
      <c r="E10" s="79" t="s">
        <v>75</v>
      </c>
      <c r="F10" s="61" t="s">
        <v>207</v>
      </c>
      <c r="G10" s="61" t="s">
        <v>742</v>
      </c>
      <c r="H10" s="80">
        <v>10</v>
      </c>
      <c r="I10" s="80"/>
      <c r="J10" s="81" t="str">
        <f>CONCATENATE("icon_",powerUpsDefinitions[[#This Row],['[sku']]])</f>
        <v>icon_hp</v>
      </c>
      <c r="K10" s="81" t="s">
        <v>201</v>
      </c>
      <c r="L10" s="82" t="str">
        <f>CONCATENATE("TID_POWERUP_",UPPER(powerUpsDefinitions[[#This Row],['[sku']]]),"_NAME")</f>
        <v>TID_POWERUP_HP_NAME</v>
      </c>
      <c r="M10" s="83" t="str">
        <f>CONCATENATE("TID_POWERUP_",UPPER(powerUpsDefinitions[[#This Row],['[sku']]]),"_DESC")</f>
        <v>TID_POWERUP_HP_DESC</v>
      </c>
      <c r="N10" s="83" t="str">
        <f>CONCATENATE(powerUpsDefinitions[[#This Row],['[tidDesc']]],"_SHORT")</f>
        <v>TID_POWERUP_HP_DESC_SHORT</v>
      </c>
    </row>
    <row r="11" spans="2:14" x14ac:dyDescent="0.25">
      <c r="D11" s="78" t="s">
        <v>4</v>
      </c>
      <c r="E11" s="79" t="s">
        <v>208</v>
      </c>
      <c r="F11" s="61" t="s">
        <v>209</v>
      </c>
      <c r="G11" s="61" t="s">
        <v>742</v>
      </c>
      <c r="H11" s="80" t="s">
        <v>210</v>
      </c>
      <c r="I11" s="80">
        <v>10</v>
      </c>
      <c r="J11" s="81" t="str">
        <f>CONCATENATE("icon_",powerUpsDefinitions[[#This Row],['[sku']]])</f>
        <v>icon_lower_damage_arrows</v>
      </c>
      <c r="K11" s="81" t="s">
        <v>184</v>
      </c>
      <c r="L11" s="82" t="str">
        <f>CONCATENATE("TID_POWERUP_",UPPER(powerUpsDefinitions[[#This Row],['[sku']]]),"_NAME")</f>
        <v>TID_POWERUP_LOWER_DAMAGE_ARROWS_NAME</v>
      </c>
      <c r="M11" s="83" t="str">
        <f>CONCATENATE("TID_POWERUP_",UPPER(powerUpsDefinitions[[#This Row],['[sku']]]),"_DESC")</f>
        <v>TID_POWERUP_LOWER_DAMAGE_ARROWS_DESC</v>
      </c>
      <c r="N11" s="83" t="str">
        <f>CONCATENATE(powerUpsDefinitions[[#This Row],['[tidDesc']]],"_SHORT")</f>
        <v>TID_POWERUP_LOWER_DAMAGE_ARROWS_DESC_SHORT</v>
      </c>
    </row>
    <row r="12" spans="2:14" x14ac:dyDescent="0.25">
      <c r="D12" s="78" t="s">
        <v>4</v>
      </c>
      <c r="E12" s="79" t="s">
        <v>121</v>
      </c>
      <c r="F12" s="61" t="s">
        <v>209</v>
      </c>
      <c r="G12" s="61" t="s">
        <v>742</v>
      </c>
      <c r="H12" s="80" t="s">
        <v>183</v>
      </c>
      <c r="I12" s="80">
        <v>10</v>
      </c>
      <c r="J12" s="81" t="str">
        <f>CONCATENATE("icon_",powerUpsDefinitions[[#This Row],['[sku']]])</f>
        <v>icon_lower_damage_mine</v>
      </c>
      <c r="K12" s="81" t="s">
        <v>184</v>
      </c>
      <c r="L12" s="82" t="str">
        <f>CONCATENATE("TID_POWERUP_",UPPER(powerUpsDefinitions[[#This Row],['[sku']]]),"_NAME")</f>
        <v>TID_POWERUP_LOWER_DAMAGE_MINE_NAME</v>
      </c>
      <c r="M12" s="83" t="str">
        <f>CONCATENATE("TID_POWERUP_",UPPER(powerUpsDefinitions[[#This Row],['[sku']]]),"_DESC")</f>
        <v>TID_POWERUP_LOWER_DAMAGE_MINE_DESC</v>
      </c>
      <c r="N12" s="83" t="str">
        <f>CONCATENATE(powerUpsDefinitions[[#This Row],['[tidDesc']]],"_SHORT")</f>
        <v>TID_POWERUP_LOWER_DAMAGE_MINE_DESC_SHORT</v>
      </c>
    </row>
    <row r="13" spans="2:14" x14ac:dyDescent="0.25">
      <c r="D13" s="78" t="s">
        <v>4</v>
      </c>
      <c r="E13" s="84" t="s">
        <v>64</v>
      </c>
      <c r="F13" s="85" t="s">
        <v>209</v>
      </c>
      <c r="G13" s="85" t="s">
        <v>742</v>
      </c>
      <c r="H13" s="86" t="s">
        <v>186</v>
      </c>
      <c r="I13" s="86">
        <v>10</v>
      </c>
      <c r="J13" s="81" t="str">
        <f>CONCATENATE("icon_",powerUpsDefinitions[[#This Row],['[sku']]])</f>
        <v>icon_lower_damage_poison</v>
      </c>
      <c r="K13" s="81" t="s">
        <v>184</v>
      </c>
      <c r="L13" s="82" t="str">
        <f>CONCATENATE("TID_POWERUP_",UPPER(powerUpsDefinitions[[#This Row],['[sku']]]),"_NAME")</f>
        <v>TID_POWERUP_LOWER_DAMAGE_POISON_NAME</v>
      </c>
      <c r="M13" s="83" t="str">
        <f>CONCATENATE("TID_POWERUP_",UPPER(powerUpsDefinitions[[#This Row],['[sku']]]),"_DESC")</f>
        <v>TID_POWERUP_LOWER_DAMAGE_POISON_DESC</v>
      </c>
      <c r="N13" s="83" t="str">
        <f>CONCATENATE(powerUpsDefinitions[[#This Row],['[tidDesc']]],"_SHORT")</f>
        <v>TID_POWERUP_LOWER_DAMAGE_POISON_DESC_SHORT</v>
      </c>
    </row>
    <row r="14" spans="2:14" x14ac:dyDescent="0.25">
      <c r="D14" s="87" t="s">
        <v>4</v>
      </c>
      <c r="E14" s="88" t="s">
        <v>68</v>
      </c>
      <c r="F14" s="89" t="s">
        <v>68</v>
      </c>
      <c r="G14" s="89" t="s">
        <v>742</v>
      </c>
      <c r="H14" s="90">
        <v>5</v>
      </c>
      <c r="I14" s="90"/>
      <c r="J14" s="91" t="s">
        <v>212</v>
      </c>
      <c r="K14" s="81" t="s">
        <v>7</v>
      </c>
      <c r="L14" s="82" t="str">
        <f>CONCATENATE("TID_POWERUP_",UPPER(powerUpsDefinitions[[#This Row],['[sku']]]),"_NAME")</f>
        <v>TID_POWERUP_MORE_XP_NAME</v>
      </c>
      <c r="M14" s="83" t="str">
        <f>CONCATENATE("TID_POWERUP_",UPPER(powerUpsDefinitions[[#This Row],['[sku']]]),"_DESC")</f>
        <v>TID_POWERUP_MORE_XP_DESC</v>
      </c>
      <c r="N14" s="92" t="str">
        <f>CONCATENATE(powerUpsDefinitions[[#This Row],['[tidDesc']]],"_SHORT")</f>
        <v>TID_POWERUP_MORE_XP_DESC_SHORT</v>
      </c>
    </row>
    <row r="15" spans="2:14" x14ac:dyDescent="0.25">
      <c r="D15" s="78" t="s">
        <v>4</v>
      </c>
      <c r="E15" s="79" t="s">
        <v>131</v>
      </c>
      <c r="F15" s="61" t="s">
        <v>131</v>
      </c>
      <c r="G15" s="61" t="s">
        <v>742</v>
      </c>
      <c r="H15" s="80">
        <v>-50</v>
      </c>
      <c r="I15" s="80"/>
      <c r="J15" s="81" t="str">
        <f>CONCATENATE("icon_",powerUpsDefinitions[[#This Row],['[sku']]])</f>
        <v>icon_reduce_life_drain</v>
      </c>
      <c r="K15" s="81" t="s">
        <v>184</v>
      </c>
      <c r="L15" s="82" t="str">
        <f>CONCATENATE("TID_POWERUP_",UPPER(powerUpsDefinitions[[#This Row],['[sku']]]),"_NAME")</f>
        <v>TID_POWERUP_REDUCE_LIFE_DRAIN_NAME</v>
      </c>
      <c r="M15" s="83" t="str">
        <f>CONCATENATE("TID_POWERUP_",UPPER(powerUpsDefinitions[[#This Row],['[sku']]]),"_DESC")</f>
        <v>TID_POWERUP_REDUCE_LIFE_DRAIN_DESC</v>
      </c>
      <c r="N15" s="83" t="str">
        <f>CONCATENATE(powerUpsDefinitions[[#This Row],['[tidDesc']]],"_SHORT")</f>
        <v>TID_POWERUP_REDUCE_LIFE_DRAIN_DESC_SHORT</v>
      </c>
    </row>
    <row r="16" spans="2:14" x14ac:dyDescent="0.25">
      <c r="D16" s="78" t="s">
        <v>4</v>
      </c>
      <c r="E16" s="79" t="s">
        <v>6</v>
      </c>
      <c r="F16" s="61" t="s">
        <v>214</v>
      </c>
      <c r="G16" s="61" t="s">
        <v>742</v>
      </c>
      <c r="H16" s="80">
        <v>20</v>
      </c>
      <c r="I16" s="80"/>
      <c r="J16" s="81" t="str">
        <f>CONCATENATE("icon_",powerUpsDefinitions[[#This Row],['[sku']]])</f>
        <v>icon_score</v>
      </c>
      <c r="K16" s="81" t="s">
        <v>7</v>
      </c>
      <c r="L16" s="82" t="str">
        <f>CONCATENATE("TID_POWERUP_",UPPER(powerUpsDefinitions[[#This Row],['[sku']]]),"_NAME")</f>
        <v>TID_POWERUP_SCORE_NAME</v>
      </c>
      <c r="M16" s="83" t="str">
        <f>CONCATENATE("TID_POWERUP_",UPPER(powerUpsDefinitions[[#This Row],['[sku']]]),"_DESC")</f>
        <v>TID_POWERUP_SCORE_DESC</v>
      </c>
      <c r="N16" s="83" t="str">
        <f>CONCATENATE(powerUpsDefinitions[[#This Row],['[tidDesc']]],"_SHORT")</f>
        <v>TID_POWERUP_SCORE_DESC_SHORT</v>
      </c>
    </row>
    <row r="17" spans="4:14" s="300" customFormat="1" x14ac:dyDescent="0.25">
      <c r="D17" s="301" t="s">
        <v>4</v>
      </c>
      <c r="E17" s="302" t="s">
        <v>1164</v>
      </c>
      <c r="F17" s="303" t="s">
        <v>214</v>
      </c>
      <c r="G17" s="303" t="s">
        <v>742</v>
      </c>
      <c r="H17" s="304">
        <v>-10</v>
      </c>
      <c r="I17" s="304"/>
      <c r="J17" s="299" t="str">
        <f>CONCATENATE("icon_",powerUpsDefinitions[[#This Row],['[sku']]])</f>
        <v>icon_score_reduce</v>
      </c>
      <c r="K17" s="299" t="s">
        <v>7</v>
      </c>
      <c r="L17" s="305" t="str">
        <f>CONCATENATE("TID_POWERUP_",UPPER(powerUpsDefinitions[[#This Row],['[sku']]]),"_NAME")</f>
        <v>TID_POWERUP_SCORE_REDUCE_NAME</v>
      </c>
      <c r="M17" s="306" t="str">
        <f>CONCATENATE("TID_POWERUP_",UPPER(powerUpsDefinitions[[#This Row],['[sku']]]),"_DESC")</f>
        <v>TID_POWERUP_SCORE_REDUCE_DESC</v>
      </c>
      <c r="N17" s="306" t="str">
        <f>CONCATENATE(powerUpsDefinitions[[#This Row],['[tidDesc']]],"_SHORT")</f>
        <v>TID_POWERUP_SCORE_REDUCE_DESC_SHORT</v>
      </c>
    </row>
    <row r="18" spans="4:14" x14ac:dyDescent="0.25">
      <c r="D18" s="78" t="s">
        <v>4</v>
      </c>
      <c r="E18" s="84" t="s">
        <v>157</v>
      </c>
      <c r="F18" s="85" t="s">
        <v>215</v>
      </c>
      <c r="G18" s="85" t="s">
        <v>742</v>
      </c>
      <c r="H18" s="86">
        <v>10</v>
      </c>
      <c r="I18" s="86"/>
      <c r="J18" s="81" t="str">
        <f>CONCATENATE("icon_",powerUpsDefinitions[[#This Row],['[sku']]])</f>
        <v>icon_speed</v>
      </c>
      <c r="K18" s="81" t="s">
        <v>188</v>
      </c>
      <c r="L18" s="82" t="str">
        <f>CONCATENATE("TID_POWERUP_",UPPER(powerUpsDefinitions[[#This Row],['[sku']]]),"_NAME")</f>
        <v>TID_POWERUP_SPEED_NAME</v>
      </c>
      <c r="M18" s="83" t="str">
        <f>CONCATENATE("TID_POWERUP_",UPPER(powerUpsDefinitions[[#This Row],['[sku']]]),"_DESC")</f>
        <v>TID_POWERUP_SPEED_DESC</v>
      </c>
      <c r="N18" s="83" t="str">
        <f>CONCATENATE(powerUpsDefinitions[[#This Row],['[tidDesc']]],"_SHORT")</f>
        <v>TID_POWERUP_SPEED_DESC_SHORT</v>
      </c>
    </row>
    <row r="19" spans="4:14" ht="45" x14ac:dyDescent="0.25">
      <c r="D19" s="99" t="s">
        <v>4</v>
      </c>
      <c r="E19" s="100" t="s">
        <v>224</v>
      </c>
      <c r="F19" s="101" t="s">
        <v>225</v>
      </c>
      <c r="G19" s="61" t="s">
        <v>742</v>
      </c>
      <c r="H19" s="102" t="s">
        <v>226</v>
      </c>
      <c r="I19" s="102">
        <v>30</v>
      </c>
      <c r="J19" s="103" t="s">
        <v>227</v>
      </c>
      <c r="K19" s="104" t="s">
        <v>194</v>
      </c>
      <c r="L19" s="105" t="str">
        <f>CONCATENATE("TID_POWERUP_",UPPER(powerUpsDefinitions[[#This Row],['[sku']]]),"_NAME")</f>
        <v>TID_POWERUP_PREY_HP_BOOST_HUMANS_NAME</v>
      </c>
      <c r="M19" s="106" t="str">
        <f>CONCATENATE("TID_POWERUP_",UPPER(powerUpsDefinitions[[#This Row],['[sku']]]),"_DESC")</f>
        <v>TID_POWERUP_PREY_HP_BOOST_HUMANS_DESC</v>
      </c>
      <c r="N19" s="107" t="str">
        <f>CONCATENATE(powerUpsDefinitions[[#This Row],['[tidDesc']]],"_SHORT")</f>
        <v>TID_POWERUP_PREY_HP_BOOST_HUMANS_DESC_SHORT</v>
      </c>
    </row>
    <row r="20" spans="4:14" ht="30" x14ac:dyDescent="0.25">
      <c r="D20" s="78" t="s">
        <v>4</v>
      </c>
      <c r="E20" s="79" t="s">
        <v>228</v>
      </c>
      <c r="F20" s="101" t="s">
        <v>225</v>
      </c>
      <c r="G20" s="61" t="s">
        <v>742</v>
      </c>
      <c r="H20" s="102" t="s">
        <v>9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TID_POWERUP_PREY_HP_BOOST_DRAGON_NAME</v>
      </c>
      <c r="M20" s="83" t="str">
        <f>CONCATENATE("TID_POWERUP_",UPPER(powerUpsDefinitions[[#This Row],['[sku']]]),"_DESC")</f>
        <v>TID_POWERUP_PREY_HP_BOOST_DRAGON_DESC</v>
      </c>
      <c r="N20" s="92" t="str">
        <f>CONCATENATE(powerUpsDefinitions[[#This Row],['[tidDesc']]],"_SHORT")</f>
        <v>TID_POWERUP_PREY_HP_BOOST_DRAGON_DESC_SHORT</v>
      </c>
    </row>
    <row r="21" spans="4:14" x14ac:dyDescent="0.25">
      <c r="D21" s="78" t="s">
        <v>4</v>
      </c>
      <c r="E21" s="79" t="s">
        <v>229</v>
      </c>
      <c r="F21" s="101" t="s">
        <v>225</v>
      </c>
      <c r="G21" s="61" t="s">
        <v>742</v>
      </c>
      <c r="H21" s="102" t="s">
        <v>230</v>
      </c>
      <c r="I21" s="102">
        <v>30</v>
      </c>
      <c r="J21" s="91" t="s">
        <v>227</v>
      </c>
      <c r="K21" s="81" t="s">
        <v>194</v>
      </c>
      <c r="L21" s="82" t="str">
        <f>CONCATENATE("TID_POWERUP_",UPPER(powerUpsDefinitions[[#This Row],['[sku']]]),"_NAME")</f>
        <v>TID_POWERUP_PREY_HP_BOOST_SPIDER_NAME</v>
      </c>
      <c r="M21" s="83" t="str">
        <f>CONCATENATE("TID_POWERUP_",UPPER(powerUpsDefinitions[[#This Row],['[sku']]]),"_DESC")</f>
        <v>TID_POWERUP_PREY_HP_BOOST_SPIDER_DESC</v>
      </c>
      <c r="N21" s="92" t="str">
        <f>CONCATENATE(powerUpsDefinitions[[#This Row],['[tidDesc']]],"_SHORT")</f>
        <v>TID_POWERUP_PREY_HP_BOOST_SPIDER_DESC_SHORT</v>
      </c>
    </row>
    <row r="22" spans="4:14" x14ac:dyDescent="0.25">
      <c r="D22" s="78" t="s">
        <v>4</v>
      </c>
      <c r="E22" s="79" t="s">
        <v>231</v>
      </c>
      <c r="F22" s="101" t="s">
        <v>225</v>
      </c>
      <c r="G22" s="61" t="s">
        <v>742</v>
      </c>
      <c r="H22" s="80" t="s">
        <v>232</v>
      </c>
      <c r="I22" s="102">
        <v>30</v>
      </c>
      <c r="J22" s="91" t="s">
        <v>227</v>
      </c>
      <c r="K22" s="81" t="s">
        <v>194</v>
      </c>
      <c r="L22" s="82" t="str">
        <f>CONCATENATE("TID_POWERUP_",UPPER(powerUpsDefinitions[[#This Row],['[sku']]]),"_NAME")</f>
        <v>TID_POWERUP_PREY_HP_BOOST_GOBLIN_NAME</v>
      </c>
      <c r="M22" s="83" t="str">
        <f>CONCATENATE("TID_POWERUP_",UPPER(powerUpsDefinitions[[#This Row],['[sku']]]),"_DESC")</f>
        <v>TID_POWERUP_PREY_HP_BOOST_GOBLIN_DESC</v>
      </c>
      <c r="N22" s="92" t="str">
        <f>CONCATENATE(powerUpsDefinitions[[#This Row],['[tidDesc']]],"_SHORT")</f>
        <v>TID_POWERUP_PREY_HP_BOOST_GOBLIN_DESC_SHORT</v>
      </c>
    </row>
    <row r="23" spans="4:14" x14ac:dyDescent="0.25">
      <c r="D23" s="78" t="s">
        <v>4</v>
      </c>
      <c r="E23" s="79" t="s">
        <v>239</v>
      </c>
      <c r="F23" s="61" t="s">
        <v>239</v>
      </c>
      <c r="G23" s="61" t="s">
        <v>742</v>
      </c>
      <c r="H23" s="80">
        <v>100</v>
      </c>
      <c r="I23" s="80"/>
      <c r="J23" s="91" t="s">
        <v>240</v>
      </c>
      <c r="K23" s="91" t="s">
        <v>188</v>
      </c>
      <c r="L23" s="82" t="str">
        <f>CONCATENATE("TID_POWERUP_",UPPER(powerUpsDefinitions[[#This Row],['[sku']]]),"_NAME")</f>
        <v>TID_POWERUP_FASTER_BOOST_NAME</v>
      </c>
      <c r="M23" s="83" t="str">
        <f>CONCATENATE("TID_POWERUP_",UPPER(powerUpsDefinitions[[#This Row],['[sku']]]),"_DESC")</f>
        <v>TID_POWERUP_FASTER_BOOST_DESC</v>
      </c>
      <c r="N23" s="92" t="str">
        <f>CONCATENATE(powerUpsDefinitions[[#This Row],['[tidDesc']]],"_SHORT")</f>
        <v>TID_POWERUP_FASTER_BOOST_DESC_SHORT</v>
      </c>
    </row>
    <row r="24" spans="4:14" x14ac:dyDescent="0.25">
      <c r="D24" s="78" t="s">
        <v>4</v>
      </c>
      <c r="E24" s="79" t="s">
        <v>247</v>
      </c>
      <c r="F24" s="61" t="s">
        <v>248</v>
      </c>
      <c r="G24" s="61" t="s">
        <v>742</v>
      </c>
      <c r="H24" s="80" t="s">
        <v>9</v>
      </c>
      <c r="I24" s="80">
        <v>10</v>
      </c>
      <c r="J24" s="91" t="str">
        <f>CONCATENATE("icon_",powerUpsDefinitions[[#This Row],['[sku']]])</f>
        <v>icon_lower_damage_dragon</v>
      </c>
      <c r="K24" s="91" t="s">
        <v>184</v>
      </c>
      <c r="L24" s="82" t="str">
        <f>CONCATENATE("TID_POWERUP_",UPPER(powerUpsDefinitions[[#This Row],['[sku']]]),"_NAME")</f>
        <v>TID_POWERUP_LOWER_DAMAGE_DRAGON_NAME</v>
      </c>
      <c r="M24" s="83" t="str">
        <f>CONCATENATE("TID_POWERUP_",UPPER(powerUpsDefinitions[[#This Row],['[sku']]]),"_DESC")</f>
        <v>TID_POWERUP_LOWER_DAMAGE_DRAGON_DESC</v>
      </c>
      <c r="N24" s="92" t="str">
        <f>CONCATENATE(powerUpsDefinitions[[#This Row],['[tidDesc']]],"_SHORT")</f>
        <v>TID_POWERUP_LOWER_DAMAGE_DRAGON_DESC_SHORT</v>
      </c>
    </row>
    <row r="25" spans="4:14" x14ac:dyDescent="0.25">
      <c r="D25" s="186" t="s">
        <v>4</v>
      </c>
      <c r="E25" s="187" t="s">
        <v>696</v>
      </c>
      <c r="F25" s="188" t="s">
        <v>131</v>
      </c>
      <c r="G25" s="61" t="s">
        <v>742</v>
      </c>
      <c r="H25" s="189">
        <v>-50</v>
      </c>
      <c r="I25" s="189"/>
      <c r="J25" s="190" t="s">
        <v>255</v>
      </c>
      <c r="K25" s="190" t="s">
        <v>194</v>
      </c>
      <c r="L25" s="191" t="str">
        <f>CONCATENATE("TID_POWERUP_",UPPER(powerUpsDefinitions[[#This Row],['[sku']]]),"_NAME")</f>
        <v>TID_POWERUP_DOUBLE_DRAINDOWN_NAME</v>
      </c>
      <c r="M25" s="192" t="str">
        <f>CONCATENATE("TID_POWERUP_",UPPER(powerUpsDefinitions[[#This Row],['[sku']]]),"_DESC")</f>
        <v>TID_POWERUP_DOUBLE_DRAINDOWN_DESC</v>
      </c>
      <c r="N25" s="193" t="str">
        <f>CONCATENATE(powerUpsDefinitions[[#This Row],['[tidDesc']]],"_SHORT")</f>
        <v>TID_POWERUP_DOUBLE_DRAINDOWN_DESC_SHORT</v>
      </c>
    </row>
    <row r="26" spans="4:14" x14ac:dyDescent="0.25">
      <c r="D26" s="186" t="s">
        <v>4</v>
      </c>
      <c r="E26" s="187" t="s">
        <v>697</v>
      </c>
      <c r="F26" s="188" t="s">
        <v>207</v>
      </c>
      <c r="G26" s="61" t="s">
        <v>742</v>
      </c>
      <c r="H26" s="189">
        <v>-30</v>
      </c>
      <c r="I26" s="189"/>
      <c r="J26" s="190" t="s">
        <v>255</v>
      </c>
      <c r="K26" s="190" t="s">
        <v>194</v>
      </c>
      <c r="L26" s="191" t="str">
        <f>CONCATENATE("TID_POWERUP_",UPPER(powerUpsDefinitions[[#This Row],['[sku']]]),"_NAME")</f>
        <v>TID_POWERUP_DOUBLE_HPDOWN_NAME</v>
      </c>
      <c r="M26" s="192" t="str">
        <f>CONCATENATE("TID_POWERUP_",UPPER(powerUpsDefinitions[[#This Row],['[sku']]]),"_DESC")</f>
        <v>TID_POWERUP_DOUBLE_HPDOWN_DESC</v>
      </c>
      <c r="N26" s="193" t="str">
        <f>CONCATENATE(powerUpsDefinitions[[#This Row],['[tidDesc']]],"_SHORT")</f>
        <v>TID_POWERUP_DOUBLE_HPDOWN_DESC_SHORT</v>
      </c>
    </row>
    <row r="27" spans="4:14" x14ac:dyDescent="0.25">
      <c r="D27" s="186" t="s">
        <v>4</v>
      </c>
      <c r="E27" s="187" t="s">
        <v>703</v>
      </c>
      <c r="F27" s="188" t="s">
        <v>698</v>
      </c>
      <c r="G27" s="61" t="s">
        <v>742</v>
      </c>
      <c r="H27" s="189" t="s">
        <v>696</v>
      </c>
      <c r="I27" s="189" t="s">
        <v>697</v>
      </c>
      <c r="J27" s="190" t="str">
        <f>CONCATENATE("icon_",powerUpsDefinitions[[#This Row],['[sku']]])</f>
        <v>icon_hp_down_drain_down</v>
      </c>
      <c r="K27" s="190" t="s">
        <v>184</v>
      </c>
      <c r="L27" s="191" t="str">
        <f>CONCATENATE("TID_POWERUP_",UPPER(powerUpsDefinitions[[#This Row],['[sku']]]),"_NAME")</f>
        <v>TID_POWERUP_HP_DOWN_DRAIN_DOWN_NAME</v>
      </c>
      <c r="M27" s="192" t="str">
        <f>CONCATENATE("TID_POWERUP_",UPPER(powerUpsDefinitions[[#This Row],['[sku']]]),"_DESC")</f>
        <v>TID_POWERUP_HP_DOWN_DRAIN_DOWN_DESC</v>
      </c>
      <c r="N27" s="193" t="str">
        <f>CONCATENATE(powerUpsDefinitions[[#This Row],['[tidDesc']]],"_SHORT")</f>
        <v>TID_POWERUP_HP_DOWN_DRAIN_DOWN_DESC_SHORT</v>
      </c>
    </row>
    <row r="28" spans="4:14" s="300" customFormat="1" x14ac:dyDescent="0.25">
      <c r="D28" s="301" t="s">
        <v>4</v>
      </c>
      <c r="E28" s="302" t="s">
        <v>1166</v>
      </c>
      <c r="F28" s="303" t="s">
        <v>698</v>
      </c>
      <c r="G28" s="303" t="s">
        <v>742</v>
      </c>
      <c r="H28" s="304" t="s">
        <v>1164</v>
      </c>
      <c r="I28" s="304" t="s">
        <v>1165</v>
      </c>
      <c r="J28" s="307" t="str">
        <f>CONCATENATE("icon_",powerUpsDefinitions[[#This Row],['[sku']]])</f>
        <v>icon_score_down_fire_duration_up</v>
      </c>
      <c r="K28" s="307" t="s">
        <v>199</v>
      </c>
      <c r="L28" s="305" t="str">
        <f>CONCATENATE("TID_POWERUP_",UPPER(powerUpsDefinitions[[#This Row],['[sku']]]),"_NAME")</f>
        <v>TID_POWERUP_SCORE_DOWN_FIRE_DURATION_UP_NAME</v>
      </c>
      <c r="M28" s="306" t="str">
        <f>CONCATENATE("TID_POWERUP_",UPPER(powerUpsDefinitions[[#This Row],['[sku']]]),"_DESC")</f>
        <v>TID_POWERUP_SCORE_DOWN_FIRE_DURATION_UP_DESC</v>
      </c>
      <c r="N28" s="308" t="str">
        <f>CONCATENATE(powerUpsDefinitions[[#This Row],['[tidDesc']]],"_SHORT")</f>
        <v>TID_POWERUP_SCORE_DOWN_FIRE_DURATION_UP_DESC_SHORT</v>
      </c>
    </row>
    <row r="29" spans="4:14" x14ac:dyDescent="0.25">
      <c r="D29" s="78" t="s">
        <v>4</v>
      </c>
      <c r="E29" s="79" t="s">
        <v>181</v>
      </c>
      <c r="F29" s="61" t="s">
        <v>182</v>
      </c>
      <c r="G29" s="61" t="s">
        <v>743</v>
      </c>
      <c r="H29" s="80" t="s">
        <v>183</v>
      </c>
      <c r="I29" s="80">
        <v>1</v>
      </c>
      <c r="J29" s="81" t="str">
        <f>CONCATENATE("icon_",powerUpsDefinitions[[#This Row],['[sku']]])</f>
        <v>icon_avoid_mine</v>
      </c>
      <c r="K29" s="81" t="s">
        <v>184</v>
      </c>
      <c r="L29" s="82" t="str">
        <f>CONCATENATE("TID_POWERUP_",UPPER(powerUpsDefinitions[[#This Row],['[sku']]]),"_NAME")</f>
        <v>TID_POWERUP_AVOID_MINE_NAME</v>
      </c>
      <c r="M29" s="83" t="str">
        <f>CONCATENATE("TID_POWERUP_",UPPER(powerUpsDefinitions[[#This Row],['[sku']]]),"_DESC")</f>
        <v>TID_POWERUP_AVOID_MINE_DESC</v>
      </c>
      <c r="N29" s="83" t="str">
        <f>CONCATENATE(powerUpsDefinitions[[#This Row],['[tidDesc']]],"_SHORT")</f>
        <v>TID_POWERUP_AVOID_MINE_DESC_SHORT</v>
      </c>
    </row>
    <row r="30" spans="4:14" x14ac:dyDescent="0.25">
      <c r="D30" s="78" t="s">
        <v>4</v>
      </c>
      <c r="E30" s="79" t="s">
        <v>185</v>
      </c>
      <c r="F30" s="61" t="s">
        <v>182</v>
      </c>
      <c r="G30" s="61" t="s">
        <v>743</v>
      </c>
      <c r="H30" s="80" t="s">
        <v>186</v>
      </c>
      <c r="I30" s="80">
        <v>1</v>
      </c>
      <c r="J30" s="81" t="str">
        <f>CONCATENATE("icon_",powerUpsDefinitions[[#This Row],['[sku']]])</f>
        <v>icon_avoid_poison</v>
      </c>
      <c r="K30" s="81" t="s">
        <v>184</v>
      </c>
      <c r="L30" s="82" t="str">
        <f>CONCATENATE("TID_POWERUP_",UPPER(powerUpsDefinitions[[#This Row],['[sku']]]),"_NAME")</f>
        <v>TID_POWERUP_AVOID_POISON_NAME</v>
      </c>
      <c r="M30" s="83" t="str">
        <f>CONCATENATE("TID_POWERUP_",UPPER(powerUpsDefinitions[[#This Row],['[sku']]]),"_DESC")</f>
        <v>TID_POWERUP_AVOID_POISON_DESC</v>
      </c>
      <c r="N30" s="83" t="str">
        <f>CONCATENATE(powerUpsDefinitions[[#This Row],['[tidDesc']]],"_SHORT")</f>
        <v>TID_POWERUP_AVOID_POISON_DESC_SHORT</v>
      </c>
    </row>
    <row r="31" spans="4:14" x14ac:dyDescent="0.25">
      <c r="D31" s="78" t="s">
        <v>4</v>
      </c>
      <c r="E31" s="79" t="s">
        <v>10</v>
      </c>
      <c r="F31" s="61" t="s">
        <v>10</v>
      </c>
      <c r="G31" s="61" t="s">
        <v>743</v>
      </c>
      <c r="H31" s="80"/>
      <c r="I31" s="80"/>
      <c r="J31" s="81" t="str">
        <f>CONCATENATE("icon_",powerUpsDefinitions[[#This Row],['[sku']]])</f>
        <v>icon_dive</v>
      </c>
      <c r="K31" s="81" t="s">
        <v>190</v>
      </c>
      <c r="L31" s="82" t="str">
        <f>CONCATENATE("TID_POWERUP_",UPPER(powerUpsDefinitions[[#This Row],['[sku']]]),"_NAME")</f>
        <v>TID_POWERUP_DIVE_NAME</v>
      </c>
      <c r="M31" s="83" t="str">
        <f>CONCATENATE("TID_POWERUP_",UPPER(powerUpsDefinitions[[#This Row],['[sku']]]),"_DESC")</f>
        <v>TID_POWERUP_DIVE_DESC</v>
      </c>
      <c r="N31" s="83" t="str">
        <f>CONCATENATE(powerUpsDefinitions[[#This Row],['[tidDesc']]],"_SHORT")</f>
        <v>TID_POWERUP_DIVE_DESC_SHORT</v>
      </c>
    </row>
    <row r="32" spans="4:14" x14ac:dyDescent="0.25">
      <c r="D32" s="78" t="s">
        <v>4</v>
      </c>
      <c r="E32" s="79" t="s">
        <v>191</v>
      </c>
      <c r="F32" s="61" t="s">
        <v>191</v>
      </c>
      <c r="G32" s="61" t="s">
        <v>743</v>
      </c>
      <c r="H32" s="80">
        <v>1</v>
      </c>
      <c r="I32" s="80"/>
      <c r="J32" s="81" t="str">
        <f>CONCATENATE("icon_",powerUpsDefinitions[[#This Row],['[sku']]])</f>
        <v>icon_dragonram</v>
      </c>
      <c r="K32" s="81" t="s">
        <v>190</v>
      </c>
      <c r="L32" s="82" t="str">
        <f>CONCATENATE("TID_POWERUP_",UPPER(powerUpsDefinitions[[#This Row],['[sku']]]),"_NAME")</f>
        <v>TID_POWERUP_DRAGONRAM_NAME</v>
      </c>
      <c r="M32" s="83" t="str">
        <f>CONCATENATE("TID_POWERUP_",UPPER(powerUpsDefinitions[[#This Row],['[sku']]]),"_DESC")</f>
        <v>TID_POWERUP_DRAGONRAM_DESC</v>
      </c>
      <c r="N32" s="83" t="str">
        <f>CONCATENATE(powerUpsDefinitions[[#This Row],['[tidDesc']]],"_SHORT")</f>
        <v>TID_POWERUP_DRAGONRAM_DESC_SHORT</v>
      </c>
    </row>
    <row r="33" spans="4:14" x14ac:dyDescent="0.25">
      <c r="D33" s="78" t="s">
        <v>4</v>
      </c>
      <c r="E33" s="79" t="s">
        <v>192</v>
      </c>
      <c r="F33" s="61" t="s">
        <v>193</v>
      </c>
      <c r="G33" s="61" t="s">
        <v>743</v>
      </c>
      <c r="H33" s="80">
        <v>11</v>
      </c>
      <c r="I33" s="80"/>
      <c r="J33" s="81" t="str">
        <f>CONCATENATE("icon_",powerUpsDefinitions[[#This Row],['[sku']]])</f>
        <v>icon_eat_ghost</v>
      </c>
      <c r="K33" s="81" t="s">
        <v>194</v>
      </c>
      <c r="L33" s="82" t="str">
        <f>CONCATENATE("TID_POWERUP_",UPPER(powerUpsDefinitions[[#This Row],['[sku']]]),"_NAME")</f>
        <v>TID_POWERUP_EAT_GHOST_NAME</v>
      </c>
      <c r="M33" s="83" t="str">
        <f>CONCATENATE("TID_POWERUP_",UPPER(powerUpsDefinitions[[#This Row],['[sku']]]),"_DESC")</f>
        <v>TID_POWERUP_EAT_GHOST_DESC</v>
      </c>
      <c r="N33" s="83" t="str">
        <f>CONCATENATE(powerUpsDefinitions[[#This Row],['[tidDesc']]],"_SHORT")</f>
        <v>TID_POWERUP_EAT_GHOST_DESC_SHORT</v>
      </c>
    </row>
    <row r="34" spans="4:14" x14ac:dyDescent="0.25">
      <c r="D34" s="78" t="s">
        <v>4</v>
      </c>
      <c r="E34" s="79" t="s">
        <v>195</v>
      </c>
      <c r="F34" s="61" t="s">
        <v>193</v>
      </c>
      <c r="G34" s="61" t="s">
        <v>743</v>
      </c>
      <c r="H34" s="80">
        <v>12</v>
      </c>
      <c r="I34" s="80"/>
      <c r="J34" s="81" t="str">
        <f>CONCATENATE("icon_",powerUpsDefinitions[[#This Row],['[sku']]])</f>
        <v>icon_eat_mine</v>
      </c>
      <c r="K34" s="81" t="s">
        <v>194</v>
      </c>
      <c r="L34" s="82" t="str">
        <f>CONCATENATE("TID_POWERUP_",UPPER(powerUpsDefinitions[[#This Row],['[sku']]]),"_NAME")</f>
        <v>TID_POWERUP_EAT_MINE_NAME</v>
      </c>
      <c r="M34" s="83" t="str">
        <f>CONCATENATE("TID_POWERUP_",UPPER(powerUpsDefinitions[[#This Row],['[sku']]]),"_DESC")</f>
        <v>TID_POWERUP_EAT_MINE_DESC</v>
      </c>
      <c r="N34" s="83" t="str">
        <f>CONCATENATE(powerUpsDefinitions[[#This Row],['[tidDesc']]],"_SHORT")</f>
        <v>TID_POWERUP_EAT_MINE_DESC_SHORT</v>
      </c>
    </row>
    <row r="35" spans="4:14" x14ac:dyDescent="0.25">
      <c r="D35" s="78" t="s">
        <v>4</v>
      </c>
      <c r="E35" s="79" t="s">
        <v>196</v>
      </c>
      <c r="F35" s="61" t="s">
        <v>193</v>
      </c>
      <c r="G35" s="61" t="s">
        <v>743</v>
      </c>
      <c r="H35" s="80">
        <v>1</v>
      </c>
      <c r="I35" s="80">
        <v>1</v>
      </c>
      <c r="J35" s="81" t="str">
        <f>CONCATENATE("icon_",powerUpsDefinitions[[#This Row],['[sku']]])</f>
        <v>icon_eat_trash</v>
      </c>
      <c r="K35" s="81" t="s">
        <v>194</v>
      </c>
      <c r="L35" s="82" t="str">
        <f>CONCATENATE("TID_POWERUP_",UPPER(powerUpsDefinitions[[#This Row],['[sku']]]),"_NAME")</f>
        <v>TID_POWERUP_EAT_TRASH_NAME</v>
      </c>
      <c r="M35" s="83" t="str">
        <f>CONCATENATE("TID_POWERUP_",UPPER(powerUpsDefinitions[[#This Row],['[sku']]]),"_DESC")</f>
        <v>TID_POWERUP_EAT_TRASH_DESC</v>
      </c>
      <c r="N35" s="83" t="str">
        <f>CONCATENATE(powerUpsDefinitions[[#This Row],['[tidDesc']]],"_SHORT")</f>
        <v>TID_POWERUP_EAT_TRASH_DESC_SHORT</v>
      </c>
    </row>
    <row r="36" spans="4:14" x14ac:dyDescent="0.25">
      <c r="D36" s="78" t="s">
        <v>4</v>
      </c>
      <c r="E36" s="79" t="s">
        <v>197</v>
      </c>
      <c r="F36" s="61" t="s">
        <v>197</v>
      </c>
      <c r="G36" s="61" t="s">
        <v>743</v>
      </c>
      <c r="H36" s="80">
        <v>1</v>
      </c>
      <c r="I36" s="80"/>
      <c r="J36" s="81" t="str">
        <f>CONCATENATE("icon_",powerUpsDefinitions[[#This Row],['[sku']]])</f>
        <v>icon_explode_mine</v>
      </c>
      <c r="K36" s="81" t="s">
        <v>184</v>
      </c>
      <c r="L36" s="82" t="str">
        <f>CONCATENATE("TID_POWERUP_",UPPER(powerUpsDefinitions[[#This Row],['[sku']]]),"_NAME")</f>
        <v>TID_POWERUP_EXPLODE_MINE_NAME</v>
      </c>
      <c r="M36" s="83" t="str">
        <f>CONCATENATE("TID_POWERUP_",UPPER(powerUpsDefinitions[[#This Row],['[sku']]]),"_DESC")</f>
        <v>TID_POWERUP_EXPLODE_MINE_DESC</v>
      </c>
      <c r="N36" s="83" t="str">
        <f>CONCATENATE(powerUpsDefinitions[[#This Row],['[tidDesc']]],"_SHORT")</f>
        <v>TID_POWERUP_EXPLODE_MINE_DESC_SHORT</v>
      </c>
    </row>
    <row r="37" spans="4:14" x14ac:dyDescent="0.25">
      <c r="D37" s="78" t="s">
        <v>4</v>
      </c>
      <c r="E37" s="79" t="s">
        <v>198</v>
      </c>
      <c r="F37" s="61" t="s">
        <v>198</v>
      </c>
      <c r="G37" s="61" t="s">
        <v>743</v>
      </c>
      <c r="H37" s="80">
        <v>1</v>
      </c>
      <c r="I37" s="80"/>
      <c r="J37" s="91" t="str">
        <f>CONCATENATE("icon_",powerUpsDefinitions[[#This Row],['[sku']]])</f>
        <v>icon_fireball</v>
      </c>
      <c r="K37" s="91" t="s">
        <v>199</v>
      </c>
      <c r="L37" s="82" t="str">
        <f>CONCATENATE("TID_POWERUP_",UPPER(powerUpsDefinitions[[#This Row],['[sku']]]),"_NAME")</f>
        <v>TID_POWERUP_FIREBALL_NAME</v>
      </c>
      <c r="M37" s="83" t="str">
        <f>CONCATENATE("TID_POWERUP_",UPPER(powerUpsDefinitions[[#This Row],['[sku']]]),"_DESC")</f>
        <v>TID_POWERUP_FIREBALL_DESC</v>
      </c>
      <c r="N37" s="83" t="str">
        <f>CONCATENATE(powerUpsDefinitions[[#This Row],['[tidDesc']]],"_SHORT")</f>
        <v>TID_POWERUP_FIREBALL_DESC_SHORT</v>
      </c>
    </row>
    <row r="38" spans="4:14" x14ac:dyDescent="0.25">
      <c r="D38" s="78" t="s">
        <v>4</v>
      </c>
      <c r="E38" s="79" t="s">
        <v>202</v>
      </c>
      <c r="F38" s="61" t="s">
        <v>203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icon_free_revive</v>
      </c>
      <c r="K38" s="81" t="s">
        <v>190</v>
      </c>
      <c r="L38" s="82" t="str">
        <f>CONCATENATE("TID_POWERUP_",UPPER(powerUpsDefinitions[[#This Row],['[sku']]]),"_NAME")</f>
        <v>TID_POWERUP_FREE_REVIVE_NAME</v>
      </c>
      <c r="M38" s="83" t="str">
        <f>CONCATENATE("TID_POWERUP_",UPPER(powerUpsDefinitions[[#This Row],['[sku']]]),"_DESC")</f>
        <v>TID_POWERUP_FREE_REVIVE_DESC</v>
      </c>
      <c r="N38" s="83" t="str">
        <f>CONCATENATE(powerUpsDefinitions[[#This Row],['[tidDesc']]],"_SHORT")</f>
        <v>TID_POWERUP_FREE_REVIVE_DESC_SHORT</v>
      </c>
    </row>
    <row r="39" spans="4:14" x14ac:dyDescent="0.25">
      <c r="D39" s="78" t="s">
        <v>4</v>
      </c>
      <c r="E39" s="79" t="s">
        <v>204</v>
      </c>
      <c r="F39" s="61" t="s">
        <v>204</v>
      </c>
      <c r="G39" s="61" t="s">
        <v>743</v>
      </c>
      <c r="H39" s="80">
        <v>1</v>
      </c>
      <c r="I39" s="80"/>
      <c r="J39" s="91" t="s">
        <v>205</v>
      </c>
      <c r="K39" s="91" t="s">
        <v>190</v>
      </c>
      <c r="L39" s="82" t="str">
        <f>CONCATENATE("TID_POWERUP_",UPPER(powerUpsDefinitions[[#This Row],['[sku']]]),"_NAME")</f>
        <v>TID_POWERUP_FREEZE_AURA_NAME</v>
      </c>
      <c r="M39" s="83" t="str">
        <f>CONCATENATE("TID_POWERUP_",UPPER(powerUpsDefinitions[[#This Row],['[sku']]]),"_DESC")</f>
        <v>TID_POWERUP_FREEZE_AURA_DESC</v>
      </c>
      <c r="N39" s="92" t="str">
        <f>CONCATENATE(powerUpsDefinitions[[#This Row],['[tidDesc']]],"_SHORT")</f>
        <v>TID_POWERUP_FREEZE_AURA_DESC_SHORT</v>
      </c>
    </row>
    <row r="40" spans="4:14" x14ac:dyDescent="0.25">
      <c r="D40" s="78" t="s">
        <v>4</v>
      </c>
      <c r="E40" s="79" t="s">
        <v>211</v>
      </c>
      <c r="F40" s="61" t="s">
        <v>211</v>
      </c>
      <c r="G40" s="61" t="s">
        <v>743</v>
      </c>
      <c r="H40" s="93">
        <v>1</v>
      </c>
      <c r="I40" s="93"/>
      <c r="J40" s="91" t="str">
        <f>CONCATENATE("icon_",powerUpsDefinitions[[#This Row],['[sku']]])</f>
        <v>icon_magnet</v>
      </c>
      <c r="K40" s="91" t="s">
        <v>190</v>
      </c>
      <c r="L40" s="94" t="str">
        <f>CONCATENATE("TID_POWERUP_",UPPER(powerUpsDefinitions[[#This Row],['[sku']]]),"_NAME")</f>
        <v>TID_POWERUP_MAGNET_NAME</v>
      </c>
      <c r="M40" s="95" t="str">
        <f>CONCATENATE("TID_POWERUP_",UPPER(powerUpsDefinitions[[#This Row],['[sku']]]),"_DESC")</f>
        <v>TID_POWERUP_MAGNET_DESC</v>
      </c>
      <c r="N40" s="96" t="str">
        <f>CONCATENATE(powerUpsDefinitions[[#This Row],['[tidDesc']]],"_SHORT")</f>
        <v>TID_POWERUP_MAGNET_DESC_SHORT</v>
      </c>
    </row>
    <row r="41" spans="4:14" x14ac:dyDescent="0.25">
      <c r="D41" s="78" t="s">
        <v>4</v>
      </c>
      <c r="E41" s="79" t="s">
        <v>213</v>
      </c>
      <c r="F41" s="61" t="s">
        <v>213</v>
      </c>
      <c r="G41" s="61" t="s">
        <v>743</v>
      </c>
      <c r="H41" s="80">
        <v>1</v>
      </c>
      <c r="I41" s="80"/>
      <c r="J41" s="81" t="str">
        <f>CONCATENATE("icon_",powerUpsDefinitions[[#This Row],['[sku']]])</f>
        <v>icon_phoenix</v>
      </c>
      <c r="K41" s="81" t="s">
        <v>190</v>
      </c>
      <c r="L41" s="82" t="str">
        <f>CONCATENATE("TID_POWERUP_",UPPER(powerUpsDefinitions[[#This Row],['[sku']]]),"_NAME")</f>
        <v>TID_POWERUP_PHOENIX_NAME</v>
      </c>
      <c r="M41" s="83" t="str">
        <f>CONCATENATE("TID_POWERUP_",UPPER(powerUpsDefinitions[[#This Row],['[sku']]]),"_DESC")</f>
        <v>TID_POWERUP_PHOENIX_DESC</v>
      </c>
      <c r="N41" s="83" t="str">
        <f>CONCATENATE(powerUpsDefinitions[[#This Row],['[tidDesc']]],"_SHORT")</f>
        <v>TID_POWERUP_PHOENIX_DESC_SHORT</v>
      </c>
    </row>
    <row r="42" spans="4:14" x14ac:dyDescent="0.25">
      <c r="D42" s="78" t="s">
        <v>4</v>
      </c>
      <c r="E42" s="97" t="s">
        <v>216</v>
      </c>
      <c r="F42" s="98" t="s">
        <v>216</v>
      </c>
      <c r="G42" s="61" t="s">
        <v>743</v>
      </c>
      <c r="H42" s="93">
        <v>100</v>
      </c>
      <c r="I42" s="93"/>
      <c r="J42" s="91" t="s">
        <v>217</v>
      </c>
      <c r="K42" s="91" t="s">
        <v>194</v>
      </c>
      <c r="L42" s="94" t="str">
        <f>CONCATENATE("TID_POWERUP_",UPPER(powerUpsDefinitions[[#This Row],['[sku']]]),"_NAME")</f>
        <v>TID_POWERUP_VACUUM_NAME</v>
      </c>
      <c r="M42" s="95" t="str">
        <f>CONCATENATE("TID_POWERUP_",UPPER(powerUpsDefinitions[[#This Row],['[sku']]]),"_DESC")</f>
        <v>TID_POWERUP_VACUUM_DESC</v>
      </c>
      <c r="N42" s="96" t="str">
        <f>CONCATENATE(powerUpsDefinitions[[#This Row],['[tidDesc']]],"_SHORT")</f>
        <v>TID_POWERUP_VACUUM_DESC_SHORT</v>
      </c>
    </row>
    <row r="43" spans="4:14" x14ac:dyDescent="0.25">
      <c r="D43" s="78" t="s">
        <v>4</v>
      </c>
      <c r="E43" s="79" t="s">
        <v>218</v>
      </c>
      <c r="F43" s="61" t="s">
        <v>218</v>
      </c>
      <c r="G43" s="61" t="s">
        <v>743</v>
      </c>
      <c r="H43" s="93">
        <v>0</v>
      </c>
      <c r="I43" s="93"/>
      <c r="J43" s="91" t="s">
        <v>219</v>
      </c>
      <c r="K43" s="91" t="s">
        <v>190</v>
      </c>
      <c r="L43" s="94" t="str">
        <f>CONCATENATE("TID_POWERUP_",UPPER(powerUpsDefinitions[[#This Row],['[sku']]]),"_NAME")</f>
        <v>TID_POWERUP_DOG_NAME</v>
      </c>
      <c r="M43" s="95" t="str">
        <f>CONCATENATE("TID_POWERUP_",UPPER(powerUpsDefinitions[[#This Row],['[sku']]]),"_DESC")</f>
        <v>TID_POWERUP_DOG_DESC</v>
      </c>
      <c r="N43" s="96" t="str">
        <f>CONCATENATE(powerUpsDefinitions[[#This Row],['[tidDesc']]],"_SHORT")</f>
        <v>TID_POWERUP_DOG_DESC_SHORT</v>
      </c>
    </row>
    <row r="44" spans="4:14" x14ac:dyDescent="0.25">
      <c r="D44" s="78" t="s">
        <v>4</v>
      </c>
      <c r="E44" s="79" t="s">
        <v>220</v>
      </c>
      <c r="F44" s="61" t="s">
        <v>220</v>
      </c>
      <c r="G44" s="61" t="s">
        <v>743</v>
      </c>
      <c r="H44" s="80">
        <v>0</v>
      </c>
      <c r="I44" s="80"/>
      <c r="J44" s="91" t="s">
        <v>221</v>
      </c>
      <c r="K44" s="81" t="s">
        <v>190</v>
      </c>
      <c r="L44" s="82" t="str">
        <f>CONCATENATE("TID_POWERUP_",UPPER(powerUpsDefinitions[[#This Row],['[sku']]]),"_NAME")</f>
        <v>TID_POWERUP_BOMB_NAME</v>
      </c>
      <c r="M44" s="83" t="str">
        <f>CONCATENATE("TID_POWERUP_",UPPER(powerUpsDefinitions[[#This Row],['[sku']]]),"_DESC")</f>
        <v>TID_POWERUP_BOMB_DESC</v>
      </c>
      <c r="N44" s="92" t="str">
        <f>CONCATENATE(powerUpsDefinitions[[#This Row],['[tidDesc']]],"_SHORT")</f>
        <v>TID_POWERUP_BOMB_DESC_SHORT</v>
      </c>
    </row>
    <row r="45" spans="4:14" x14ac:dyDescent="0.25">
      <c r="D45" s="78" t="s">
        <v>4</v>
      </c>
      <c r="E45" s="79" t="s">
        <v>222</v>
      </c>
      <c r="F45" s="61" t="s">
        <v>222</v>
      </c>
      <c r="G45" s="61" t="s">
        <v>743</v>
      </c>
      <c r="H45" s="80" t="s">
        <v>223</v>
      </c>
      <c r="I45" s="80"/>
      <c r="J45" s="91" t="s">
        <v>219</v>
      </c>
      <c r="K45" s="81" t="s">
        <v>184</v>
      </c>
      <c r="L45" s="82" t="str">
        <f>CONCATENATE("TID_POWERUP_",UPPER(powerUpsDefinitions[[#This Row],['[sku']]]),"_NAME")</f>
        <v>TID_POWERUP_IMMUNE_TRASH_NAME</v>
      </c>
      <c r="M45" s="83" t="str">
        <f>CONCATENATE("TID_POWERUP_",UPPER(powerUpsDefinitions[[#This Row],['[sku']]]),"_DESC")</f>
        <v>TID_POWERUP_IMMUNE_TRASH_DESC</v>
      </c>
      <c r="N45" s="92" t="str">
        <f>CONCATENATE(powerUpsDefinitions[[#This Row],['[tidDesc']]],"_SHORT")</f>
        <v>TID_POWERUP_IMMUNE_TRASH_DESC_SHORT</v>
      </c>
    </row>
    <row r="46" spans="4:14" x14ac:dyDescent="0.25">
      <c r="D46" s="78" t="s">
        <v>4</v>
      </c>
      <c r="E46" s="79" t="s">
        <v>233</v>
      </c>
      <c r="F46" s="61" t="s">
        <v>234</v>
      </c>
      <c r="G46" s="61" t="s">
        <v>743</v>
      </c>
      <c r="H46" s="80"/>
      <c r="I46" s="80"/>
      <c r="J46" s="91" t="s">
        <v>235</v>
      </c>
      <c r="K46" s="81" t="s">
        <v>184</v>
      </c>
      <c r="L46" s="82" t="str">
        <f>CONCATENATE("TID_POWERUP_",UPPER(powerUpsDefinitions[[#This Row],['[sku']]]),"_NAME")</f>
        <v>TID_POWERUP_ALCOHOL_RESISTANCE _NAME</v>
      </c>
      <c r="M46" s="83" t="str">
        <f>CONCATENATE("TID_POWERUP_",UPPER(powerUpsDefinitions[[#This Row],['[sku']]]),"_DESC")</f>
        <v>TID_POWERUP_ALCOHOL_RESISTANCE _DESC</v>
      </c>
      <c r="N46" s="92" t="str">
        <f>CONCATENATE(powerUpsDefinitions[[#This Row],['[tidDesc']]],"_SHORT")</f>
        <v>TID_POWERUP_ALCOHOL_RESISTANCE _DESC_SHORT</v>
      </c>
    </row>
    <row r="47" spans="4:14" x14ac:dyDescent="0.25">
      <c r="D47" s="78" t="s">
        <v>4</v>
      </c>
      <c r="E47" s="79" t="s">
        <v>236</v>
      </c>
      <c r="F47" s="61" t="s">
        <v>236</v>
      </c>
      <c r="G47" s="61" t="s">
        <v>743</v>
      </c>
      <c r="H47" s="80"/>
      <c r="I47" s="80"/>
      <c r="J47" s="91" t="s">
        <v>237</v>
      </c>
      <c r="K47" s="81" t="s">
        <v>184</v>
      </c>
      <c r="L47" s="82" t="str">
        <f>CONCATENATE("TID_POWERUP_",UPPER(powerUpsDefinitions[[#This Row],['[sku']]]),"_NAME")</f>
        <v>TID_POWERUP_CAGE_BREAKER_NAME</v>
      </c>
      <c r="M47" s="83" t="str">
        <f>CONCATENATE("TID_POWERUP_",UPPER(powerUpsDefinitions[[#This Row],['[sku']]]),"_DESC")</f>
        <v>TID_POWERUP_CAGE_BREAKER_DESC</v>
      </c>
      <c r="N47" s="92" t="str">
        <f>CONCATENATE(powerUpsDefinitions[[#This Row],['[tidDesc']]],"_SHORT")</f>
        <v>TID_POWERUP_CAGE_BREAKER_DESC_SHORT</v>
      </c>
    </row>
    <row r="48" spans="4:14" x14ac:dyDescent="0.25">
      <c r="D48" s="78" t="s">
        <v>4</v>
      </c>
      <c r="E48" s="79" t="s">
        <v>238</v>
      </c>
      <c r="F48" s="61" t="s">
        <v>238</v>
      </c>
      <c r="G48" s="61" t="s">
        <v>743</v>
      </c>
      <c r="H48" s="80"/>
      <c r="I48" s="80"/>
      <c r="J48" s="91" t="s">
        <v>654</v>
      </c>
      <c r="K48" s="91" t="s">
        <v>190</v>
      </c>
      <c r="L48" s="82" t="str">
        <f>CONCATENATE("TID_POWERUP_",UPPER(powerUpsDefinitions[[#This Row],['[sku']]]),"_NAME")</f>
        <v>TID_POWERUP_STUN_NAME</v>
      </c>
      <c r="M48" s="83" t="str">
        <f>CONCATENATE("TID_POWERUP_",UPPER(powerUpsDefinitions[[#This Row],['[sku']]]),"_DESC")</f>
        <v>TID_POWERUP_STUN_DESC</v>
      </c>
      <c r="N48" s="92" t="str">
        <f>CONCATENATE(powerUpsDefinitions[[#This Row],['[tidDesc']]],"_SHORT")</f>
        <v>TID_POWERUP_STUN_DESC_SHORT</v>
      </c>
    </row>
    <row r="49" spans="4:14" x14ac:dyDescent="0.25">
      <c r="D49" s="108" t="s">
        <v>4</v>
      </c>
      <c r="E49" s="84" t="s">
        <v>241</v>
      </c>
      <c r="F49" s="85" t="s">
        <v>241</v>
      </c>
      <c r="G49" s="61" t="s">
        <v>743</v>
      </c>
      <c r="H49" s="86"/>
      <c r="I49" s="86"/>
      <c r="J49" s="109" t="s">
        <v>242</v>
      </c>
      <c r="K49" s="109" t="s">
        <v>188</v>
      </c>
      <c r="L49" s="110" t="str">
        <f>CONCATENATE("TID_POWERUP_",UPPER(powerUpsDefinitions[[#This Row],['[sku']]]),"_NAME")</f>
        <v>TID_POWERUP_UNLIMITED_BOOST_NAME</v>
      </c>
      <c r="M49" s="111" t="str">
        <f>CONCATENATE("TID_POWERUP_",UPPER(powerUpsDefinitions[[#This Row],['[sku']]]),"_DESC")</f>
        <v>TID_POWERUP_UNLIMITED_BOOST_DESC</v>
      </c>
      <c r="N49" s="112" t="str">
        <f>CONCATENATE(powerUpsDefinitions[[#This Row],['[tidDesc']]],"_SHORT")</f>
        <v>TID_POWERUP_UNLIMITED_BOOST_DESC_SHORT</v>
      </c>
    </row>
    <row r="50" spans="4:14" x14ac:dyDescent="0.25">
      <c r="D50" s="108" t="s">
        <v>4</v>
      </c>
      <c r="E50" s="84" t="s">
        <v>243</v>
      </c>
      <c r="F50" s="85" t="s">
        <v>244</v>
      </c>
      <c r="G50" s="61" t="s">
        <v>743</v>
      </c>
      <c r="H50" s="86"/>
      <c r="I50" s="86"/>
      <c r="J50" s="109" t="s">
        <v>916</v>
      </c>
      <c r="K50" s="109" t="s">
        <v>190</v>
      </c>
      <c r="L50" s="110" t="str">
        <f>CONCATENATE("TID_POWERUP_",UPPER(powerUpsDefinitions[[#This Row],['[sku']]]),"_NAME")</f>
        <v>TID_POWERUP_FINDBONUSCHESTS_NAME</v>
      </c>
      <c r="M50" s="111" t="str">
        <f>CONCATENATE("TID_POWERUP_",UPPER(powerUpsDefinitions[[#This Row],['[sku']]]),"_DESC")</f>
        <v>TID_POWERUP_FINDBONUSCHESTS_DESC</v>
      </c>
      <c r="N50" s="112" t="str">
        <f>CONCATENATE(powerUpsDefinitions[[#This Row],['[tidDesc']]],"_SHORT")</f>
        <v>TID_POWERUP_FINDBONUSCHESTS_DESC_SHORT</v>
      </c>
    </row>
    <row r="51" spans="4:14" x14ac:dyDescent="0.25">
      <c r="D51" s="108" t="s">
        <v>4</v>
      </c>
      <c r="E51" s="84" t="s">
        <v>245</v>
      </c>
      <c r="F51" s="85" t="s">
        <v>244</v>
      </c>
      <c r="G51" s="61" t="s">
        <v>743</v>
      </c>
      <c r="H51" s="86"/>
      <c r="I51" s="86"/>
      <c r="J51" s="109" t="s">
        <v>918</v>
      </c>
      <c r="K51" s="109" t="s">
        <v>190</v>
      </c>
      <c r="L51" s="110" t="str">
        <f>CONCATENATE("TID_POWERUP_",UPPER(powerUpsDefinitions[[#This Row],['[sku']]]),"_NAME")</f>
        <v>TID_POWERUP_FINDBONUSLETTERS_NAME</v>
      </c>
      <c r="M51" s="111" t="str">
        <f>CONCATENATE("TID_POWERUP_",UPPER(powerUpsDefinitions[[#This Row],['[sku']]]),"_DESC")</f>
        <v>TID_POWERUP_FINDBONUSLETTERS_DESC</v>
      </c>
      <c r="N51" s="112" t="str">
        <f>CONCATENATE(powerUpsDefinitions[[#This Row],['[tidDesc']]],"_SHORT")</f>
        <v>TID_POWERUP_FINDBONUSLETTERS_DESC_SHORT</v>
      </c>
    </row>
    <row r="52" spans="4:14" x14ac:dyDescent="0.25">
      <c r="D52" s="78" t="s">
        <v>4</v>
      </c>
      <c r="E52" s="79" t="s">
        <v>246</v>
      </c>
      <c r="F52" s="61" t="s">
        <v>244</v>
      </c>
      <c r="G52" s="61" t="s">
        <v>743</v>
      </c>
      <c r="H52" s="80"/>
      <c r="I52" s="80"/>
      <c r="J52" s="91" t="s">
        <v>917</v>
      </c>
      <c r="K52" s="91" t="s">
        <v>190</v>
      </c>
      <c r="L52" s="82" t="str">
        <f>CONCATENATE("TID_POWERUP_",UPPER(powerUpsDefinitions[[#This Row],['[sku']]]),"_NAME")</f>
        <v>TID_POWERUP_FINDBONUSEGGS_NAME</v>
      </c>
      <c r="M52" s="83" t="str">
        <f>CONCATENATE("TID_POWERUP_",UPPER(powerUpsDefinitions[[#This Row],['[sku']]]),"_DESC")</f>
        <v>TID_POWERUP_FINDBONUSEGGS_DESC</v>
      </c>
      <c r="N52" s="92" t="str">
        <f>CONCATENATE(powerUpsDefinitions[[#This Row],['[tidDesc']]],"_SHORT")</f>
        <v>TID_POWERUP_FINDBONUSEGGS_DESC_SHORT</v>
      </c>
    </row>
    <row r="53" spans="4:14" x14ac:dyDescent="0.25">
      <c r="D53" s="78" t="s">
        <v>4</v>
      </c>
      <c r="E53" s="79" t="s">
        <v>249</v>
      </c>
      <c r="F53" s="61" t="s">
        <v>249</v>
      </c>
      <c r="G53" s="61" t="s">
        <v>743</v>
      </c>
      <c r="H53" s="80"/>
      <c r="I53" s="80"/>
      <c r="J53" s="194" t="s">
        <v>250</v>
      </c>
      <c r="K53" s="194" t="s">
        <v>250</v>
      </c>
      <c r="L53" s="82" t="s">
        <v>251</v>
      </c>
      <c r="M53" s="83" t="s">
        <v>251</v>
      </c>
      <c r="N53" s="92" t="s">
        <v>251</v>
      </c>
    </row>
    <row r="54" spans="4:14" x14ac:dyDescent="0.25">
      <c r="D54" s="78" t="s">
        <v>4</v>
      </c>
      <c r="E54" s="79" t="s">
        <v>252</v>
      </c>
      <c r="F54" s="61" t="s">
        <v>252</v>
      </c>
      <c r="G54" s="61" t="s">
        <v>743</v>
      </c>
      <c r="H54" s="80">
        <v>1</v>
      </c>
      <c r="I54" s="80">
        <v>1</v>
      </c>
      <c r="J54" s="194" t="s">
        <v>253</v>
      </c>
      <c r="K54" s="91" t="s">
        <v>194</v>
      </c>
      <c r="L54" s="82" t="str">
        <f>CONCATENATE("TID_POWERUP_",UPPER(powerUpsDefinitions[[#This Row],['[sku']]]),"_NAME")</f>
        <v>TID_POWERUP_TRASH_EATER_NAME</v>
      </c>
      <c r="M54" s="83" t="str">
        <f>CONCATENATE("TID_POWERUP_",UPPER(powerUpsDefinitions[[#This Row],['[sku']]]),"_DESC")</f>
        <v>TID_POWERUP_TRASH_EATER_DESC</v>
      </c>
      <c r="N54" s="92" t="str">
        <f>CONCATENATE(powerUpsDefinitions[[#This Row],['[tidDesc']]],"_SHORT")</f>
        <v>TID_POWERUP_TRASH_EATER_DESC_SHORT</v>
      </c>
    </row>
    <row r="55" spans="4:14" x14ac:dyDescent="0.25">
      <c r="D55" s="78" t="s">
        <v>4</v>
      </c>
      <c r="E55" s="79" t="s">
        <v>254</v>
      </c>
      <c r="F55" s="61" t="s">
        <v>254</v>
      </c>
      <c r="G55" s="61" t="s">
        <v>743</v>
      </c>
      <c r="H55" s="80">
        <v>1</v>
      </c>
      <c r="I55" s="80">
        <v>1</v>
      </c>
      <c r="J55" s="91" t="s">
        <v>255</v>
      </c>
      <c r="K55" s="91" t="s">
        <v>194</v>
      </c>
      <c r="L55" s="82" t="str">
        <f>CONCATENATE("TID_POWERUP_",UPPER(powerUpsDefinitions[[#This Row],['[sku']]]),"_NAME")</f>
        <v>TID_POWERUP_DROP_PRESENT_NAME</v>
      </c>
      <c r="M55" s="83" t="str">
        <f>CONCATENATE("TID_POWERUP_",UPPER(powerUpsDefinitions[[#This Row],['[sku']]]),"_DESC")</f>
        <v>TID_POWERUP_DROP_PRESENT_DESC</v>
      </c>
      <c r="N55" s="92" t="str">
        <f>CONCATENATE(powerUpsDefinitions[[#This Row],['[tidDesc']]],"_SHORT")</f>
        <v>TID_POWERUP_DROP_PRESENT_DESC_SHORT</v>
      </c>
    </row>
    <row r="56" spans="4:14" x14ac:dyDescent="0.25">
      <c r="D56" s="186" t="s">
        <v>4</v>
      </c>
      <c r="E56" s="187" t="s">
        <v>699</v>
      </c>
      <c r="F56" s="188" t="s">
        <v>700</v>
      </c>
      <c r="G56" s="61" t="s">
        <v>743</v>
      </c>
      <c r="H56" s="189"/>
      <c r="I56" s="189"/>
      <c r="J56" s="190" t="str">
        <f>CONCATENATE("icon_",powerUpsDefinitions[[#This Row],['[sku']]])</f>
        <v>icon_transform_gold</v>
      </c>
      <c r="K56" s="190" t="s">
        <v>190</v>
      </c>
      <c r="L56" s="191" t="str">
        <f>CONCATENATE("TID_POWERUP_",UPPER(powerUpsDefinitions[[#This Row],['[sku']]]),"_NAME")</f>
        <v>TID_POWERUP_TRANSFORM_GOLD_NAME</v>
      </c>
      <c r="M56" s="192" t="str">
        <f>CONCATENATE("TID_POWERUP_",UPPER(powerUpsDefinitions[[#This Row],['[sku']]]),"_DESC")</f>
        <v>TID_POWERUP_TRANSFORM_GOLD_DESC</v>
      </c>
      <c r="N56" s="193" t="str">
        <f>CONCATENATE(powerUpsDefinitions[[#This Row],['[tidDesc']]],"_SHORT")</f>
        <v>TID_POWERUP_TRANSFORM_GOLD_DESC_SHORT</v>
      </c>
    </row>
    <row r="57" spans="4:14" x14ac:dyDescent="0.25">
      <c r="D57" s="221" t="s">
        <v>4</v>
      </c>
      <c r="E57" s="222" t="s">
        <v>838</v>
      </c>
      <c r="F57" s="223" t="s">
        <v>838</v>
      </c>
      <c r="G57" s="224" t="s">
        <v>743</v>
      </c>
      <c r="H57" s="226"/>
      <c r="I57" s="226"/>
      <c r="J57" s="227" t="s">
        <v>854</v>
      </c>
      <c r="K57" s="227" t="s">
        <v>190</v>
      </c>
      <c r="L57" s="228" t="s">
        <v>855</v>
      </c>
      <c r="M57" s="229" t="s">
        <v>856</v>
      </c>
      <c r="N57" s="230" t="s">
        <v>857</v>
      </c>
    </row>
    <row r="58" spans="4:14" x14ac:dyDescent="0.25">
      <c r="D58" s="221" t="s">
        <v>4</v>
      </c>
      <c r="E58" s="222" t="s">
        <v>843</v>
      </c>
      <c r="F58" s="223" t="s">
        <v>843</v>
      </c>
      <c r="G58" s="225" t="s">
        <v>743</v>
      </c>
      <c r="H58" s="226"/>
      <c r="I58" s="226"/>
      <c r="J58" s="227" t="s">
        <v>858</v>
      </c>
      <c r="K58" s="227" t="s">
        <v>190</v>
      </c>
      <c r="L58" s="228" t="s">
        <v>859</v>
      </c>
      <c r="M58" s="229" t="s">
        <v>860</v>
      </c>
      <c r="N58" s="230" t="s">
        <v>861</v>
      </c>
    </row>
    <row r="59" spans="4:14" x14ac:dyDescent="0.25">
      <c r="D59" s="231" t="s">
        <v>4</v>
      </c>
      <c r="E59" s="232" t="s">
        <v>851</v>
      </c>
      <c r="F59" s="224" t="s">
        <v>851</v>
      </c>
      <c r="G59" s="225" t="s">
        <v>743</v>
      </c>
      <c r="H59" s="233"/>
      <c r="I59" s="233"/>
      <c r="J59" s="234" t="s">
        <v>862</v>
      </c>
      <c r="K59" s="234" t="s">
        <v>190</v>
      </c>
      <c r="L59" s="235" t="s">
        <v>863</v>
      </c>
      <c r="M59" s="236" t="s">
        <v>864</v>
      </c>
      <c r="N59" s="237" t="s">
        <v>865</v>
      </c>
    </row>
    <row r="60" spans="4:14" s="238" customFormat="1" x14ac:dyDescent="0.25">
      <c r="D60" s="265" t="s">
        <v>4</v>
      </c>
      <c r="E60" s="266" t="s">
        <v>878</v>
      </c>
      <c r="F60" s="267" t="s">
        <v>878</v>
      </c>
      <c r="G60" s="267" t="s">
        <v>743</v>
      </c>
      <c r="H60" s="268"/>
      <c r="I60" s="268"/>
      <c r="J60" s="269" t="s">
        <v>879</v>
      </c>
      <c r="K60" s="269" t="s">
        <v>190</v>
      </c>
      <c r="L60" s="270" t="s">
        <v>880</v>
      </c>
      <c r="M60" s="271" t="s">
        <v>881</v>
      </c>
      <c r="N60" s="271" t="s">
        <v>882</v>
      </c>
    </row>
    <row r="61" spans="4:14" s="272" customFormat="1" x14ac:dyDescent="0.25">
      <c r="D61" s="273" t="s">
        <v>4</v>
      </c>
      <c r="E61" s="273" t="s">
        <v>938</v>
      </c>
      <c r="F61" s="274" t="s">
        <v>955</v>
      </c>
      <c r="G61" s="274" t="s">
        <v>743</v>
      </c>
      <c r="H61" s="275"/>
      <c r="I61" s="275"/>
      <c r="J61" s="276" t="s">
        <v>956</v>
      </c>
      <c r="K61" s="276" t="s">
        <v>190</v>
      </c>
      <c r="L61" s="277" t="s">
        <v>957</v>
      </c>
      <c r="M61" s="277" t="s">
        <v>958</v>
      </c>
      <c r="N61" s="277" t="s">
        <v>959</v>
      </c>
    </row>
    <row r="62" spans="4:14" s="272" customFormat="1" x14ac:dyDescent="0.25">
      <c r="D62" s="273" t="s">
        <v>4</v>
      </c>
      <c r="E62" s="273" t="s">
        <v>945</v>
      </c>
      <c r="F62" s="274" t="s">
        <v>955</v>
      </c>
      <c r="G62" s="274" t="s">
        <v>743</v>
      </c>
      <c r="H62" s="275"/>
      <c r="I62" s="275"/>
      <c r="J62" s="276" t="s">
        <v>960</v>
      </c>
      <c r="K62" s="276" t="s">
        <v>190</v>
      </c>
      <c r="L62" s="277" t="s">
        <v>961</v>
      </c>
      <c r="M62" s="277" t="s">
        <v>962</v>
      </c>
      <c r="N62" s="277" t="s">
        <v>963</v>
      </c>
    </row>
    <row r="63" spans="4:14" s="272" customFormat="1" x14ac:dyDescent="0.25">
      <c r="D63" s="273" t="s">
        <v>4</v>
      </c>
      <c r="E63" s="273" t="s">
        <v>1036</v>
      </c>
      <c r="F63" s="274" t="s">
        <v>955</v>
      </c>
      <c r="G63" s="274" t="s">
        <v>743</v>
      </c>
      <c r="H63" s="290"/>
      <c r="I63" s="290"/>
      <c r="J63" s="276" t="s">
        <v>1197</v>
      </c>
      <c r="K63" s="276" t="s">
        <v>190</v>
      </c>
      <c r="L63" s="291" t="str">
        <f>CONCATENATE("TID_POWERUP_",UPPER(powerUpsDefinitions[[#This Row],['[sku']]]),"_NAME")</f>
        <v>TID_POWERUP_DEADLYFIREWORKS_NAME</v>
      </c>
      <c r="M63" s="292" t="str">
        <f>CONCATENATE("TID_POWERUP_",UPPER(powerUpsDefinitions[[#This Row],['[sku']]]),"_DESC")</f>
        <v>TID_POWERUP_DEADLYFIREWORKS_DESC</v>
      </c>
      <c r="N63" s="293" t="str">
        <f>CONCATENATE(powerUpsDefinitions[[#This Row],['[tidDesc']]],"_SHORT")</f>
        <v>TID_POWERUP_DEADLYFIREWORKS_DESC_SHORT</v>
      </c>
    </row>
    <row r="64" spans="4:14" s="272" customFormat="1" x14ac:dyDescent="0.25">
      <c r="D64" s="273" t="s">
        <v>4</v>
      </c>
      <c r="E64" s="273" t="s">
        <v>1042</v>
      </c>
      <c r="F64" s="274" t="s">
        <v>238</v>
      </c>
      <c r="G64" s="274" t="s">
        <v>743</v>
      </c>
      <c r="H64" s="294"/>
      <c r="I64" s="294"/>
      <c r="J64" s="310" t="s">
        <v>1198</v>
      </c>
      <c r="K64" s="276" t="s">
        <v>190</v>
      </c>
      <c r="L64" s="295" t="str">
        <f>CONCATENATE("TID_POWERUP_",UPPER(powerUpsDefinitions[[#This Row],['[sku']]]),"_NAME")</f>
        <v>TID_POWERUP_LOVEATTRACTION_NAME</v>
      </c>
      <c r="M64" s="296" t="str">
        <f>CONCATENATE("TID_POWERUP_",UPPER(powerUpsDefinitions[[#This Row],['[sku']]]),"_DESC")</f>
        <v>TID_POWERUP_LOVEATTRACTION_DESC</v>
      </c>
      <c r="N64" s="297" t="str">
        <f>CONCATENATE(powerUpsDefinitions[[#This Row],['[tidDesc']]],"_SHORT")</f>
        <v>TID_POWERUP_LOVEATTRACTION_DESC_SHORT</v>
      </c>
    </row>
    <row r="65" spans="1:16384" s="272" customFormat="1" x14ac:dyDescent="0.25">
      <c r="D65" s="273" t="s">
        <v>4</v>
      </c>
      <c r="E65" s="273" t="s">
        <v>952</v>
      </c>
      <c r="F65" s="274" t="s">
        <v>952</v>
      </c>
      <c r="G65" s="274" t="s">
        <v>743</v>
      </c>
      <c r="H65" s="275" t="s">
        <v>968</v>
      </c>
      <c r="I65" s="275"/>
      <c r="J65" s="276" t="s">
        <v>964</v>
      </c>
      <c r="K65" s="276" t="s">
        <v>190</v>
      </c>
      <c r="L65" s="277" t="s">
        <v>965</v>
      </c>
      <c r="M65" s="277" t="s">
        <v>966</v>
      </c>
      <c r="N65" s="277" t="s">
        <v>967</v>
      </c>
    </row>
    <row r="66" spans="1:16384" ht="15.75" thickBot="1" x14ac:dyDescent="0.3"/>
    <row r="67" spans="1:16384" ht="23.25" x14ac:dyDescent="0.35">
      <c r="A67" s="1"/>
      <c r="B67" s="1"/>
      <c r="C67" s="1"/>
      <c r="D67" s="1" t="s">
        <v>256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6.5" x14ac:dyDescent="0.25">
      <c r="D69" s="3" t="s">
        <v>257</v>
      </c>
      <c r="E69" s="3" t="s">
        <v>0</v>
      </c>
      <c r="F69" s="113" t="s">
        <v>258</v>
      </c>
      <c r="G69" s="114" t="s">
        <v>259</v>
      </c>
      <c r="H69" s="114" t="s">
        <v>260</v>
      </c>
    </row>
    <row r="70" spans="1:16384" x14ac:dyDescent="0.25">
      <c r="D70" s="115" t="s">
        <v>4</v>
      </c>
      <c r="E70" s="21" t="s">
        <v>261</v>
      </c>
      <c r="F70" s="15">
        <v>11</v>
      </c>
      <c r="G70" s="22">
        <v>2.2999999999999998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7"/>
  <sheetViews>
    <sheetView topLeftCell="D23" workbookViewId="0">
      <selection activeCell="F45" sqref="F45"/>
    </sheetView>
    <sheetView workbookViewId="1"/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1018</v>
      </c>
      <c r="C19" s="199" t="s">
        <v>760</v>
      </c>
      <c r="D19" s="199" t="s">
        <v>829</v>
      </c>
      <c r="E19" s="200" t="s">
        <v>832</v>
      </c>
      <c r="F19" s="200" t="s">
        <v>470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1022</v>
      </c>
    </row>
    <row r="20" spans="1:11" x14ac:dyDescent="0.25">
      <c r="A20" s="203" t="s">
        <v>4</v>
      </c>
      <c r="B20" s="198" t="s">
        <v>1019</v>
      </c>
      <c r="C20" s="199" t="s">
        <v>760</v>
      </c>
      <c r="D20" s="199" t="s">
        <v>829</v>
      </c>
      <c r="E20" s="200" t="s">
        <v>832</v>
      </c>
      <c r="F20" s="200" t="s">
        <v>551</v>
      </c>
      <c r="G20" s="200">
        <v>3</v>
      </c>
      <c r="H20" s="200" t="s">
        <v>833</v>
      </c>
      <c r="I20" s="200" t="s">
        <v>834</v>
      </c>
      <c r="J20" s="205" t="s">
        <v>835</v>
      </c>
      <c r="K20" s="205" t="s">
        <v>1023</v>
      </c>
    </row>
    <row r="21" spans="1:11" x14ac:dyDescent="0.25">
      <c r="A21" s="203" t="s">
        <v>4</v>
      </c>
      <c r="B21" s="198" t="s">
        <v>1020</v>
      </c>
      <c r="C21" s="199" t="s">
        <v>760</v>
      </c>
      <c r="D21" s="199" t="s">
        <v>829</v>
      </c>
      <c r="E21" s="200" t="s">
        <v>832</v>
      </c>
      <c r="F21" s="200" t="s">
        <v>465</v>
      </c>
      <c r="G21" s="200">
        <v>3</v>
      </c>
      <c r="H21" s="200" t="s">
        <v>833</v>
      </c>
      <c r="I21" s="200" t="s">
        <v>834</v>
      </c>
      <c r="J21" s="205" t="s">
        <v>835</v>
      </c>
      <c r="K21" s="205" t="s">
        <v>1024</v>
      </c>
    </row>
    <row r="22" spans="1:11" x14ac:dyDescent="0.25">
      <c r="A22" s="203" t="s">
        <v>4</v>
      </c>
      <c r="B22" s="198" t="s">
        <v>1021</v>
      </c>
      <c r="C22" s="199" t="s">
        <v>760</v>
      </c>
      <c r="D22" s="199" t="s">
        <v>829</v>
      </c>
      <c r="E22" s="200" t="s">
        <v>832</v>
      </c>
      <c r="F22" s="200" t="s">
        <v>460</v>
      </c>
      <c r="G22" s="200">
        <v>3</v>
      </c>
      <c r="H22" s="200" t="s">
        <v>833</v>
      </c>
      <c r="I22" s="200" t="s">
        <v>834</v>
      </c>
      <c r="J22" s="205" t="s">
        <v>835</v>
      </c>
      <c r="K22" s="205" t="s">
        <v>1025</v>
      </c>
    </row>
    <row r="23" spans="1:11" x14ac:dyDescent="0.25">
      <c r="A23" s="203" t="s">
        <v>4</v>
      </c>
      <c r="B23" s="198" t="s">
        <v>1031</v>
      </c>
      <c r="C23" s="199" t="s">
        <v>760</v>
      </c>
      <c r="D23" s="199" t="s">
        <v>829</v>
      </c>
      <c r="E23" s="200" t="s">
        <v>832</v>
      </c>
      <c r="F23" s="200" t="s">
        <v>1029</v>
      </c>
      <c r="G23" s="200">
        <v>3</v>
      </c>
      <c r="H23" s="200" t="s">
        <v>833</v>
      </c>
      <c r="I23" s="200" t="s">
        <v>834</v>
      </c>
      <c r="J23" s="205" t="s">
        <v>835</v>
      </c>
      <c r="K23" s="205" t="s">
        <v>1026</v>
      </c>
    </row>
    <row r="24" spans="1:11" x14ac:dyDescent="0.25">
      <c r="A24" s="203" t="s">
        <v>4</v>
      </c>
      <c r="B24" s="198" t="s">
        <v>1030</v>
      </c>
      <c r="C24" s="199" t="s">
        <v>760</v>
      </c>
      <c r="D24" s="199" t="s">
        <v>829</v>
      </c>
      <c r="E24" s="200" t="s">
        <v>832</v>
      </c>
      <c r="F24" s="200" t="s">
        <v>1028</v>
      </c>
      <c r="G24" s="200">
        <v>3</v>
      </c>
      <c r="H24" s="200" t="s">
        <v>833</v>
      </c>
      <c r="I24" s="200" t="s">
        <v>834</v>
      </c>
      <c r="J24" s="205" t="s">
        <v>835</v>
      </c>
      <c r="K24" s="205" t="s">
        <v>1027</v>
      </c>
    </row>
    <row r="25" spans="1:11" x14ac:dyDescent="0.25">
      <c r="A25" s="203" t="s">
        <v>4</v>
      </c>
      <c r="B25" s="198" t="s">
        <v>969</v>
      </c>
      <c r="C25" s="199" t="s">
        <v>760</v>
      </c>
      <c r="D25" s="199" t="s">
        <v>829</v>
      </c>
      <c r="E25" s="200" t="s">
        <v>832</v>
      </c>
      <c r="F25" s="200" t="s">
        <v>948</v>
      </c>
      <c r="G25" s="200">
        <v>3</v>
      </c>
      <c r="H25" s="200" t="s">
        <v>833</v>
      </c>
      <c r="I25" s="200" t="s">
        <v>834</v>
      </c>
      <c r="J25" s="205" t="s">
        <v>835</v>
      </c>
      <c r="K25" s="205" t="s">
        <v>971</v>
      </c>
    </row>
    <row r="26" spans="1:11" x14ac:dyDescent="0.25">
      <c r="A26" s="203" t="s">
        <v>4</v>
      </c>
      <c r="B26" s="198" t="s">
        <v>1216</v>
      </c>
      <c r="C26" s="199" t="s">
        <v>760</v>
      </c>
      <c r="D26" s="199" t="s">
        <v>829</v>
      </c>
      <c r="E26" s="200" t="s">
        <v>832</v>
      </c>
      <c r="F26" s="200" t="s">
        <v>836</v>
      </c>
      <c r="G26" s="200">
        <v>3</v>
      </c>
      <c r="H26" s="200" t="s">
        <v>833</v>
      </c>
      <c r="I26" s="200" t="s">
        <v>834</v>
      </c>
      <c r="J26" s="205" t="s">
        <v>835</v>
      </c>
      <c r="K26" s="205" t="s">
        <v>1218</v>
      </c>
    </row>
    <row r="27" spans="1:11" x14ac:dyDescent="0.25">
      <c r="A27" s="203" t="s">
        <v>4</v>
      </c>
      <c r="B27" s="198" t="s">
        <v>1217</v>
      </c>
      <c r="C27" s="199" t="s">
        <v>760</v>
      </c>
      <c r="D27" s="199" t="s">
        <v>829</v>
      </c>
      <c r="E27" s="200" t="s">
        <v>832</v>
      </c>
      <c r="F27" s="200" t="s">
        <v>842</v>
      </c>
      <c r="G27" s="200">
        <v>3</v>
      </c>
      <c r="H27" s="200" t="s">
        <v>833</v>
      </c>
      <c r="I27" s="200" t="s">
        <v>834</v>
      </c>
      <c r="J27" s="205" t="s">
        <v>835</v>
      </c>
      <c r="K27" s="205" t="s">
        <v>1219</v>
      </c>
    </row>
    <row r="28" spans="1:11" x14ac:dyDescent="0.25">
      <c r="A28" s="203" t="s">
        <v>4</v>
      </c>
      <c r="B28" s="198" t="s">
        <v>970</v>
      </c>
      <c r="C28" s="199" t="s">
        <v>760</v>
      </c>
      <c r="D28" s="199" t="s">
        <v>829</v>
      </c>
      <c r="E28" s="200" t="s">
        <v>832</v>
      </c>
      <c r="F28" s="200" t="s">
        <v>974</v>
      </c>
      <c r="G28" s="200">
        <v>3</v>
      </c>
      <c r="H28" s="200" t="s">
        <v>833</v>
      </c>
      <c r="I28" s="200" t="s">
        <v>973</v>
      </c>
      <c r="J28" s="205" t="s">
        <v>835</v>
      </c>
      <c r="K28" s="205" t="s">
        <v>972</v>
      </c>
    </row>
    <row r="29" spans="1:11" x14ac:dyDescent="0.25">
      <c r="A29" s="203" t="s">
        <v>4</v>
      </c>
      <c r="B29" s="198" t="s">
        <v>774</v>
      </c>
      <c r="C29" s="199" t="s">
        <v>760</v>
      </c>
      <c r="D29" s="199" t="s">
        <v>829</v>
      </c>
      <c r="E29" s="200" t="s">
        <v>771</v>
      </c>
      <c r="F29" s="200" t="s">
        <v>826</v>
      </c>
      <c r="G29" s="200"/>
      <c r="H29" s="200" t="str">
        <f>CONCATENATE("TID_MOD_",UPPER(Table1[[#This Row],['[sku']]]),"_NAME")</f>
        <v>TID_MOD_GATCHA_RARITY_EPIC_NAME</v>
      </c>
      <c r="I29" s="200" t="str">
        <f>CONCATENATE("TID_MOD_",UPPER(Table1[[#This Row],['[sku']]]),"_DESCRIPTION")</f>
        <v>TID_MOD_GATCHA_RARITY_EPIC_DESCRIPTION</v>
      </c>
      <c r="J29" s="205" t="str">
        <f>CONCATENATE("TID_MOD_",UPPER(Table1[[#This Row],['[sku']]]),"_DESC_SHORT")</f>
        <v>TID_MOD_GATCHA_RARITY_EPIC_DESC_SHORT</v>
      </c>
      <c r="K29" s="205" t="s">
        <v>811</v>
      </c>
    </row>
    <row r="30" spans="1:11" x14ac:dyDescent="0.25">
      <c r="A30" s="203" t="s">
        <v>4</v>
      </c>
      <c r="B30" s="198" t="s">
        <v>781</v>
      </c>
      <c r="C30" s="199" t="s">
        <v>760</v>
      </c>
      <c r="D30" s="199" t="s">
        <v>829</v>
      </c>
      <c r="E30" s="200" t="s">
        <v>771</v>
      </c>
      <c r="F30" s="200" t="s">
        <v>825</v>
      </c>
      <c r="G30" s="200"/>
      <c r="H30" s="200" t="str">
        <f>CONCATENATE("TID_MOD_",UPPER(Table1[[#This Row],['[sku']]]),"_NAME")</f>
        <v>TID_MOD_GATCHA_RARITY_RARE_NAME</v>
      </c>
      <c r="I30" s="200" t="str">
        <f>CONCATENATE("TID_MOD_",UPPER(Table1[[#This Row],['[sku']]]),"_DESCRIPTION")</f>
        <v>TID_MOD_GATCHA_RARITY_RARE_DESCRIPTION</v>
      </c>
      <c r="J30" s="205" t="str">
        <f>CONCATENATE("TID_MOD_",UPPER(Table1[[#This Row],['[sku']]]),"_DESC_SHORT")</f>
        <v>TID_MOD_GATCHA_RARITY_RARE_DESC_SHORT</v>
      </c>
      <c r="K30" s="205" t="s">
        <v>810</v>
      </c>
    </row>
    <row r="31" spans="1:11" x14ac:dyDescent="0.25">
      <c r="A31" s="203" t="s">
        <v>4</v>
      </c>
      <c r="B31" s="198" t="s">
        <v>775</v>
      </c>
      <c r="C31" s="199" t="s">
        <v>757</v>
      </c>
      <c r="D31" s="199" t="s">
        <v>830</v>
      </c>
      <c r="E31" s="200" t="s">
        <v>788</v>
      </c>
      <c r="F31" s="200">
        <v>2.1</v>
      </c>
      <c r="G31" s="200"/>
      <c r="H31" s="200" t="str">
        <f>CONCATENATE("TID_MOD_",UPPER(Table1[[#This Row],['[sku']]]),"_NAME")</f>
        <v>TID_MOD_HUGE_NAME</v>
      </c>
      <c r="I31" s="200" t="str">
        <f>CONCATENATE("TID_MOD_",UPPER(Table1[[#This Row],['[sku']]]),"_DESCRIPTION")</f>
        <v>TID_MOD_HUGE_DESCRIPTION</v>
      </c>
      <c r="J31" s="205" t="str">
        <f>CONCATENATE("TID_MOD_",UPPER(Table1[[#This Row],['[sku']]]),"_DESC_SHORT")</f>
        <v>TID_MOD_HUGE_DESC_SHORT</v>
      </c>
      <c r="K31" s="205" t="s">
        <v>802</v>
      </c>
    </row>
    <row r="32" spans="1:11" x14ac:dyDescent="0.25">
      <c r="A32" s="203" t="s">
        <v>4</v>
      </c>
      <c r="B32" s="198" t="s">
        <v>785</v>
      </c>
      <c r="C32" s="199" t="s">
        <v>757</v>
      </c>
      <c r="D32" s="199" t="s">
        <v>830</v>
      </c>
      <c r="E32" s="200" t="s">
        <v>793</v>
      </c>
      <c r="F32" s="200">
        <v>50</v>
      </c>
      <c r="G32" s="200"/>
      <c r="H32" s="200" t="str">
        <f>CONCATENATE("TID_MOD_",UPPER(Table1[[#This Row],['[sku']]]),"_NAME")</f>
        <v>TID_MOD_HUNGRY_NAME</v>
      </c>
      <c r="I32" s="200" t="str">
        <f>CONCATENATE("TID_MOD_",UPPER(Table1[[#This Row],['[sku']]]),"_DESCRIPTION")</f>
        <v>TID_MOD_HUNGRY_DESCRIPTION</v>
      </c>
      <c r="J32" s="205" t="str">
        <f>CONCATENATE("TID_MOD_",UPPER(Table1[[#This Row],['[sku']]]),"_DESC_SHORT")</f>
        <v>TID_MOD_HUNGRY_DESC_SHORT</v>
      </c>
      <c r="K32" s="205" t="s">
        <v>819</v>
      </c>
    </row>
    <row r="33" spans="1:11" x14ac:dyDescent="0.25">
      <c r="A33" s="203" t="s">
        <v>4</v>
      </c>
      <c r="B33" s="198" t="s">
        <v>755</v>
      </c>
      <c r="C33" s="199" t="s">
        <v>758</v>
      </c>
      <c r="D33" s="199" t="s">
        <v>830</v>
      </c>
      <c r="E33" s="200" t="s">
        <v>795</v>
      </c>
      <c r="F33" s="200" t="s">
        <v>9</v>
      </c>
      <c r="G33" s="200">
        <v>80</v>
      </c>
      <c r="H33" s="200" t="str">
        <f>CONCATENATE("TID_MOD_",UPPER(Table1[[#This Row],['[sku']]]),"_NAME")</f>
        <v>TID_MOD_INVASION_DRAGON_NAME</v>
      </c>
      <c r="I33" s="200" t="str">
        <f>CONCATENATE("TID_MOD_",UPPER(Table1[[#This Row],['[sku']]]),"_DESCRIPTION")</f>
        <v>TID_MOD_INVASION_DRAGON_DESCRIPTION</v>
      </c>
      <c r="J33" s="205" t="str">
        <f>CONCATENATE("TID_MOD_",UPPER(Table1[[#This Row],['[sku']]]),"_DESC_SHORT")</f>
        <v>TID_MOD_INVASION_DRAGON_DESC_SHORT</v>
      </c>
      <c r="K33" s="205" t="s">
        <v>820</v>
      </c>
    </row>
    <row r="34" spans="1:11" x14ac:dyDescent="0.25">
      <c r="A34" s="203" t="s">
        <v>4</v>
      </c>
      <c r="B34" s="198" t="s">
        <v>787</v>
      </c>
      <c r="C34" s="199" t="s">
        <v>758</v>
      </c>
      <c r="D34" s="199" t="s">
        <v>830</v>
      </c>
      <c r="E34" s="200" t="s">
        <v>769</v>
      </c>
      <c r="F34" s="200" t="s">
        <v>794</v>
      </c>
      <c r="G34" s="200">
        <v>80</v>
      </c>
      <c r="H34" s="200" t="str">
        <f>CONCATENATE("TID_MOD_",UPPER(Table1[[#This Row],['[sku']]]),"_NAME")</f>
        <v>TID_MOD_INVASION_GIANT_NAME</v>
      </c>
      <c r="I34" s="200" t="str">
        <f>CONCATENATE("TID_MOD_",UPPER(Table1[[#This Row],['[sku']]]),"_DESCRIPTION")</f>
        <v>TID_MOD_INVASION_GIANT_DESCRIPTION</v>
      </c>
      <c r="J34" s="205" t="str">
        <f>CONCATENATE("TID_MOD_",UPPER(Table1[[#This Row],['[sku']]]),"_DESC_SHORT")</f>
        <v>TID_MOD_INVASION_GIANT_DESC_SHORT</v>
      </c>
      <c r="K34" s="205" t="s">
        <v>821</v>
      </c>
    </row>
    <row r="35" spans="1:11" x14ac:dyDescent="0.25">
      <c r="A35" s="203" t="s">
        <v>4</v>
      </c>
      <c r="B35" s="198" t="s">
        <v>754</v>
      </c>
      <c r="C35" s="199" t="s">
        <v>757</v>
      </c>
      <c r="D35" s="199" t="s">
        <v>830</v>
      </c>
      <c r="E35" s="200" t="s">
        <v>97</v>
      </c>
      <c r="F35" s="200">
        <v>50</v>
      </c>
      <c r="G35" s="200"/>
      <c r="H35" s="200" t="str">
        <f>CONCATENATE("TID_MOD_",UPPER(Table1[[#This Row],['[sku']]]),"_NAME")</f>
        <v>TID_MOD_LONGER_FIRE_RUSH_NAME</v>
      </c>
      <c r="I35" s="200" t="str">
        <f>CONCATENATE("TID_MOD_",UPPER(Table1[[#This Row],['[sku']]]),"_DESCRIPTION")</f>
        <v>TID_MOD_LONGER_FIRE_RUSH_DESCRIPTION</v>
      </c>
      <c r="J35" s="205" t="str">
        <f>CONCATENATE("TID_MOD_",UPPER(Table1[[#This Row],['[sku']]]),"_DESC_SHORT")</f>
        <v>TID_MOD_LONGER_FIRE_RUSH_DESC_SHORT</v>
      </c>
      <c r="K35" s="205" t="s">
        <v>808</v>
      </c>
    </row>
    <row r="36" spans="1:11" x14ac:dyDescent="0.25">
      <c r="A36" s="203" t="s">
        <v>4</v>
      </c>
      <c r="B36" s="198" t="s">
        <v>749</v>
      </c>
      <c r="C36" s="199" t="s">
        <v>759</v>
      </c>
      <c r="D36" s="199" t="s">
        <v>830</v>
      </c>
      <c r="E36" s="200" t="s">
        <v>764</v>
      </c>
      <c r="F36" s="200"/>
      <c r="G36" s="200"/>
      <c r="H36" s="200" t="str">
        <f>CONCATENATE("TID_MOD_",UPPER(Table1[[#This Row],['[sku']]]),"_NAME")</f>
        <v>TID_MOD_MIDAS_NAME</v>
      </c>
      <c r="I36" s="200" t="str">
        <f>CONCATENATE("TID_MOD_",UPPER(Table1[[#This Row],['[sku']]]),"_DESCRIPTION")</f>
        <v>TID_MOD_MIDAS_DESCRIPTION</v>
      </c>
      <c r="J36" s="205" t="str">
        <f>CONCATENATE("TID_MOD_",UPPER(Table1[[#This Row],['[sku']]]),"_DESC_SHORT")</f>
        <v>TID_MOD_MIDAS_DESC_SHORT</v>
      </c>
      <c r="K36" s="205" t="s">
        <v>809</v>
      </c>
    </row>
    <row r="37" spans="1:11" x14ac:dyDescent="0.25">
      <c r="A37" s="203" t="s">
        <v>4</v>
      </c>
      <c r="B37" s="198" t="s">
        <v>780</v>
      </c>
      <c r="C37" s="199" t="s">
        <v>757</v>
      </c>
      <c r="D37" s="199" t="s">
        <v>830</v>
      </c>
      <c r="E37" s="200" t="s">
        <v>788</v>
      </c>
      <c r="F37" s="200">
        <v>0.46</v>
      </c>
      <c r="G37" s="200"/>
      <c r="H37" s="200" t="str">
        <f>CONCATENATE("TID_MOD_",UPPER(Table1[[#This Row],['[sku']]]),"_NAME")</f>
        <v>TID_MOD_MINI_NAME</v>
      </c>
      <c r="I37" s="200" t="str">
        <f>CONCATENATE("TID_MOD_",UPPER(Table1[[#This Row],['[sku']]]),"_DESCRIPTION")</f>
        <v>TID_MOD_MINI_DESCRIPTION</v>
      </c>
      <c r="J37" s="205" t="str">
        <f>CONCATENATE("TID_MOD_",UPPER(Table1[[#This Row],['[sku']]]),"_DESC_SHORT")</f>
        <v>TID_MOD_MINI_DESC_SHORT</v>
      </c>
      <c r="K37" s="205" t="s">
        <v>803</v>
      </c>
    </row>
    <row r="38" spans="1:11" x14ac:dyDescent="0.25">
      <c r="A38" s="203" t="s">
        <v>4</v>
      </c>
      <c r="B38" s="198" t="s">
        <v>776</v>
      </c>
      <c r="C38" s="199" t="s">
        <v>757</v>
      </c>
      <c r="D38" s="199" t="s">
        <v>830</v>
      </c>
      <c r="E38" s="200" t="s">
        <v>157</v>
      </c>
      <c r="F38" s="200">
        <v>-50</v>
      </c>
      <c r="G38" s="200"/>
      <c r="H38" s="200" t="str">
        <f>CONCATENATE("TID_MOD_",UPPER(Table1[[#This Row],['[sku']]]),"_NAME")</f>
        <v>TID_MOD_SNAIL_NAME</v>
      </c>
      <c r="I38" s="200" t="str">
        <f>CONCATENATE("TID_MOD_",UPPER(Table1[[#This Row],['[sku']]]),"_DESCRIPTION")</f>
        <v>TID_MOD_SNAIL_DESCRIPTION</v>
      </c>
      <c r="J38" s="205" t="str">
        <f>CONCATENATE("TID_MOD_",UPPER(Table1[[#This Row],['[sku']]]),"_DESC_SHORT")</f>
        <v>TID_MOD_SNAIL_DESC_SHORT</v>
      </c>
      <c r="K38" s="205" t="s">
        <v>804</v>
      </c>
    </row>
    <row r="39" spans="1:11" x14ac:dyDescent="0.25">
      <c r="A39" s="203" t="s">
        <v>4</v>
      </c>
      <c r="B39" s="198" t="s">
        <v>744</v>
      </c>
      <c r="C39" s="199" t="s">
        <v>757</v>
      </c>
      <c r="D39" s="199" t="s">
        <v>830</v>
      </c>
      <c r="E39" s="200" t="s">
        <v>157</v>
      </c>
      <c r="F39" s="200">
        <v>30</v>
      </c>
      <c r="G39" s="200"/>
      <c r="H39" s="200" t="str">
        <f>CONCATENATE("TID_MOD_",UPPER(Table1[[#This Row],['[sku']]]),"_NAME")</f>
        <v>TID_MOD_SPEEDY_NAME</v>
      </c>
      <c r="I39" s="200" t="str">
        <f>CONCATENATE("TID_MOD_",UPPER(Table1[[#This Row],['[sku']]]),"_DESCRIPTION")</f>
        <v>TID_MOD_SPEEDY_DESCRIPTION</v>
      </c>
      <c r="J39" s="205" t="str">
        <f>CONCATENATE("TID_MOD_",UPPER(Table1[[#This Row],['[sku']]]),"_DESC_SHORT")</f>
        <v>TID_MOD_SPEEDY_DESC_SHORT</v>
      </c>
      <c r="K39" s="205" t="s">
        <v>188</v>
      </c>
    </row>
    <row r="40" spans="1:11" x14ac:dyDescent="0.25">
      <c r="A40" s="203" t="s">
        <v>4</v>
      </c>
      <c r="B40" s="198" t="s">
        <v>786</v>
      </c>
      <c r="C40" s="199" t="s">
        <v>757</v>
      </c>
      <c r="D40" s="199" t="s">
        <v>830</v>
      </c>
      <c r="E40" s="200" t="s">
        <v>793</v>
      </c>
      <c r="F40" s="200">
        <v>-30</v>
      </c>
      <c r="G40" s="200"/>
      <c r="H40" s="200" t="str">
        <f>CONCATENATE("TID_MOD_",UPPER(Table1[[#This Row],['[sku']]]),"_NAME")</f>
        <v>TID_MOD_STARVING_NAME</v>
      </c>
      <c r="I40" s="200" t="str">
        <f>CONCATENATE("TID_MOD_",UPPER(Table1[[#This Row],['[sku']]]),"_DESCRIPTION")</f>
        <v>TID_MOD_STARVING_DESCRIPTION</v>
      </c>
      <c r="J40" s="205" t="str">
        <f>CONCATENATE("TID_MOD_",UPPER(Table1[[#This Row],['[sku']]]),"_DESC_SHORT")</f>
        <v>TID_MOD_STARVING_DESC_SHORT</v>
      </c>
      <c r="K40" s="205" t="s">
        <v>822</v>
      </c>
    </row>
    <row r="41" spans="1:11" x14ac:dyDescent="0.25">
      <c r="A41" s="176" t="s">
        <v>4</v>
      </c>
      <c r="B41" s="206" t="s">
        <v>750</v>
      </c>
      <c r="C41" s="207" t="s">
        <v>757</v>
      </c>
      <c r="D41" s="199" t="s">
        <v>830</v>
      </c>
      <c r="E41" s="208" t="s">
        <v>765</v>
      </c>
      <c r="F41" s="208"/>
      <c r="G41" s="208"/>
      <c r="H41" s="208" t="str">
        <f>CONCATENATE("TID_MOD_",UPPER(Table1[[#This Row],['[sku']]]),"_NAME")</f>
        <v>TID_MOD_STRUCK_LIGHTNING_NAME</v>
      </c>
      <c r="I41" s="208" t="str">
        <f>CONCATENATE("TID_MOD_",UPPER(Table1[[#This Row],['[sku']]]),"_DESCRIPTION")</f>
        <v>TID_MOD_STRUCK_LIGHTNING_DESCRIPTION</v>
      </c>
      <c r="J41" s="209" t="str">
        <f>CONCATENATE("TID_MOD_",UPPER(Table1[[#This Row],['[sku']]]),"_DESC_SHORT")</f>
        <v>TID_MOD_STRUCK_LIGHTNING_DESC_SHORT</v>
      </c>
      <c r="K41" s="209" t="s">
        <v>242</v>
      </c>
    </row>
    <row r="42" spans="1:11" x14ac:dyDescent="0.25">
      <c r="A42" s="203" t="s">
        <v>4</v>
      </c>
      <c r="B42" s="198" t="s">
        <v>778</v>
      </c>
      <c r="C42" s="207" t="s">
        <v>757</v>
      </c>
      <c r="D42" s="199" t="s">
        <v>830</v>
      </c>
      <c r="E42" s="200" t="s">
        <v>789</v>
      </c>
      <c r="F42" s="200">
        <v>-50</v>
      </c>
      <c r="G42" s="200"/>
      <c r="H42" s="208" t="str">
        <f>CONCATENATE("TID_MOD_",UPPER(Table1[[#This Row],['[sku']]]),"_NAME")</f>
        <v>TID_MOD_WELL_FED_NAME</v>
      </c>
      <c r="I42" s="208" t="str">
        <f>CONCATENATE("TID_MOD_",UPPER(Table1[[#This Row],['[sku']]]),"_DESCRIPTION")</f>
        <v>TID_MOD_WELL_FED_DESCRIPTION</v>
      </c>
      <c r="J42" s="209" t="str">
        <f>CONCATENATE("TID_MOD_",UPPER(Table1[[#This Row],['[sku']]]),"_DESC_SHORT")</f>
        <v>TID_MOD_WELL_FED_DESC_SHORT</v>
      </c>
      <c r="K42" s="209" t="s">
        <v>805</v>
      </c>
    </row>
    <row r="43" spans="1:11" x14ac:dyDescent="0.25">
      <c r="A43" s="203" t="s">
        <v>4</v>
      </c>
      <c r="B43" s="198" t="s">
        <v>756</v>
      </c>
      <c r="C43" s="213" t="s">
        <v>757</v>
      </c>
      <c r="D43" s="199" t="s">
        <v>830</v>
      </c>
      <c r="E43" s="200" t="s">
        <v>770</v>
      </c>
      <c r="F43" s="200">
        <v>100</v>
      </c>
      <c r="G43" s="200"/>
      <c r="H43" s="208" t="str">
        <f>CONCATENATE("TID_MOD_",UPPER(Table1[[#This Row],['[sku']]]),"_NAME")</f>
        <v>TID_MOD_WINDY_NAME</v>
      </c>
      <c r="I43" s="208" t="str">
        <f>CONCATENATE("TID_MOD_",UPPER(Table1[[#This Row],['[sku']]]),"_DESCRIPTION")</f>
        <v>TID_MOD_WINDY_DESCRIPTION</v>
      </c>
      <c r="J43" s="209" t="str">
        <f>CONCATENATE("TID_MOD_",UPPER(Table1[[#This Row],['[sku']]]),"_DESC_SHORT")</f>
        <v>TID_MOD_WINDY_DESC_SHORT</v>
      </c>
      <c r="K43" s="209" t="s">
        <v>823</v>
      </c>
    </row>
    <row r="44" spans="1:11" x14ac:dyDescent="0.25">
      <c r="A44" s="203" t="s">
        <v>4</v>
      </c>
      <c r="B44" s="198" t="s">
        <v>783</v>
      </c>
      <c r="C44" s="213" t="s">
        <v>758</v>
      </c>
      <c r="D44" s="199" t="s">
        <v>830</v>
      </c>
      <c r="E44" s="200" t="s">
        <v>792</v>
      </c>
      <c r="F44" s="200">
        <v>75</v>
      </c>
      <c r="G44" s="200"/>
      <c r="H44" s="208" t="str">
        <f>CONCATENATE("TID_MOD_",UPPER(Table1[[#This Row],['[sku']]]),"_NAME")</f>
        <v>TID_MOD_X2_FOREVER_NAME</v>
      </c>
      <c r="I44" s="208" t="str">
        <f>CONCATENATE("TID_MOD_",UPPER(Table1[[#This Row],['[sku']]]),"_DESCRIPTION")</f>
        <v>TID_MOD_X2_FOREVER_DESCRIPTION</v>
      </c>
      <c r="J44" s="209" t="str">
        <f>CONCATENATE("TID_MOD_",UPPER(Table1[[#This Row],['[sku']]]),"_DESC_SHORT")</f>
        <v>TID_MOD_X2_FOREVER_DESC_SHORT</v>
      </c>
      <c r="K44" s="209" t="s">
        <v>824</v>
      </c>
    </row>
    <row r="45" spans="1:11" x14ac:dyDescent="0.25">
      <c r="A45" s="203" t="s">
        <v>4</v>
      </c>
      <c r="B45" s="206" t="s">
        <v>1200</v>
      </c>
      <c r="C45" s="311" t="s">
        <v>758</v>
      </c>
      <c r="D45" s="199" t="s">
        <v>830</v>
      </c>
      <c r="E45" s="200" t="s">
        <v>1199</v>
      </c>
      <c r="F45" s="208" t="s">
        <v>1215</v>
      </c>
      <c r="G45" s="208" t="s">
        <v>1212</v>
      </c>
      <c r="H45" s="312" t="s">
        <v>1201</v>
      </c>
      <c r="I45" s="312" t="s">
        <v>1202</v>
      </c>
      <c r="J45" s="313" t="s">
        <v>1203</v>
      </c>
      <c r="K45" s="314" t="s">
        <v>1204</v>
      </c>
    </row>
    <row r="46" spans="1:11" x14ac:dyDescent="0.25">
      <c r="A46" s="203" t="s">
        <v>4</v>
      </c>
      <c r="B46" s="206" t="s">
        <v>1205</v>
      </c>
      <c r="C46" s="207" t="s">
        <v>758</v>
      </c>
      <c r="D46" s="199" t="s">
        <v>830</v>
      </c>
      <c r="E46" s="200" t="s">
        <v>1199</v>
      </c>
      <c r="F46" s="208" t="s">
        <v>1214</v>
      </c>
      <c r="G46" s="208" t="s">
        <v>1212</v>
      </c>
      <c r="H46" s="315" t="s">
        <v>1206</v>
      </c>
      <c r="I46" s="315" t="s">
        <v>1207</v>
      </c>
      <c r="J46" s="314" t="s">
        <v>1208</v>
      </c>
      <c r="K46" s="314" t="s">
        <v>1209</v>
      </c>
    </row>
    <row r="47" spans="1:11" x14ac:dyDescent="0.25">
      <c r="A47" s="176" t="s">
        <v>4</v>
      </c>
      <c r="B47" s="206" t="s">
        <v>1210</v>
      </c>
      <c r="C47" s="207" t="s">
        <v>758</v>
      </c>
      <c r="D47" s="207" t="s">
        <v>830</v>
      </c>
      <c r="E47" s="200" t="s">
        <v>1199</v>
      </c>
      <c r="F47" s="208" t="s">
        <v>1213</v>
      </c>
      <c r="G47" s="208"/>
      <c r="H47" s="208" t="str">
        <f>CONCATENATE("TID_MOD_",UPPER(Table1[[#This Row],['[sku']]]),"_NAME")</f>
        <v>TID_MOD_EASTER_EGG_HUNT_NAME</v>
      </c>
      <c r="I47" s="312" t="str">
        <f>CONCATENATE("TID_MOD_",UPPER(Table1[[#This Row],['[sku']]]),"_DESCRIPTION")</f>
        <v>TID_MOD_EASTER_EGG_HUNT_DESCRIPTION</v>
      </c>
      <c r="J47" s="209" t="str">
        <f>CONCATENATE("TID_MOD_",UPPER(Table1[[#This Row],['[sku']]]),"_DESC_SHORT")</f>
        <v>TID_MOD_EASTER_EGG_HUNT_DESC_SHORT</v>
      </c>
      <c r="K47" s="314" t="s">
        <v>1211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topLeftCell="A4" zoomScaleNormal="100" workbookViewId="0">
      <selection activeCell="A10" sqref="A10:F13"/>
    </sheetView>
    <sheetView workbookViewId="1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889</v>
      </c>
      <c r="B1" s="1"/>
      <c r="C1" s="1"/>
      <c r="D1" s="1"/>
      <c r="E1" s="1"/>
    </row>
    <row r="3" spans="1:6" ht="164.25" x14ac:dyDescent="0.25">
      <c r="A3" s="195" t="s">
        <v>890</v>
      </c>
      <c r="B3" s="195" t="s">
        <v>0</v>
      </c>
      <c r="C3" s="196" t="s">
        <v>883</v>
      </c>
      <c r="D3" s="196" t="s">
        <v>884</v>
      </c>
    </row>
    <row r="4" spans="1:6" x14ac:dyDescent="0.25">
      <c r="A4" s="243" t="s">
        <v>4</v>
      </c>
      <c r="B4" s="198" t="s">
        <v>885</v>
      </c>
      <c r="C4" s="199"/>
      <c r="D4" s="199" t="b">
        <v>1</v>
      </c>
    </row>
    <row r="5" spans="1:6" x14ac:dyDescent="0.25">
      <c r="A5" s="243" t="s">
        <v>4</v>
      </c>
      <c r="B5" s="198" t="s">
        <v>886</v>
      </c>
      <c r="C5" s="199"/>
      <c r="D5" s="199" t="b">
        <v>1</v>
      </c>
    </row>
    <row r="6" spans="1:6" x14ac:dyDescent="0.25">
      <c r="A6" s="243" t="s">
        <v>4</v>
      </c>
      <c r="B6" s="198" t="s">
        <v>887</v>
      </c>
      <c r="C6" s="199">
        <v>69</v>
      </c>
      <c r="D6" s="199" t="b">
        <v>0</v>
      </c>
    </row>
    <row r="7" spans="1:6" x14ac:dyDescent="0.25">
      <c r="A7" s="243" t="s">
        <v>4</v>
      </c>
      <c r="B7" s="198" t="s">
        <v>888</v>
      </c>
      <c r="C7" s="199">
        <v>2</v>
      </c>
      <c r="D7" s="199" t="b">
        <v>1</v>
      </c>
    </row>
    <row r="9" spans="1:6" ht="15.75" thickBot="1" x14ac:dyDescent="0.3"/>
    <row r="10" spans="1:6" ht="23.25" x14ac:dyDescent="0.35">
      <c r="A10" s="1" t="s">
        <v>891</v>
      </c>
      <c r="B10" s="1"/>
      <c r="C10" s="1"/>
    </row>
    <row r="12" spans="1:6" ht="166.5" x14ac:dyDescent="0.25">
      <c r="A12" s="195" t="s">
        <v>892</v>
      </c>
      <c r="B12" s="195" t="s">
        <v>0</v>
      </c>
      <c r="C12" s="196" t="s">
        <v>893</v>
      </c>
      <c r="D12" s="196" t="s">
        <v>1161</v>
      </c>
      <c r="E12" s="196" t="s">
        <v>1162</v>
      </c>
      <c r="F12" s="298" t="s">
        <v>1163</v>
      </c>
    </row>
    <row r="13" spans="1:6" x14ac:dyDescent="0.25">
      <c r="A13" s="243" t="s">
        <v>4</v>
      </c>
      <c r="B13" s="198" t="s">
        <v>1160</v>
      </c>
      <c r="C13" s="199">
        <v>4</v>
      </c>
      <c r="D13" s="199" t="b">
        <v>1</v>
      </c>
      <c r="E13" s="199">
        <v>3</v>
      </c>
      <c r="F13" s="199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workbookViewId="0">
      <selection activeCell="B15" sqref="B15"/>
    </sheetView>
    <sheetView workbookViewId="1"/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1168</v>
      </c>
      <c r="B1" s="1"/>
      <c r="C1" s="1"/>
    </row>
    <row r="3" spans="1:6" ht="127.5" x14ac:dyDescent="0.25">
      <c r="A3" s="195" t="s">
        <v>1169</v>
      </c>
      <c r="B3" s="195" t="s">
        <v>0</v>
      </c>
      <c r="C3" s="196" t="s">
        <v>1170</v>
      </c>
      <c r="D3" s="196" t="s">
        <v>1</v>
      </c>
      <c r="E3" s="196" t="s">
        <v>32</v>
      </c>
      <c r="F3" s="196" t="s">
        <v>1173</v>
      </c>
    </row>
    <row r="4" spans="1:6" x14ac:dyDescent="0.25">
      <c r="A4" s="243" t="s">
        <v>4</v>
      </c>
      <c r="B4" s="198" t="s">
        <v>34</v>
      </c>
      <c r="C4" s="199">
        <v>1</v>
      </c>
      <c r="D4" s="199" t="s">
        <v>615</v>
      </c>
      <c r="E4" s="199">
        <v>300</v>
      </c>
      <c r="F4" s="199"/>
    </row>
    <row r="5" spans="1:6" x14ac:dyDescent="0.25">
      <c r="A5" s="243" t="s">
        <v>4</v>
      </c>
      <c r="B5" s="198" t="s">
        <v>35</v>
      </c>
      <c r="C5" s="199">
        <v>2</v>
      </c>
      <c r="D5" s="199" t="s">
        <v>609</v>
      </c>
      <c r="E5" s="199">
        <v>2</v>
      </c>
      <c r="F5" s="199"/>
    </row>
    <row r="6" spans="1:6" x14ac:dyDescent="0.25">
      <c r="A6" s="243" t="s">
        <v>4</v>
      </c>
      <c r="B6" s="198" t="s">
        <v>37</v>
      </c>
      <c r="C6" s="199">
        <v>3</v>
      </c>
      <c r="D6" s="199" t="s">
        <v>615</v>
      </c>
      <c r="E6" s="199">
        <v>700</v>
      </c>
      <c r="F6" s="199"/>
    </row>
    <row r="7" spans="1:6" x14ac:dyDescent="0.25">
      <c r="A7" s="243" t="s">
        <v>4</v>
      </c>
      <c r="B7" s="198" t="s">
        <v>38</v>
      </c>
      <c r="C7" s="199">
        <v>4</v>
      </c>
      <c r="D7" s="199" t="s">
        <v>609</v>
      </c>
      <c r="E7" s="199">
        <v>3</v>
      </c>
      <c r="F7" s="199"/>
    </row>
    <row r="8" spans="1:6" x14ac:dyDescent="0.25">
      <c r="A8" s="243" t="s">
        <v>4</v>
      </c>
      <c r="B8" s="198" t="s">
        <v>1175</v>
      </c>
      <c r="C8" s="199">
        <v>5</v>
      </c>
      <c r="D8" s="199" t="s">
        <v>615</v>
      </c>
      <c r="E8" s="199">
        <v>1000</v>
      </c>
      <c r="F8" s="199"/>
    </row>
    <row r="9" spans="1:6" x14ac:dyDescent="0.25">
      <c r="A9" s="243" t="s">
        <v>4</v>
      </c>
      <c r="B9" s="198" t="s">
        <v>1176</v>
      </c>
      <c r="C9" s="199">
        <v>6</v>
      </c>
      <c r="D9" s="199" t="s">
        <v>609</v>
      </c>
      <c r="E9" s="199">
        <v>5</v>
      </c>
      <c r="F9" s="199"/>
    </row>
    <row r="10" spans="1:6" x14ac:dyDescent="0.25">
      <c r="A10" s="243" t="s">
        <v>4</v>
      </c>
      <c r="B10" s="198" t="s">
        <v>1177</v>
      </c>
      <c r="C10" s="199">
        <v>7</v>
      </c>
      <c r="D10" s="199" t="s">
        <v>1171</v>
      </c>
      <c r="E10" s="199">
        <v>1</v>
      </c>
      <c r="F10" s="199" t="s">
        <v>866</v>
      </c>
    </row>
    <row r="11" spans="1:6" x14ac:dyDescent="0.25">
      <c r="A11" s="243" t="s">
        <v>4</v>
      </c>
      <c r="B11" s="198" t="s">
        <v>1178</v>
      </c>
      <c r="C11" s="199">
        <v>14</v>
      </c>
      <c r="D11" s="199" t="s">
        <v>1172</v>
      </c>
      <c r="E11" s="199">
        <v>1</v>
      </c>
      <c r="F11" s="199" t="s">
        <v>1174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2019-04-17T12:13:35Z</dcterms:modified>
</cp:coreProperties>
</file>