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5" l="1"/>
  <c r="L7" i="15"/>
  <c r="E16" i="15"/>
  <c r="E11" i="15" s="1"/>
  <c r="AB15" i="15"/>
  <c r="AC15" i="15" s="1"/>
  <c r="AA15" i="15"/>
  <c r="AD15" i="15" s="1"/>
  <c r="T15" i="15"/>
  <c r="U15" i="15" s="1"/>
  <c r="S15" i="15"/>
  <c r="L15" i="15"/>
  <c r="M15" i="15" s="1"/>
  <c r="K15" i="15"/>
  <c r="N15" i="15" s="1"/>
  <c r="AB14" i="15"/>
  <c r="AC14" i="15" s="1"/>
  <c r="AA14" i="15"/>
  <c r="AD14" i="15" s="1"/>
  <c r="U14" i="15"/>
  <c r="T14" i="15"/>
  <c r="S14" i="15"/>
  <c r="L14" i="15"/>
  <c r="M14" i="15" s="1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M13" i="15" s="1"/>
  <c r="K13" i="15"/>
  <c r="N13" i="15" s="1"/>
  <c r="AB12" i="15"/>
  <c r="AC12" i="15" s="1"/>
  <c r="AA12" i="15"/>
  <c r="AD12" i="15" s="1"/>
  <c r="T12" i="15"/>
  <c r="U12" i="15" s="1"/>
  <c r="S12" i="15"/>
  <c r="V12" i="15" s="1"/>
  <c r="M12" i="15"/>
  <c r="K12" i="15"/>
  <c r="N12" i="15" s="1"/>
  <c r="AB7" i="15"/>
  <c r="T7" i="15"/>
  <c r="V15" i="15" s="1"/>
  <c r="H15" i="15"/>
  <c r="H13" i="15"/>
  <c r="W9" i="12" l="1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5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5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<sst xmlns="http://schemas.openxmlformats.org/spreadsheetml/2006/main" count="617" uniqueCount="264">
  <si>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</si>
  <si>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</si>
  <si>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</si>
  <si>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</si>
  <si>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</si>
  <si>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</si>
  <si>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</si>
  <si>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</si>
  <si>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</si>
  <si>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</si>
  <si>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</si>
  <si>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</si>
  <si>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</si>
  <si>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</si>
  <si>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</si>
  <si>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</si>
  <si>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</si>
  <si>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</si>
  <si>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</si>
  <si>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</si>
  <si>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</si>
  <si>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</si>
  <si>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</si>
  <si>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</si>
  <si>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</si>
  <si>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</si>
  <si>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</si>
  <si>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</si>
  <si>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</si>
  <si>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</si>
  <si>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</si>
  <si>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</si>
  <si>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</si>
  <si>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</si>
  <si>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</si>
  <si>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</si>
  <si>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</si>
  <si>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</si>
  <si>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</si>
  <si>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</si>
  <si>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</si>
  <si>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</si>
  <si>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</si>
  <si>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</si>
  <si>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</si>
  <si>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</si>
  <si>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</si>
  <si>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</si>
  <si>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</si>
  <si>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</si>
  <si>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</si>
  <si>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</si>
  <si>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</si>
  <si>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</si>
  <si>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</si>
  <si>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</si>
  <si>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</si>
  <si>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</si>
  <si>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</si>
  <si>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</si>
  <si>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</si>
  <si>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</si>
  <si>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</si>
  <si>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</si>
  <si>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</si>
  <si>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</si>
  <si>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</si>
  <si>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</si>
  <si>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</si>
  <si>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</si>
  <si>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</si>
  <si>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</si>
  <si>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</si>
  <si>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</si>
  <si>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</si>
  <si>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</si>
  <si>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</si>
  <si>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</si>
  <si>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</si>
  <si>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</si>
  <si>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</si>
  <si>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</si>
  <si>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</si>
  <si>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</si>
  <si>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</si>
  <si>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</si>
  <si>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</si>
  <si>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</si>
  <si>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</si>
  <si>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</si>
  <si>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</si>
  <si>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</si>
  <si>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</si>
  <si>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</si>
  <si>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</si>
  <si>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</si>
  <si>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</si>
  <si>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</si>
  <si>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</si>
  <si>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</si>
  <si>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</si>
  <si>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</si>
  <si>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</si>
  <si>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</si>
  <si>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</si>
  <si>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</si>
  <si>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</si>
  <si>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</si>
  <si>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</si>
  <si>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</si>
  <si>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</si>
  <si>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</si>
  <si>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</si>
  <si>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</si>
  <si>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</si>
  <si>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</si>
  <si>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</si>
  <si>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</si>
  <si>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</si>
  <si>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</si>
  <si>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</si>
  <si>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</si>
  <si>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</si>
  <si>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</si>
  <si>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</si>
  <si>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</si>
  <si>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</si>
  <si>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</si>
  <si>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</si>
  <si>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</si>
  <si>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</si>
  <si>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</si>
  <si>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</si>
  <si>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</si>
  <si>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</si>
  <si>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</si>
  <si>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</si>
  <si>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</si>
  <si>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</si>
  <si>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</si>
  <si>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</si>
  <si>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</si>
  <si>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</si>
  <si>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</si>
  <si>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</si>
  <si>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</si>
  <si>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</si>
  <si>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</si>
  <si>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</si>
  <si>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</si>
  <si>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</si>
  <si>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</si>
  <si>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</si>
  <si>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</si>
  <si>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</si>
  <si>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</si>
  <si>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</si>
  <si>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</si>
  <si>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</si>
  <si>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</si>
  <si>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</si>
  <si>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</si>
  <si>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</si>
  <si>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</si>
  <si>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</si>
  <si>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</si>
  <si>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</si>
  <si>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</si>
  <si>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</si>
  <si>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</si>
  <si>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</si>
  <si>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</si>
  <si>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</si>
  <si>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</si>
  <si>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</si>
  <si>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</si>
  <si>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</si>
  <si>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</si>
  <si>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</si>
  <si>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</si>
  <si>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</si>
  <si>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</si>
  <si>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</si>
  <si>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</si>
  <si>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</si>
  <si>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</si>
  <si>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</si>
  <si>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</si>
  <si>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</si>
  <si>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</si>
  <si>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</si>
  <si>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</si>
  <si>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</si>
  <si>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</si>
  <si>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</si>
  <si>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</si>
  <si>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</si>
  <si>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</si>
  <si>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</si>
  <si>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</si>
  <si>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</si>
  <si>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</si>
  <si>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</si>
  <si>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</si>
  <si>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</si>
  <si>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</si>
  <si>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</si>
  <si>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</si>
  <si>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</si>
  <si>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</si>
  <si>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</si>
  <si>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</si>
  <si>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</si>
  <si>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</si>
  <si>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</si>
  <si>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</si>
  <si>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</si>
  <si>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</si>
  <si>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</si>
  <si>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</si>
  <si>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</si>
  <si>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</si>
  <si>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</si>
  <si>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</si>
  <si>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</si>
  <si>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</si>
  <si>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</si>
  <si>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</si>
  <si>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</si>
  <si>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</si>
  <si>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</si>
  <si>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</si>
  <si>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</si>
  <si>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</si>
  <si>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</si>
  <si>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</si>
  <si>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</si>
  <si>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</si>
  <si>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</si>
  <si>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</si>
  <si>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</si>
  <si>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</si>
  <si>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</si>
  <si>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</si>
  <si>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</si>
  <si>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</si>
  <si>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</si>
  <si>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</si>
  <si>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</si>
  <si>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</si>
  <si>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</si>
  <si>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</si>
  <si>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</si>
  <si>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</si>
  <si>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TID_DRAGON_SPECIAL_SONIC_BOOST_ABILITY</t>
  </si>
  <si>
    <t>TID_DRAGON_SPECIAL_SONIC_NAME</t>
  </si>
  <si>
    <t>TID_DRAGON_SPECIAL_SONIC_DESC</t>
  </si>
  <si>
    <t>TID_DRAGON_SPECIAL_SONIC_POWER1_TITLE</t>
  </si>
  <si>
    <t>TID_DRAGON_SPECIAL_SONIC_POWER1_DESC</t>
  </si>
  <si>
    <t>TID_DRAGON_SPECIAL_SONIC_POWER2_TITLE</t>
  </si>
  <si>
    <t>TID_DRAGON_SPECIAL_SONIC_POWER2_DESC</t>
  </si>
  <si>
    <t>TID_DRAGON_SPECIAL_SONIC_POWER3_TITLE</t>
  </si>
  <si>
    <t>TID_DRAGON_SPECIAL_SONIC_POWER3_DESC</t>
  </si>
  <si>
    <t>SPECIAL DRAGONS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</si>
</sst>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44" totalsRowBorderDxfId="143">
  <autoFilter ref="B12:BA24"/>
  <tableColumns count="52">
    <tableColumn id="1" name="{specialDragonTierDefinitions}" dataDxfId="142"/>
    <tableColumn id="2" name="[sku]" dataDxfId="141"/>
    <tableColumn id="3" name="[tier]" dataDxfId="140"/>
    <tableColumn id="4" name="[specialDragon]" dataDxfId="139"/>
    <tableColumn id="5" name="[mainProgressionRestriction]" dataDxfId="138"/>
    <tableColumn id="7" name="[upgradeLevelToUnlock]" dataDxfId="137"/>
    <tableColumn id="8" name="[defaultSize]" dataDxfId="136"/>
    <tableColumn id="9" name="[cameraFrameWidthModifier]" dataDxfId="135"/>
    <tableColumn id="10" name="[health]" dataDxfId="134"/>
    <tableColumn id="11" name="[healthDrain]" dataDxfId="133"/>
    <tableColumn id="12" name="[healthDrainSpacePlus]" dataDxfId="132"/>
    <tableColumn id="13" name="[healthDrainAmpPerSecond]" dataDxfId="131"/>
    <tableColumn id="14" name="[sessionStartHealthDrainTime]" dataDxfId="130"/>
    <tableColumn id="15" name="[sessionStartHealthDrainModifier]" dataDxfId="129"/>
    <tableColumn id="16" name="[scale]" dataDxfId="128"/>
    <tableColumn id="17" name="[boostMultiplier]" dataDxfId="127"/>
    <tableColumn id="18" name="[energyBase]" dataDxfId="126"/>
    <tableColumn id="19" name="[energyDrain]" dataDxfId="125"/>
    <tableColumn id="20" name="[energyRefillRate]" dataDxfId="124"/>
    <tableColumn id="21" name="[furyBaseLength]" dataDxfId="123"/>
    <tableColumn id="22" name="[furyScoreMultiplier]" dataDxfId="122"/>
    <tableColumn id="23" name="[furyBaseDuration]" dataDxfId="121"/>
    <tableColumn id="24" name="[furyMax]" dataDxfId="120"/>
    <tableColumn id="25" name="[scoreTextThresholdMultiplier]" dataDxfId="119"/>
    <tableColumn id="26" name="[eatSpeedFactor]" dataDxfId="118"/>
    <tableColumn id="27" name="[maxAlcohol]" dataDxfId="117"/>
    <tableColumn id="28" name="[alcoholDrain]" dataDxfId="116"/>
    <tableColumn id="29" name="[gamePrefab]" dataDxfId="115"/>
    <tableColumn id="30" name="[menuPrefab]" dataDxfId="114"/>
    <tableColumn id="31" name="[resultsPrefab]" dataDxfId="113"/>
    <tableColumn id="32" name="[shadowFromDragon]" dataDxfId="112"/>
    <tableColumn id="33" name="[revealFromDragon]" dataDxfId="111"/>
    <tableColumn id="34" name="[sizeUpMultiplier]" dataDxfId="110"/>
    <tableColumn id="35" name="[speedUpMultiplier]" dataDxfId="109"/>
    <tableColumn id="36" name="[biteUpMultiplier]" dataDxfId="108"/>
    <tableColumn id="37" name="[invincible]" dataDxfId="107"/>
    <tableColumn id="38" name="[infiniteBoost]" dataDxfId="106"/>
    <tableColumn id="39" name="[eatEverything]" dataDxfId="105"/>
    <tableColumn id="40" name="[modeDuration]" dataDxfId="104"/>
    <tableColumn id="41" name="[petScale]" dataDxfId="103"/>
    <tableColumn id="44" name="[statsBarRatio]" dataDxfId="102"/>
    <tableColumn id="45" name="[furyBarRatio]" dataDxfId="101"/>
    <tableColumn id="46" name="[force]" dataDxfId="100"/>
    <tableColumn id="47" name="[mass]" dataDxfId="99"/>
    <tableColumn id="48" name="[friction]" dataDxfId="98"/>
    <tableColumn id="49" name="[gravityModifier]" dataDxfId="97"/>
    <tableColumn id="50" name="[airGravityModifier]" dataDxfId="96"/>
    <tableColumn id="51" name="[waterGravityModifier]" dataDxfId="95"/>
    <tableColumn id="52" name="[damageAnimationThreshold]" dataDxfId="94"/>
    <tableColumn id="53" name="[dotAnimationThreshold]" dataDxfId="93"/>
    <tableColumn id="6" name="[scaleMenu]" dataDxfId="92"/>
    <tableColumn id="54" name="[trackingSku]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0" dataDxfId="88" headerRowBorderDxfId="89" tableBorderDxfId="87">
  <autoFilter ref="B3:AC6"/>
  <tableColumns count="28">
    <tableColumn id="1" name="{specialDragonDefinitions}" dataDxfId="86"/>
    <tableColumn id="2" name="[sku]"/>
    <tableColumn id="3" name="[type]"/>
    <tableColumn id="5" name="[order]" dataDxfId="85"/>
    <tableColumn id="7" name="[unlockPriceGF]" dataDxfId="84"/>
    <tableColumn id="8" name="[unlockPricePC]" dataDxfId="83"/>
    <tableColumn id="66" name="[hpBonusSteps]" dataDxfId="82"/>
    <tableColumn id="69" name="[hpBonusMin]" dataDxfId="81"/>
    <tableColumn id="70" name="[hpBonusMax]" dataDxfId="80"/>
    <tableColumn id="72" name="[speedBonusSteps]" dataDxfId="79"/>
    <tableColumn id="73" name="[speedBonusMin]" dataDxfId="78"/>
    <tableColumn id="74" name="[speedBonusMax]" dataDxfId="77"/>
    <tableColumn id="71" name="[boostBonusSteps]" dataDxfId="76"/>
    <tableColumn id="68" name="[boostBonusMin]" dataDxfId="75"/>
    <tableColumn id="67" name="[boostBonusMax]" dataDxfId="74"/>
    <tableColumn id="76" name="[stepPrice]" dataDxfId="73"/>
    <tableColumn id="77" name="[priceCoefA]" dataDxfId="72"/>
    <tableColumn id="75" name="[priceCoefB]" dataDxfId="71"/>
    <tableColumn id="6" name="[energyRequiredToBoost]" dataDxfId="70"/>
    <tableColumn id="4" name="[energyRestartThreshold]" dataDxfId="69"/>
    <tableColumn id="10" name="[tidBoostAction]" dataDxfId="68"/>
    <tableColumn id="9" name="[tidBoostReminder]" dataDxfId="67"/>
    <tableColumn id="13" name="[petScaleMenu]" dataDxfId="66"/>
    <tableColumn id="12" name="[tidDesc]" dataDxfId="65"/>
    <tableColumn id="65" name="[tidName]" dataDxfId="64"/>
    <tableColumn id="15" name="[mummyHealthFactor]" dataDxfId="63"/>
    <tableColumn id="14" name="[mummyDuration]" dataDxfId="62"/>
    <tableColumn id="11" name="[trackingSku]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60" tableBorderDxfId="59" totalsRowBorderDxfId="58">
  <autoFilter ref="B30:I39"/>
  <tableColumns count="8">
    <tableColumn id="1" name="{specialDragonPowerDefinitions}" dataDxfId="57"/>
    <tableColumn id="2" name="[sku]" dataDxfId="56"/>
    <tableColumn id="3" name="[specialDragon]" dataDxfId="55"/>
    <tableColumn id="6" name="[upgradeLevelToUnlock]" dataDxfId="54"/>
    <tableColumn id="5" name="[icon]" dataDxfId="53">
      <calculatedColumnFormula>CONCATENATE("icon_",Table1[[#This Row],['[sku']]])</calculatedColumnFormula>
    </tableColumn>
    <tableColumn id="4" name="[tidName]" dataDxfId="52"/>
    <tableColumn id="7" name="[tidDesc]" dataDxfId="51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50" dataDxfId="48" headerRowBorderDxfId="49" tableBorderDxfId="47" totalsRowBorderDxfId="46">
  <autoFilter ref="B45:M48"/>
  <tableColumns count="12">
    <tableColumn id="1" name="{specialDisguisesDefinitions}" dataDxfId="45"/>
    <tableColumn id="2" name="[sku]" dataDxfId="44"/>
    <tableColumn id="3" name="[skin]" dataDxfId="43"/>
    <tableColumn id="6" name="[dragonSku]" dataDxfId="42"/>
    <tableColumn id="5" name="[shopOrder]" dataDxfId="41"/>
    <tableColumn id="4" name="[priceSC]" dataDxfId="40"/>
    <tableColumn id="7" name="[priceHC]" dataDxfId="39"/>
    <tableColumn id="8" name="[unlockLevel]" dataDxfId="38"/>
    <tableColumn id="9" name="[icon]" dataDxfId="37"/>
    <tableColumn id="10" name="[tidName]" dataDxfId="36"/>
    <tableColumn id="11" name="[tidDesc]" dataDxfId="35"/>
    <tableColumn id="12" name="[trackingSku]" dataDxfId="3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32" tableBorderDxfId="31">
  <autoFilter ref="B3:K6"/>
  <tableColumns count="10">
    <tableColumn id="1" name="{specialMissionDifficultyDefinitions}"/>
    <tableColumn id="2" name="[sku]" dataDxfId="30"/>
    <tableColumn id="3" name="[difficulty]" dataDxfId="29"/>
    <tableColumn id="7" name="[index]" dataDxfId="28"/>
    <tableColumn id="4" name="[cooldownMinutes]" dataDxfId="27"/>
    <tableColumn id="9" name="[maxRewardGoldenFragments]" dataDxfId="26"/>
    <tableColumn id="5" name="[removeMissionPCCoefA]" dataDxfId="25"/>
    <tableColumn id="6" name="[removeMissionPCCoefB]" dataDxfId="24"/>
    <tableColumn id="8" name="[tidName]" dataDxfId="23"/>
    <tableColumn id="10" name="[color]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21" dataDxfId="19" headerRowBorderDxfId="20" tableBorderDxfId="18" totalsRowBorderDxfId="17">
  <autoFilter ref="B11:F15"/>
  <tableColumns count="5">
    <tableColumn id="1" name="{missionSpecialDragonModifiersDefinitions}" dataDxfId="16"/>
    <tableColumn id="2" name="[sku]" dataDxfId="15"/>
    <tableColumn id="4" name="[tier]" dataDxfId="14"/>
    <tableColumn id="7" name="[quantityModifier]" dataDxfId="13"/>
    <tableColumn id="3" name="[missionSCRewardMultiplier]" dataDxfId="1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A25" workbookViewId="0">
      <selection activeCell="B21" sqref="B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263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152</v>
      </c>
      <c r="M2" t="s">
        <v>152</v>
      </c>
      <c r="P2" t="s">
        <v>152</v>
      </c>
    </row>
    <row r="3" spans="1:53" ht="130.5" x14ac:dyDescent="0.25">
      <c r="B3" s="6" t="s">
        <v>61</v>
      </c>
      <c r="C3" s="7" t="s">
        <v>0</v>
      </c>
      <c r="D3" s="7" t="s">
        <v>108</v>
      </c>
      <c r="E3" s="37" t="s">
        <v>8</v>
      </c>
      <c r="F3" s="38" t="s">
        <v>206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207</v>
      </c>
      <c r="U3" s="179" t="s">
        <v>208</v>
      </c>
      <c r="V3" s="179" t="s">
        <v>209</v>
      </c>
      <c r="W3" s="179" t="s">
        <v>210</v>
      </c>
      <c r="X3" s="179" t="s">
        <v>246</v>
      </c>
      <c r="Y3" s="53" t="s">
        <v>9</v>
      </c>
      <c r="Z3" s="53" t="s">
        <v>3</v>
      </c>
      <c r="AA3" s="192" t="s">
        <v>247</v>
      </c>
      <c r="AB3" s="192" t="s">
        <v>248</v>
      </c>
      <c r="AC3" s="47" t="s">
        <v>1</v>
      </c>
    </row>
    <row r="4" spans="1:53" x14ac:dyDescent="0.25">
      <c r="B4" s="39" t="s">
        <v>2</v>
      </c>
      <c r="C4" s="40" t="s">
        <v>70</v>
      </c>
      <c r="D4" s="40" t="s">
        <v>109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212</v>
      </c>
      <c r="W4" s="48"/>
      <c r="X4" s="48">
        <v>0.6</v>
      </c>
      <c r="Y4" s="184" t="s">
        <v>229</v>
      </c>
      <c r="Z4" s="184" t="s">
        <v>228</v>
      </c>
      <c r="AA4" s="193">
        <v>0.4</v>
      </c>
      <c r="AB4" s="193">
        <v>25</v>
      </c>
      <c r="AC4" s="40" t="s">
        <v>70</v>
      </c>
    </row>
    <row r="5" spans="1:53" x14ac:dyDescent="0.25">
      <c r="B5" s="39" t="s">
        <v>2</v>
      </c>
      <c r="C5" s="40" t="s">
        <v>68</v>
      </c>
      <c r="D5" s="40" t="s">
        <v>109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211</v>
      </c>
      <c r="W5" s="48"/>
      <c r="X5" s="48">
        <v>0.3</v>
      </c>
      <c r="Y5" s="184" t="s">
        <v>227</v>
      </c>
      <c r="Z5" s="184" t="s">
        <v>226</v>
      </c>
      <c r="AA5" s="193">
        <v>0.4</v>
      </c>
      <c r="AB5" s="193">
        <v>25</v>
      </c>
      <c r="AC5" s="40" t="s">
        <v>68</v>
      </c>
    </row>
    <row r="6" spans="1:53" x14ac:dyDescent="0.25">
      <c r="B6" s="44" t="s">
        <v>2</v>
      </c>
      <c r="C6" s="45" t="s">
        <v>69</v>
      </c>
      <c r="D6" s="45" t="s">
        <v>109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254</v>
      </c>
      <c r="W6" s="180"/>
      <c r="X6" s="206">
        <v>0.6</v>
      </c>
      <c r="Y6" s="55" t="s">
        <v>256</v>
      </c>
      <c r="Z6" s="55" t="s">
        <v>255</v>
      </c>
      <c r="AA6" s="193">
        <v>0.4</v>
      </c>
      <c r="AB6" s="193">
        <v>25</v>
      </c>
      <c r="AC6" s="45" t="s">
        <v>69</v>
      </c>
    </row>
    <row r="9" spans="1:53" ht="15.75" thickBot="1" x14ac:dyDescent="0.3"/>
    <row r="10" spans="1:53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67</v>
      </c>
      <c r="C12" s="6" t="s">
        <v>0</v>
      </c>
      <c r="D12" s="7" t="s">
        <v>12</v>
      </c>
      <c r="E12" s="13" t="s">
        <v>95</v>
      </c>
      <c r="F12" s="14" t="s">
        <v>62</v>
      </c>
      <c r="G12" s="15" t="s">
        <v>106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1" t="s">
        <v>249</v>
      </c>
      <c r="BA12" s="24" t="s">
        <v>1</v>
      </c>
    </row>
    <row r="13" spans="1:53" x14ac:dyDescent="0.25">
      <c r="B13" s="29" t="s">
        <v>2</v>
      </c>
      <c r="C13" s="30" t="s">
        <v>96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150</v>
      </c>
      <c r="AD13" s="36" t="s">
        <v>157</v>
      </c>
      <c r="AE13" s="36" t="s">
        <v>213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96</v>
      </c>
    </row>
    <row r="14" spans="1:53" x14ac:dyDescent="0.25">
      <c r="B14" s="29" t="s">
        <v>2</v>
      </c>
      <c r="C14" s="30" t="s">
        <v>97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150</v>
      </c>
      <c r="AD14" s="36" t="s">
        <v>157</v>
      </c>
      <c r="AE14" s="36" t="s">
        <v>213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97</v>
      </c>
    </row>
    <row r="15" spans="1:53" x14ac:dyDescent="0.25">
      <c r="B15" s="29" t="s">
        <v>2</v>
      </c>
      <c r="C15" s="30" t="s">
        <v>98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150</v>
      </c>
      <c r="AD15" s="36" t="s">
        <v>157</v>
      </c>
      <c r="AE15" s="36" t="s">
        <v>213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98</v>
      </c>
    </row>
    <row r="16" spans="1:53" x14ac:dyDescent="0.25">
      <c r="A16" s="4"/>
      <c r="B16" s="29" t="s">
        <v>2</v>
      </c>
      <c r="C16" s="30" t="s">
        <v>99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150</v>
      </c>
      <c r="AD16" s="36" t="s">
        <v>157</v>
      </c>
      <c r="AE16" s="36" t="s">
        <v>213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99</v>
      </c>
    </row>
    <row r="17" spans="1:53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148</v>
      </c>
      <c r="AD17" s="115" t="s">
        <v>159</v>
      </c>
      <c r="AE17" s="115" t="s">
        <v>160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65</v>
      </c>
    </row>
    <row r="18" spans="1:53" x14ac:dyDescent="0.25">
      <c r="B18" s="103" t="s">
        <v>2</v>
      </c>
      <c r="C18" s="104" t="s">
        <v>100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148</v>
      </c>
      <c r="AD18" s="115" t="s">
        <v>159</v>
      </c>
      <c r="AE18" s="115" t="s">
        <v>160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100</v>
      </c>
    </row>
    <row r="19" spans="1:53" x14ac:dyDescent="0.25">
      <c r="B19" s="103" t="s">
        <v>2</v>
      </c>
      <c r="C19" s="104" t="s">
        <v>101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148</v>
      </c>
      <c r="AD19" s="115" t="s">
        <v>159</v>
      </c>
      <c r="AE19" s="115" t="s">
        <v>160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101</v>
      </c>
    </row>
    <row r="20" spans="1:53" x14ac:dyDescent="0.25">
      <c r="B20" s="103" t="s">
        <v>2</v>
      </c>
      <c r="C20" s="104" t="s">
        <v>102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148</v>
      </c>
      <c r="AD20" s="115" t="s">
        <v>159</v>
      </c>
      <c r="AE20" s="115" t="s">
        <v>160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102</v>
      </c>
    </row>
    <row r="21" spans="1:53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151</v>
      </c>
      <c r="AD21" s="36" t="s">
        <v>158</v>
      </c>
      <c r="AE21" s="36" t="s">
        <v>214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146">
        <v>1</v>
      </c>
      <c r="BA21" s="98" t="s">
        <v>4</v>
      </c>
    </row>
    <row r="22" spans="1:53" x14ac:dyDescent="0.25">
      <c r="B22" s="29" t="s">
        <v>2</v>
      </c>
      <c r="C22" s="30" t="s">
        <v>103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151</v>
      </c>
      <c r="AD22" s="36" t="s">
        <v>158</v>
      </c>
      <c r="AE22" s="36" t="s">
        <v>214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146">
        <v>1.2</v>
      </c>
      <c r="BA22" s="98" t="s">
        <v>5</v>
      </c>
    </row>
    <row r="23" spans="1:53" x14ac:dyDescent="0.25">
      <c r="B23" s="29" t="s">
        <v>2</v>
      </c>
      <c r="C23" s="30" t="s">
        <v>104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151</v>
      </c>
      <c r="AD23" s="36" t="s">
        <v>158</v>
      </c>
      <c r="AE23" s="36" t="s">
        <v>214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146">
        <v>1.3</v>
      </c>
      <c r="BA23" s="98" t="s">
        <v>6</v>
      </c>
    </row>
    <row r="24" spans="1:53" ht="15.75" thickBot="1" x14ac:dyDescent="0.3">
      <c r="A24" s="3"/>
      <c r="B24" s="29" t="s">
        <v>2</v>
      </c>
      <c r="C24" s="30" t="s">
        <v>105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151</v>
      </c>
      <c r="AD24" s="36" t="s">
        <v>158</v>
      </c>
      <c r="AE24" s="36" t="s">
        <v>214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146">
        <v>1.5</v>
      </c>
      <c r="BA24" s="98" t="s">
        <v>7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15</v>
      </c>
      <c r="I25" s="216"/>
      <c r="J25" s="217" t="s">
        <v>14</v>
      </c>
      <c r="K25" s="218"/>
      <c r="L25" s="218"/>
      <c r="M25" s="218"/>
      <c r="N25" s="218"/>
      <c r="O25" s="219"/>
      <c r="P25" s="72"/>
      <c r="Q25" s="211" t="s">
        <v>138</v>
      </c>
      <c r="R25" s="212"/>
      <c r="S25" s="212"/>
      <c r="T25" s="212"/>
      <c r="U25" s="213" t="s">
        <v>13</v>
      </c>
      <c r="V25" s="214"/>
      <c r="W25" s="214"/>
      <c r="X25" s="214"/>
      <c r="Y25" s="20"/>
      <c r="Z25" s="20"/>
      <c r="AA25" s="20"/>
      <c r="AB25" s="20"/>
      <c r="AH25" s="208" t="s">
        <v>139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85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107</v>
      </c>
      <c r="C30" s="6" t="s">
        <v>0</v>
      </c>
      <c r="D30" s="7" t="s">
        <v>95</v>
      </c>
      <c r="E30" s="47" t="s">
        <v>106</v>
      </c>
      <c r="F30" s="59" t="s">
        <v>71</v>
      </c>
      <c r="G30" s="188" t="s">
        <v>3</v>
      </c>
      <c r="H30" s="188" t="s">
        <v>9</v>
      </c>
      <c r="I30" s="188" t="s">
        <v>250</v>
      </c>
    </row>
    <row r="31" spans="1:53" x14ac:dyDescent="0.25">
      <c r="B31" s="29" t="s">
        <v>2</v>
      </c>
      <c r="C31" s="56" t="s">
        <v>86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89" t="s">
        <v>236</v>
      </c>
      <c r="H31" s="191" t="s">
        <v>239</v>
      </c>
      <c r="I31" s="189" t="s">
        <v>236</v>
      </c>
    </row>
    <row r="32" spans="1:53" x14ac:dyDescent="0.25">
      <c r="B32" s="29" t="s">
        <v>2</v>
      </c>
      <c r="C32" s="56" t="s">
        <v>90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89" t="s">
        <v>237</v>
      </c>
      <c r="H32" s="190" t="s">
        <v>240</v>
      </c>
      <c r="I32" s="189" t="s">
        <v>237</v>
      </c>
    </row>
    <row r="33" spans="2:13" x14ac:dyDescent="0.25">
      <c r="B33" s="29" t="s">
        <v>2</v>
      </c>
      <c r="C33" s="56" t="s">
        <v>91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89" t="s">
        <v>238</v>
      </c>
      <c r="H33" s="190" t="s">
        <v>241</v>
      </c>
      <c r="I33" s="189" t="s">
        <v>238</v>
      </c>
    </row>
    <row r="34" spans="2:13" x14ac:dyDescent="0.25">
      <c r="B34" s="29" t="s">
        <v>2</v>
      </c>
      <c r="C34" s="56" t="s">
        <v>87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89" t="s">
        <v>230</v>
      </c>
      <c r="H34" s="190" t="s">
        <v>233</v>
      </c>
      <c r="I34" s="189" t="s">
        <v>230</v>
      </c>
    </row>
    <row r="35" spans="2:13" x14ac:dyDescent="0.25">
      <c r="B35" s="29" t="s">
        <v>2</v>
      </c>
      <c r="C35" s="56" t="s">
        <v>88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89" t="s">
        <v>231</v>
      </c>
      <c r="H35" s="190" t="s">
        <v>234</v>
      </c>
      <c r="I35" s="189" t="s">
        <v>231</v>
      </c>
    </row>
    <row r="36" spans="2:13" x14ac:dyDescent="0.25">
      <c r="B36" s="29" t="s">
        <v>2</v>
      </c>
      <c r="C36" s="56" t="s">
        <v>89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89" t="s">
        <v>232</v>
      </c>
      <c r="H36" s="190" t="s">
        <v>235</v>
      </c>
      <c r="I36" s="189" t="s">
        <v>232</v>
      </c>
    </row>
    <row r="37" spans="2:13" x14ac:dyDescent="0.25">
      <c r="B37" s="29" t="s">
        <v>2</v>
      </c>
      <c r="C37" s="56" t="s">
        <v>92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203" t="s">
        <v>257</v>
      </c>
      <c r="H37" s="204" t="s">
        <v>258</v>
      </c>
      <c r="I37" s="203" t="s">
        <v>257</v>
      </c>
    </row>
    <row r="38" spans="2:13" x14ac:dyDescent="0.25">
      <c r="B38" s="29" t="s">
        <v>2</v>
      </c>
      <c r="C38" s="56" t="s">
        <v>93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203" t="s">
        <v>259</v>
      </c>
      <c r="H38" s="204" t="s">
        <v>260</v>
      </c>
      <c r="I38" s="203" t="s">
        <v>259</v>
      </c>
    </row>
    <row r="39" spans="2:13" x14ac:dyDescent="0.25">
      <c r="B39" s="29" t="s">
        <v>2</v>
      </c>
      <c r="C39" s="60" t="s">
        <v>94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203" t="s">
        <v>261</v>
      </c>
      <c r="H39" s="207" t="s">
        <v>262</v>
      </c>
      <c r="I39" s="203" t="s">
        <v>261</v>
      </c>
    </row>
    <row r="42" spans="2:13" ht="15.75" thickBot="1" x14ac:dyDescent="0.3"/>
    <row r="43" spans="2:13" ht="23.25" x14ac:dyDescent="0.35">
      <c r="B43" s="1" t="s">
        <v>186</v>
      </c>
      <c r="C43" s="1"/>
      <c r="D43" s="1"/>
      <c r="E43" s="1"/>
      <c r="F43" s="1"/>
    </row>
    <row r="45" spans="2:13" ht="140.25" x14ac:dyDescent="0.25">
      <c r="B45" s="194" t="s">
        <v>187</v>
      </c>
      <c r="C45" s="195" t="s">
        <v>0</v>
      </c>
      <c r="D45" s="196" t="s">
        <v>188</v>
      </c>
      <c r="E45" s="197" t="s">
        <v>189</v>
      </c>
      <c r="F45" s="198" t="s">
        <v>190</v>
      </c>
      <c r="G45" s="198" t="s">
        <v>191</v>
      </c>
      <c r="H45" s="198" t="s">
        <v>192</v>
      </c>
      <c r="I45" s="198" t="s">
        <v>193</v>
      </c>
      <c r="J45" s="198" t="s">
        <v>71</v>
      </c>
      <c r="K45" s="198" t="s">
        <v>3</v>
      </c>
      <c r="L45" s="198" t="s">
        <v>9</v>
      </c>
      <c r="M45" s="198" t="s">
        <v>1</v>
      </c>
    </row>
    <row r="46" spans="2:13" x14ac:dyDescent="0.25">
      <c r="B46" s="199" t="s">
        <v>2</v>
      </c>
      <c r="C46" s="200" t="s">
        <v>194</v>
      </c>
      <c r="D46" s="201" t="s">
        <v>194</v>
      </c>
      <c r="E46" s="201" t="s">
        <v>70</v>
      </c>
      <c r="F46" s="202">
        <v>0</v>
      </c>
      <c r="G46" s="202">
        <v>0</v>
      </c>
      <c r="H46" s="202">
        <v>0</v>
      </c>
      <c r="I46" s="202">
        <v>0</v>
      </c>
      <c r="J46" s="202" t="s">
        <v>197</v>
      </c>
      <c r="K46" s="202" t="s">
        <v>198</v>
      </c>
      <c r="L46" s="202" t="s">
        <v>201</v>
      </c>
      <c r="M46" s="202" t="s">
        <v>203</v>
      </c>
    </row>
    <row r="47" spans="2:13" x14ac:dyDescent="0.25">
      <c r="B47" s="199" t="s">
        <v>2</v>
      </c>
      <c r="C47" s="200" t="s">
        <v>195</v>
      </c>
      <c r="D47" s="201" t="s">
        <v>195</v>
      </c>
      <c r="E47" s="201" t="s">
        <v>68</v>
      </c>
      <c r="F47" s="202">
        <v>1</v>
      </c>
      <c r="G47" s="202">
        <v>600</v>
      </c>
      <c r="H47" s="202">
        <v>0</v>
      </c>
      <c r="I47" s="202">
        <v>4</v>
      </c>
      <c r="J47" s="202" t="s">
        <v>197</v>
      </c>
      <c r="K47" s="202" t="s">
        <v>199</v>
      </c>
      <c r="L47" s="202" t="s">
        <v>202</v>
      </c>
      <c r="M47" s="202" t="s">
        <v>204</v>
      </c>
    </row>
    <row r="48" spans="2:13" x14ac:dyDescent="0.25">
      <c r="B48" s="199" t="s">
        <v>2</v>
      </c>
      <c r="C48" s="200" t="s">
        <v>196</v>
      </c>
      <c r="D48" s="201" t="s">
        <v>196</v>
      </c>
      <c r="E48" s="201" t="s">
        <v>69</v>
      </c>
      <c r="F48" s="202">
        <v>0</v>
      </c>
      <c r="G48" s="202">
        <v>0</v>
      </c>
      <c r="H48" s="202">
        <v>0</v>
      </c>
      <c r="I48" s="202">
        <v>0</v>
      </c>
      <c r="J48" s="202" t="s">
        <v>197</v>
      </c>
      <c r="K48" s="202" t="s">
        <v>200</v>
      </c>
      <c r="L48" s="202" t="s">
        <v>200</v>
      </c>
      <c r="M48" s="202" t="s">
        <v>205</v>
      </c>
    </row>
    <row r="51" spans="2:5" ht="15.75" thickBot="1" x14ac:dyDescent="0.3"/>
    <row r="52" spans="2:5" ht="23.25" x14ac:dyDescent="0.35">
      <c r="B52" s="1" t="s">
        <v>215</v>
      </c>
      <c r="C52" s="1"/>
      <c r="D52" s="1"/>
      <c r="E52" s="1"/>
    </row>
    <row r="54" spans="2:5" ht="121.5" x14ac:dyDescent="0.25">
      <c r="B54" s="12" t="s">
        <v>216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217</v>
      </c>
      <c r="D55" s="57" t="s">
        <v>220</v>
      </c>
      <c r="E55" s="57" t="s">
        <v>223</v>
      </c>
    </row>
    <row r="56" spans="2:5" x14ac:dyDescent="0.25">
      <c r="B56" s="29" t="s">
        <v>2</v>
      </c>
      <c r="C56" s="56" t="s">
        <v>218</v>
      </c>
      <c r="D56" s="57" t="s">
        <v>221</v>
      </c>
      <c r="E56" s="57" t="s">
        <v>224</v>
      </c>
    </row>
    <row r="57" spans="2:5" x14ac:dyDescent="0.25">
      <c r="B57" s="29" t="s">
        <v>2</v>
      </c>
      <c r="C57" s="56" t="s">
        <v>219</v>
      </c>
      <c r="D57" s="57" t="s">
        <v>222</v>
      </c>
      <c r="E57" s="57" t="s">
        <v>225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55" priority="57"/>
  </conditionalFormatting>
  <conditionalFormatting sqref="C4:D6">
    <cfRule type="duplicateValues" dxfId="154" priority="33"/>
  </conditionalFormatting>
  <conditionalFormatting sqref="C34:C36">
    <cfRule type="duplicateValues" dxfId="153" priority="22"/>
  </conditionalFormatting>
  <conditionalFormatting sqref="C31:C33">
    <cfRule type="duplicateValues" dxfId="152" priority="58"/>
  </conditionalFormatting>
  <conditionalFormatting sqref="C37:C39">
    <cfRule type="duplicateValues" dxfId="151" priority="19"/>
  </conditionalFormatting>
  <conditionalFormatting sqref="C14:C24">
    <cfRule type="duplicateValues" dxfId="150" priority="17"/>
  </conditionalFormatting>
  <conditionalFormatting sqref="BA21">
    <cfRule type="duplicateValues" dxfId="149" priority="9"/>
  </conditionalFormatting>
  <conditionalFormatting sqref="BA22:BA24">
    <cfRule type="duplicateValues" dxfId="148" priority="8"/>
  </conditionalFormatting>
  <conditionalFormatting sqref="C46:C48">
    <cfRule type="duplicateValues" dxfId="147" priority="7"/>
  </conditionalFormatting>
  <conditionalFormatting sqref="C55:C57">
    <cfRule type="duplicateValues" dxfId="146" priority="4"/>
  </conditionalFormatting>
  <conditionalFormatting sqref="AC4:AC6">
    <cfRule type="duplicateValues" dxfId="145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179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185</v>
      </c>
      <c r="C3" s="159" t="s">
        <v>0</v>
      </c>
      <c r="D3" s="160" t="s">
        <v>242</v>
      </c>
      <c r="E3" s="160" t="s">
        <v>161</v>
      </c>
      <c r="F3" s="161" t="s">
        <v>162</v>
      </c>
      <c r="G3" s="161" t="s">
        <v>183</v>
      </c>
      <c r="H3" s="162" t="s">
        <v>163</v>
      </c>
      <c r="I3" s="162" t="s">
        <v>164</v>
      </c>
      <c r="J3" s="163" t="s">
        <v>3</v>
      </c>
      <c r="K3" s="164" t="s">
        <v>165</v>
      </c>
    </row>
    <row r="4" spans="2:13" x14ac:dyDescent="0.25">
      <c r="B4" s="165" t="s">
        <v>2</v>
      </c>
      <c r="C4" s="166" t="s">
        <v>180</v>
      </c>
      <c r="D4" s="166" t="s">
        <v>243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166</v>
      </c>
      <c r="K4" s="170" t="s">
        <v>167</v>
      </c>
    </row>
    <row r="5" spans="2:13" x14ac:dyDescent="0.25">
      <c r="B5" s="165" t="s">
        <v>2</v>
      </c>
      <c r="C5" s="166" t="s">
        <v>181</v>
      </c>
      <c r="D5" s="166" t="s">
        <v>244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168</v>
      </c>
      <c r="K5" s="170" t="s">
        <v>169</v>
      </c>
    </row>
    <row r="6" spans="2:13" x14ac:dyDescent="0.25">
      <c r="B6" s="165" t="s">
        <v>2</v>
      </c>
      <c r="C6" s="166" t="s">
        <v>182</v>
      </c>
      <c r="D6" s="166" t="s">
        <v>245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170</v>
      </c>
      <c r="K6" s="171" t="s">
        <v>171</v>
      </c>
    </row>
    <row r="8" spans="2:13" ht="15.75" thickBot="1" x14ac:dyDescent="0.3"/>
    <row r="9" spans="2:13" ht="23.25" x14ac:dyDescent="0.35">
      <c r="B9" s="1" t="s">
        <v>174</v>
      </c>
      <c r="C9" s="1"/>
      <c r="D9" s="1"/>
      <c r="E9" s="1"/>
      <c r="F9" s="1"/>
      <c r="G9" s="1"/>
    </row>
    <row r="11" spans="2:13" ht="159" x14ac:dyDescent="0.25">
      <c r="B11" s="172" t="s">
        <v>184</v>
      </c>
      <c r="C11" s="173" t="s">
        <v>0</v>
      </c>
      <c r="D11" s="173" t="s">
        <v>12</v>
      </c>
      <c r="E11" s="174" t="s">
        <v>172</v>
      </c>
      <c r="F11" s="174" t="s">
        <v>173</v>
      </c>
    </row>
    <row r="12" spans="2:13" x14ac:dyDescent="0.25">
      <c r="B12" s="175" t="s">
        <v>2</v>
      </c>
      <c r="C12" s="176" t="s">
        <v>175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176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177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178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33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3" sqref="H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112</v>
      </c>
    </row>
    <row r="3" spans="3:30" x14ac:dyDescent="0.25">
      <c r="D3" s="63"/>
      <c r="E3" s="221" t="s">
        <v>113</v>
      </c>
      <c r="F3" s="221"/>
      <c r="G3" s="221"/>
      <c r="H3" s="221"/>
      <c r="J3" s="63" t="s">
        <v>114</v>
      </c>
      <c r="R3" s="63" t="s">
        <v>115</v>
      </c>
      <c r="Z3" s="63" t="s">
        <v>116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131</v>
      </c>
      <c r="L4" s="62">
        <v>20</v>
      </c>
      <c r="S4" t="s">
        <v>131</v>
      </c>
      <c r="T4" s="62">
        <v>20</v>
      </c>
      <c r="AA4" t="s">
        <v>131</v>
      </c>
      <c r="AB4" s="62">
        <v>20</v>
      </c>
    </row>
    <row r="5" spans="3:30" x14ac:dyDescent="0.25">
      <c r="D5" s="64" t="s">
        <v>114</v>
      </c>
      <c r="E5" s="66">
        <v>100</v>
      </c>
      <c r="F5" s="66">
        <v>150</v>
      </c>
      <c r="G5" s="66">
        <v>200</v>
      </c>
      <c r="H5" s="66">
        <v>250</v>
      </c>
      <c r="K5" t="s">
        <v>110</v>
      </c>
      <c r="L5" s="62">
        <v>0</v>
      </c>
      <c r="M5" t="s">
        <v>149</v>
      </c>
      <c r="S5" t="s">
        <v>110</v>
      </c>
      <c r="T5" s="62">
        <v>0</v>
      </c>
      <c r="U5" t="s">
        <v>149</v>
      </c>
      <c r="AA5" t="s">
        <v>110</v>
      </c>
      <c r="AB5" s="62">
        <v>0</v>
      </c>
      <c r="AC5" t="s">
        <v>149</v>
      </c>
    </row>
    <row r="6" spans="3:30" x14ac:dyDescent="0.25">
      <c r="D6" s="64" t="s">
        <v>115</v>
      </c>
      <c r="E6" s="66">
        <v>100</v>
      </c>
      <c r="F6" s="66">
        <v>120</v>
      </c>
      <c r="G6" s="66">
        <v>140</v>
      </c>
      <c r="H6" s="66">
        <v>160</v>
      </c>
      <c r="K6" t="s">
        <v>111</v>
      </c>
      <c r="L6" s="62">
        <v>100</v>
      </c>
      <c r="M6" t="s">
        <v>149</v>
      </c>
      <c r="S6" t="s">
        <v>111</v>
      </c>
      <c r="T6" s="62">
        <v>60</v>
      </c>
      <c r="U6" t="s">
        <v>149</v>
      </c>
      <c r="AA6" t="s">
        <v>111</v>
      </c>
      <c r="AB6" s="62">
        <v>60</v>
      </c>
      <c r="AC6" t="s">
        <v>149</v>
      </c>
    </row>
    <row r="7" spans="3:30" ht="15.75" thickBot="1" x14ac:dyDescent="0.3">
      <c r="D7" s="73" t="s">
        <v>116</v>
      </c>
      <c r="E7" s="74">
        <v>240</v>
      </c>
      <c r="F7" s="74">
        <v>255</v>
      </c>
      <c r="G7" s="74">
        <v>270</v>
      </c>
      <c r="H7" s="74">
        <v>285</v>
      </c>
      <c r="K7" t="s">
        <v>124</v>
      </c>
      <c r="L7">
        <f>ROUND((L6-L5)/L4,1)</f>
        <v>5</v>
      </c>
      <c r="M7" t="s">
        <v>149</v>
      </c>
      <c r="N7" s="138"/>
      <c r="S7" t="s">
        <v>124</v>
      </c>
      <c r="T7">
        <f>ROUND((T6-T5)/T4,1)</f>
        <v>3</v>
      </c>
      <c r="U7" t="s">
        <v>149</v>
      </c>
      <c r="AA7" t="s">
        <v>124</v>
      </c>
      <c r="AB7">
        <f>ROUND((AB6-AB5)/AB4,1)</f>
        <v>3</v>
      </c>
      <c r="AC7" t="s">
        <v>149</v>
      </c>
    </row>
    <row r="8" spans="3:30" ht="15.75" thickBot="1" x14ac:dyDescent="0.3">
      <c r="D8" s="77" t="s">
        <v>140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156</v>
      </c>
      <c r="V10" t="s">
        <v>156</v>
      </c>
      <c r="AD10" t="s">
        <v>156</v>
      </c>
    </row>
    <row r="11" spans="3:30" x14ac:dyDescent="0.25">
      <c r="C11" s="78"/>
      <c r="D11" s="79" t="s">
        <v>118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114</v>
      </c>
      <c r="K11" s="67" t="s">
        <v>126</v>
      </c>
      <c r="L11" s="67" t="s">
        <v>127</v>
      </c>
      <c r="M11" s="67" t="s">
        <v>132</v>
      </c>
      <c r="N11" s="67" t="s">
        <v>154</v>
      </c>
      <c r="O11" s="67"/>
      <c r="P11" s="67"/>
      <c r="R11" s="70" t="s">
        <v>115</v>
      </c>
      <c r="S11" s="67" t="s">
        <v>126</v>
      </c>
      <c r="T11" s="67" t="s">
        <v>127</v>
      </c>
      <c r="U11" s="67" t="s">
        <v>132</v>
      </c>
      <c r="V11" s="67" t="s">
        <v>155</v>
      </c>
      <c r="W11" s="67"/>
      <c r="X11" s="67"/>
      <c r="Z11" s="63" t="s">
        <v>116</v>
      </c>
      <c r="AA11" s="67" t="s">
        <v>135</v>
      </c>
      <c r="AB11" s="67" t="s">
        <v>136</v>
      </c>
      <c r="AC11" s="67" t="s">
        <v>132</v>
      </c>
      <c r="AD11" s="67" t="s">
        <v>155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125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125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125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121</v>
      </c>
      <c r="D13" s="83" t="s">
        <v>117</v>
      </c>
      <c r="E13" s="84">
        <v>1</v>
      </c>
      <c r="F13" s="83"/>
      <c r="G13" s="68" t="s">
        <v>114</v>
      </c>
      <c r="H13" s="69">
        <f ca="1">INDIRECT(ADDRESS(5,4+E11)) + (INDIRECT(ADDRESS(5,4+E11)) *(L7/100) *E13)</f>
        <v>105</v>
      </c>
      <c r="J13" s="63" t="s">
        <v>128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128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128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122</v>
      </c>
      <c r="D14" s="83" t="s">
        <v>119</v>
      </c>
      <c r="E14" s="84">
        <v>0</v>
      </c>
      <c r="F14" s="83"/>
      <c r="G14" s="68" t="s">
        <v>133</v>
      </c>
      <c r="H14" s="69">
        <f ca="1">INDIRECT(ADDRESS(6,4+E11)) + (INDIRECT(ADDRESS(6,4+E11)) *(T7/100) *E14)</f>
        <v>100</v>
      </c>
      <c r="J14" s="63" t="s">
        <v>129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129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129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123</v>
      </c>
      <c r="D15" s="83" t="s">
        <v>120</v>
      </c>
      <c r="E15" s="84">
        <v>0</v>
      </c>
      <c r="F15" s="83"/>
      <c r="G15" s="68" t="s">
        <v>137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130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130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130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134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153</v>
      </c>
    </row>
    <row r="3" spans="3:30" x14ac:dyDescent="0.25">
      <c r="D3" s="63"/>
      <c r="E3" s="221" t="s">
        <v>113</v>
      </c>
      <c r="F3" s="221"/>
      <c r="G3" s="221"/>
      <c r="H3" s="221"/>
      <c r="J3" s="63" t="s">
        <v>114</v>
      </c>
      <c r="R3" s="63" t="s">
        <v>115</v>
      </c>
      <c r="Z3" s="63" t="s">
        <v>116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131</v>
      </c>
      <c r="L4" s="62">
        <v>20</v>
      </c>
      <c r="S4" t="s">
        <v>131</v>
      </c>
      <c r="T4" s="62">
        <v>20</v>
      </c>
      <c r="AA4" t="s">
        <v>131</v>
      </c>
      <c r="AB4" s="62">
        <v>20</v>
      </c>
    </row>
    <row r="5" spans="3:30" x14ac:dyDescent="0.25">
      <c r="D5" s="64" t="s">
        <v>114</v>
      </c>
      <c r="E5" s="66">
        <v>175</v>
      </c>
      <c r="F5" s="66">
        <v>250</v>
      </c>
      <c r="G5" s="66">
        <v>300</v>
      </c>
      <c r="H5" s="66">
        <v>400</v>
      </c>
      <c r="K5" t="s">
        <v>110</v>
      </c>
      <c r="L5" s="62">
        <v>0</v>
      </c>
      <c r="M5" t="s">
        <v>149</v>
      </c>
      <c r="S5" t="s">
        <v>110</v>
      </c>
      <c r="T5" s="62">
        <v>0</v>
      </c>
      <c r="U5" t="s">
        <v>149</v>
      </c>
      <c r="AA5" t="s">
        <v>110</v>
      </c>
      <c r="AB5" s="62">
        <v>0</v>
      </c>
      <c r="AC5" t="s">
        <v>149</v>
      </c>
    </row>
    <row r="6" spans="3:30" x14ac:dyDescent="0.25">
      <c r="D6" s="64" t="s">
        <v>115</v>
      </c>
      <c r="E6" s="66">
        <v>100</v>
      </c>
      <c r="F6" s="66">
        <v>120</v>
      </c>
      <c r="G6" s="66">
        <v>140</v>
      </c>
      <c r="H6" s="66">
        <v>160</v>
      </c>
      <c r="K6" t="s">
        <v>111</v>
      </c>
      <c r="L6" s="62">
        <v>100</v>
      </c>
      <c r="M6" t="s">
        <v>149</v>
      </c>
      <c r="S6" t="s">
        <v>111</v>
      </c>
      <c r="T6" s="62">
        <v>60</v>
      </c>
      <c r="U6" t="s">
        <v>149</v>
      </c>
      <c r="AA6" t="s">
        <v>111</v>
      </c>
      <c r="AB6" s="62">
        <v>60</v>
      </c>
      <c r="AC6" t="s">
        <v>149</v>
      </c>
    </row>
    <row r="7" spans="3:30" ht="15.75" thickBot="1" x14ac:dyDescent="0.3">
      <c r="D7" s="73" t="s">
        <v>116</v>
      </c>
      <c r="E7" s="74">
        <v>100</v>
      </c>
      <c r="F7" s="74">
        <v>110</v>
      </c>
      <c r="G7" s="74">
        <v>120</v>
      </c>
      <c r="H7" s="74">
        <v>130</v>
      </c>
      <c r="K7" t="s">
        <v>124</v>
      </c>
      <c r="L7">
        <f>ROUND((L6-L5)/L4,1)</f>
        <v>5</v>
      </c>
      <c r="M7" t="s">
        <v>149</v>
      </c>
      <c r="S7" t="s">
        <v>124</v>
      </c>
      <c r="T7">
        <f>ROUND((T6-T5)/T4,1)</f>
        <v>3</v>
      </c>
      <c r="U7" t="s">
        <v>149</v>
      </c>
      <c r="AA7" t="s">
        <v>124</v>
      </c>
      <c r="AB7">
        <f>ROUND((AB6-AB5)/AB4,1)</f>
        <v>3</v>
      </c>
      <c r="AC7" t="s">
        <v>149</v>
      </c>
    </row>
    <row r="8" spans="3:30" ht="15.75" thickBot="1" x14ac:dyDescent="0.3">
      <c r="D8" s="77" t="s">
        <v>140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156</v>
      </c>
      <c r="V10" t="s">
        <v>156</v>
      </c>
      <c r="AD10" t="s">
        <v>156</v>
      </c>
    </row>
    <row r="11" spans="3:30" x14ac:dyDescent="0.25">
      <c r="C11" s="78"/>
      <c r="D11" s="79" t="s">
        <v>118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114</v>
      </c>
      <c r="K11" s="67" t="s">
        <v>126</v>
      </c>
      <c r="L11" s="67" t="s">
        <v>127</v>
      </c>
      <c r="M11" s="67" t="s">
        <v>132</v>
      </c>
      <c r="N11" s="67" t="s">
        <v>155</v>
      </c>
      <c r="O11" s="67"/>
      <c r="P11" s="67"/>
      <c r="R11" s="70" t="s">
        <v>115</v>
      </c>
      <c r="S11" s="67" t="s">
        <v>126</v>
      </c>
      <c r="T11" s="67" t="s">
        <v>127</v>
      </c>
      <c r="U11" s="67" t="s">
        <v>132</v>
      </c>
      <c r="V11" s="67" t="s">
        <v>155</v>
      </c>
      <c r="W11" s="67"/>
      <c r="X11" s="67"/>
      <c r="Z11" s="63" t="s">
        <v>116</v>
      </c>
      <c r="AA11" s="67" t="s">
        <v>135</v>
      </c>
      <c r="AB11" s="67" t="s">
        <v>136</v>
      </c>
      <c r="AC11" s="67" t="s">
        <v>132</v>
      </c>
      <c r="AD11" s="67" t="s">
        <v>155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125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125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125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121</v>
      </c>
      <c r="D13" s="83" t="s">
        <v>117</v>
      </c>
      <c r="E13" s="84">
        <v>0</v>
      </c>
      <c r="F13" s="83"/>
      <c r="G13" s="68" t="s">
        <v>114</v>
      </c>
      <c r="H13" s="69">
        <f ca="1">INDIRECT(ADDRESS(5,4+E11)) + (INDIRECT(ADDRESS(5,4+E11)) *(L7/100) *E13)</f>
        <v>175</v>
      </c>
      <c r="J13" s="63" t="s">
        <v>128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128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128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122</v>
      </c>
      <c r="D14" s="83" t="s">
        <v>119</v>
      </c>
      <c r="E14" s="84">
        <v>0</v>
      </c>
      <c r="F14" s="83"/>
      <c r="G14" s="68" t="s">
        <v>133</v>
      </c>
      <c r="H14" s="69">
        <f ca="1">INDIRECT(ADDRESS(6,4+E11)) + (INDIRECT(ADDRESS(6,4+E11)) *(T7/100) *E14)</f>
        <v>100</v>
      </c>
      <c r="J14" s="63" t="s">
        <v>129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129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129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123</v>
      </c>
      <c r="D15" s="83" t="s">
        <v>120</v>
      </c>
      <c r="E15" s="84">
        <v>0</v>
      </c>
      <c r="F15" s="83"/>
      <c r="G15" s="68" t="s">
        <v>137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130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130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130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134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Q31" sqref="Q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252</v>
      </c>
    </row>
    <row r="3" spans="3:30" x14ac:dyDescent="0.25">
      <c r="D3" s="63"/>
      <c r="E3" s="221" t="s">
        <v>113</v>
      </c>
      <c r="F3" s="221"/>
      <c r="G3" s="221"/>
      <c r="H3" s="221"/>
      <c r="J3" s="63" t="s">
        <v>114</v>
      </c>
      <c r="R3" s="63" t="s">
        <v>115</v>
      </c>
      <c r="Z3" s="63" t="s">
        <v>116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131</v>
      </c>
      <c r="L4" s="62">
        <v>20</v>
      </c>
      <c r="S4" t="s">
        <v>131</v>
      </c>
      <c r="T4" s="62">
        <v>20</v>
      </c>
      <c r="AA4" t="s">
        <v>131</v>
      </c>
      <c r="AB4" s="62">
        <v>20</v>
      </c>
    </row>
    <row r="5" spans="3:30" x14ac:dyDescent="0.25">
      <c r="D5" s="64" t="s">
        <v>114</v>
      </c>
      <c r="E5" s="66">
        <v>100</v>
      </c>
      <c r="F5" s="66">
        <v>150</v>
      </c>
      <c r="G5" s="66">
        <v>200</v>
      </c>
      <c r="H5" s="66">
        <v>250</v>
      </c>
      <c r="K5" t="s">
        <v>110</v>
      </c>
      <c r="L5" s="62">
        <v>0</v>
      </c>
      <c r="M5" t="s">
        <v>149</v>
      </c>
      <c r="S5" t="s">
        <v>110</v>
      </c>
      <c r="T5" s="62">
        <v>0</v>
      </c>
      <c r="U5" t="s">
        <v>149</v>
      </c>
      <c r="AA5" t="s">
        <v>110</v>
      </c>
      <c r="AB5" s="62">
        <v>0</v>
      </c>
      <c r="AC5" t="s">
        <v>149</v>
      </c>
    </row>
    <row r="6" spans="3:30" x14ac:dyDescent="0.25">
      <c r="D6" s="64" t="s">
        <v>115</v>
      </c>
      <c r="E6" s="66">
        <v>100</v>
      </c>
      <c r="F6" s="66">
        <v>120</v>
      </c>
      <c r="G6" s="66">
        <v>140</v>
      </c>
      <c r="H6" s="66">
        <v>160</v>
      </c>
      <c r="K6" t="s">
        <v>111</v>
      </c>
      <c r="L6" s="62">
        <v>100</v>
      </c>
      <c r="M6" t="s">
        <v>149</v>
      </c>
      <c r="S6" t="s">
        <v>111</v>
      </c>
      <c r="T6" s="62">
        <v>60</v>
      </c>
      <c r="U6" t="s">
        <v>149</v>
      </c>
      <c r="AA6" t="s">
        <v>111</v>
      </c>
      <c r="AB6" s="62">
        <v>60</v>
      </c>
      <c r="AC6" t="s">
        <v>149</v>
      </c>
    </row>
    <row r="7" spans="3:30" ht="15.75" thickBot="1" x14ac:dyDescent="0.3">
      <c r="D7" s="73" t="s">
        <v>116</v>
      </c>
      <c r="E7" s="74">
        <v>240</v>
      </c>
      <c r="F7" s="74">
        <v>255</v>
      </c>
      <c r="G7" s="74">
        <v>270</v>
      </c>
      <c r="H7" s="74">
        <v>285</v>
      </c>
      <c r="K7" t="s">
        <v>124</v>
      </c>
      <c r="L7">
        <f>ROUND((L6-L5)/L4,1)</f>
        <v>5</v>
      </c>
      <c r="M7" t="s">
        <v>149</v>
      </c>
      <c r="N7" s="138"/>
      <c r="S7" t="s">
        <v>124</v>
      </c>
      <c r="T7">
        <f>ROUND((T6-T5)/T4,1)</f>
        <v>3</v>
      </c>
      <c r="U7" t="s">
        <v>149</v>
      </c>
      <c r="AA7" t="s">
        <v>124</v>
      </c>
      <c r="AB7">
        <f>ROUND((AB6-AB5)/AB4,1)</f>
        <v>3</v>
      </c>
      <c r="AC7" t="s">
        <v>149</v>
      </c>
    </row>
    <row r="8" spans="3:30" ht="15.75" thickBot="1" x14ac:dyDescent="0.3">
      <c r="D8" s="77" t="s">
        <v>140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156</v>
      </c>
      <c r="V10" t="s">
        <v>156</v>
      </c>
      <c r="AD10" t="s">
        <v>156</v>
      </c>
    </row>
    <row r="11" spans="3:30" x14ac:dyDescent="0.25">
      <c r="C11" s="78"/>
      <c r="D11" s="79" t="s">
        <v>118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114</v>
      </c>
      <c r="K11" s="67" t="s">
        <v>126</v>
      </c>
      <c r="L11" s="67" t="s">
        <v>127</v>
      </c>
      <c r="M11" s="67" t="s">
        <v>132</v>
      </c>
      <c r="N11" s="67" t="s">
        <v>154</v>
      </c>
      <c r="O11" s="67"/>
      <c r="P11" s="67"/>
      <c r="R11" s="70" t="s">
        <v>115</v>
      </c>
      <c r="S11" s="67" t="s">
        <v>126</v>
      </c>
      <c r="T11" s="67" t="s">
        <v>127</v>
      </c>
      <c r="U11" s="67" t="s">
        <v>132</v>
      </c>
      <c r="V11" s="67" t="s">
        <v>155</v>
      </c>
      <c r="W11" s="67"/>
      <c r="X11" s="67"/>
      <c r="Z11" s="63" t="s">
        <v>116</v>
      </c>
      <c r="AA11" s="67" t="s">
        <v>135</v>
      </c>
      <c r="AB11" s="67" t="s">
        <v>136</v>
      </c>
      <c r="AC11" s="67" t="s">
        <v>132</v>
      </c>
      <c r="AD11" s="67" t="s">
        <v>155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125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125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125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121</v>
      </c>
      <c r="D13" s="83" t="s">
        <v>117</v>
      </c>
      <c r="E13" s="84">
        <v>0</v>
      </c>
      <c r="F13" s="83"/>
      <c r="G13" s="68" t="s">
        <v>114</v>
      </c>
      <c r="H13" s="69">
        <f ca="1">INDIRECT(ADDRESS(5,4+E11)) + (INDIRECT(ADDRESS(5,4+E11)) *(L7/100) *E13)</f>
        <v>100</v>
      </c>
      <c r="J13" s="63" t="s">
        <v>128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128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128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122</v>
      </c>
      <c r="D14" s="83" t="s">
        <v>119</v>
      </c>
      <c r="E14" s="84">
        <v>0</v>
      </c>
      <c r="F14" s="83"/>
      <c r="G14" s="68" t="s">
        <v>133</v>
      </c>
      <c r="H14" s="69">
        <f ca="1">INDIRECT(ADDRESS(6,4+E11)) + (INDIRECT(ADDRESS(6,4+E11)) *(T7/100) *E14)</f>
        <v>100</v>
      </c>
      <c r="J14" s="63" t="s">
        <v>129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129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129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123</v>
      </c>
      <c r="D15" s="83" t="s">
        <v>120</v>
      </c>
      <c r="E15" s="84">
        <v>0</v>
      </c>
      <c r="F15" s="83"/>
      <c r="G15" s="68" t="s">
        <v>137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130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130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130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134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142</v>
      </c>
      <c r="H4" s="88" t="s">
        <v>143</v>
      </c>
      <c r="I4" s="88" t="s">
        <v>137</v>
      </c>
      <c r="N4" s="88" t="s">
        <v>142</v>
      </c>
      <c r="O4" s="88" t="s">
        <v>143</v>
      </c>
      <c r="P4" s="88" t="s">
        <v>137</v>
      </c>
      <c r="U4" s="88" t="s">
        <v>142</v>
      </c>
      <c r="V4" s="88" t="s">
        <v>143</v>
      </c>
      <c r="W4" s="88" t="s">
        <v>137</v>
      </c>
    </row>
    <row r="5" spans="6:23" x14ac:dyDescent="0.25">
      <c r="F5" t="s">
        <v>141</v>
      </c>
      <c r="G5">
        <v>120</v>
      </c>
      <c r="H5">
        <v>112.5</v>
      </c>
      <c r="I5">
        <v>11.15</v>
      </c>
      <c r="M5" t="s">
        <v>141</v>
      </c>
      <c r="N5">
        <v>120</v>
      </c>
      <c r="O5">
        <v>112.5</v>
      </c>
      <c r="P5">
        <v>11.15</v>
      </c>
      <c r="T5" t="s">
        <v>141</v>
      </c>
      <c r="U5">
        <v>120</v>
      </c>
      <c r="V5">
        <v>112.5</v>
      </c>
      <c r="W5">
        <v>11.15</v>
      </c>
    </row>
    <row r="6" spans="6:23" x14ac:dyDescent="0.25">
      <c r="F6" t="s">
        <v>144</v>
      </c>
      <c r="G6">
        <v>240</v>
      </c>
      <c r="H6">
        <v>112.5</v>
      </c>
      <c r="I6">
        <v>14.15</v>
      </c>
      <c r="M6" t="s">
        <v>144</v>
      </c>
      <c r="N6">
        <v>240</v>
      </c>
      <c r="O6">
        <v>112.5</v>
      </c>
      <c r="P6">
        <v>14.15</v>
      </c>
      <c r="T6" t="s">
        <v>144</v>
      </c>
      <c r="U6">
        <v>240</v>
      </c>
      <c r="V6">
        <v>112.5</v>
      </c>
      <c r="W6">
        <v>14.15</v>
      </c>
    </row>
    <row r="7" spans="6:23" x14ac:dyDescent="0.25">
      <c r="F7" t="s">
        <v>145</v>
      </c>
      <c r="G7">
        <v>365</v>
      </c>
      <c r="H7">
        <v>112.5</v>
      </c>
      <c r="I7">
        <v>14.8</v>
      </c>
      <c r="M7" t="s">
        <v>145</v>
      </c>
      <c r="N7">
        <v>365</v>
      </c>
      <c r="O7">
        <v>112.5</v>
      </c>
      <c r="P7">
        <v>14.8</v>
      </c>
      <c r="T7" t="s">
        <v>145</v>
      </c>
      <c r="U7">
        <v>365</v>
      </c>
      <c r="V7">
        <v>112.5</v>
      </c>
      <c r="W7">
        <v>14.8</v>
      </c>
    </row>
    <row r="8" spans="6:23" x14ac:dyDescent="0.25">
      <c r="F8" t="s">
        <v>146</v>
      </c>
      <c r="G8">
        <v>410</v>
      </c>
      <c r="H8">
        <v>112.5</v>
      </c>
      <c r="I8">
        <v>15.25</v>
      </c>
      <c r="M8" t="s">
        <v>146</v>
      </c>
      <c r="N8">
        <v>410</v>
      </c>
      <c r="O8">
        <v>112.5</v>
      </c>
      <c r="P8">
        <v>15.25</v>
      </c>
      <c r="T8" t="s">
        <v>146</v>
      </c>
      <c r="U8">
        <v>410</v>
      </c>
      <c r="V8">
        <v>112.5</v>
      </c>
      <c r="W8">
        <v>15.25</v>
      </c>
    </row>
    <row r="9" spans="6:23" x14ac:dyDescent="0.25">
      <c r="F9" t="s">
        <v>147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251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253</v>
      </c>
      <c r="U9">
        <f ca="1">Sonic!H13</f>
        <v>100</v>
      </c>
      <c r="V9">
        <f ca="1">Sonic!H14</f>
        <v>100</v>
      </c>
      <c r="W9">
        <f ca="1">Sonic!H15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2019-01-08T10:35:00Z</dcterms:modified>
</cp:coreProperties>
</file>