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11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7" i="42"/>
  <c r="Q66" i="42"/>
  <c r="K16" i="44"/>
  <c r="L16" i="44"/>
  <c r="M16" i="44" s="1"/>
  <c r="Q62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<sst xmlns="http://schemas.openxmlformats.org/spreadsheetml/2006/main" count="3354" uniqueCount="1351">
  <si>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</si>
  <si>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</si>
  <si>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</si>
  <si>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</si>
  <si>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</si>
  <si>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</si>
  <si>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</si>
  <si>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</si>
  <si>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</si>
  <si>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</si>
  <si>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</si>
  <si>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</si>
  <si>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</si>
  <si>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</si>
  <si>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</si>
  <si>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</si>
  <si>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</si>
  <si>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</si>
  <si>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</si>
  <si>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</si>
  <si>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</si>
  <si>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</si>
  <si>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</si>
  <si>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</si>
  <si>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</si>
  <si>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</si>
  <si>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</si>
  <si>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</si>
  <si>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</si>
  <si>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</si>
  <si>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</si>
  <si>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</si>
  <si>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</si>
  <si>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</si>
  <si>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</si>
  <si>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</si>
  <si>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</si>
  <si>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</si>
  <si>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</si>
  <si>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</si>
  <si>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</si>
  <si>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</si>
  <si>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</si>
  <si>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</si>
  <si>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</si>
  <si>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</si>
  <si>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</si>
  <si>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</si>
  <si>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</si>
  <si>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</si>
  <si>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</si>
  <si>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</si>
  <si>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</si>
  <si>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</si>
  <si>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</si>
  <si>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</si>
  <si>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</si>
  <si>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</si>
  <si>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</si>
  <si>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</si>
  <si>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</si>
  <si>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</si>
  <si>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</si>
  <si>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</si>
  <si>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</si>
  <si>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</si>
  <si>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</si>
  <si>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</si>
  <si>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</si>
  <si>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</si>
  <si>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</si>
  <si>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</si>
  <si>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</si>
  <si>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</si>
  <si>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</si>
  <si>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</si>
  <si>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</si>
  <si>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</si>
  <si>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</si>
  <si>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</si>
  <si>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</si>
  <si>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</si>
  <si>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</si>
  <si>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</si>
  <si>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</si>
  <si>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</si>
  <si>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</si>
  <si>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</si>
  <si>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</si>
  <si>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</si>
  <si>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</si>
  <si>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</si>
  <si>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</si>
  <si>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</si>
  <si>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</si>
  <si>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</si>
  <si>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</si>
  <si>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</si>
  <si>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</si>
  <si>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</si>
  <si>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</si>
  <si>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</si>
  <si>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</si>
  <si>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</si>
  <si>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</si>
  <si>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</si>
  <si>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</si>
  <si>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</si>
  <si>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</si>
  <si>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</si>
  <si>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</si>
  <si>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</si>
  <si>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</si>
  <si>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</si>
  <si>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</si>
  <si>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</si>
  <si>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</si>
  <si>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</si>
  <si>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</si>
  <si>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</si>
  <si>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</si>
  <si>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</si>
  <si>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</si>
  <si>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</si>
  <si>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</si>
  <si>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</si>
  <si>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</si>
  <si>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</si>
  <si>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</si>
  <si>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</si>
  <si>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</si>
  <si>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</si>
  <si>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</si>
  <si>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</si>
  <si>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</si>
  <si>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</si>
  <si>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</si>
  <si>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</si>
  <si>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</si>
  <si>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</si>
  <si>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</si>
  <si>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</si>
  <si>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</si>
  <si>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</si>
  <si>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</si>
  <si>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</si>
  <si>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</si>
  <si>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</si>
  <si>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</si>
  <si>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</si>
  <si>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</si>
  <si>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</si>
  <si>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</si>
  <si>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</si>
  <si>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</si>
  <si>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</si>
  <si>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</si>
  <si>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</si>
  <si>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</si>
  <si>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</si>
  <si>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</si>
  <si>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</si>
  <si>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</si>
  <si>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</si>
  <si>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</si>
  <si>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</si>
  <si>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</si>
  <si>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</si>
  <si>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</si>
  <si>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</si>
  <si>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</si>
  <si>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</si>
  <si>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</si>
  <si>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</si>
  <si>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</si>
  <si>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</si>
  <si>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</si>
  <si>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</si>
  <si>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</si>
  <si>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</si>
  <si>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</si>
  <si>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</si>
  <si>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</si>
  <si>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</si>
  <si>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</si>
  <si>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</si>
  <si>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</si>
  <si>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</si>
  <si>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</si>
  <si>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</si>
  <si>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</si>
  <si>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</si>
  <si>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</si>
  <si>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</si>
  <si>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</si>
  <si>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</si>
  <si>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</si>
  <si>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</si>
  <si>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</si>
  <si>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</si>
  <si>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</si>
  <si>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</si>
  <si>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</si>
  <si>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</si>
  <si>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</si>
  <si>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</si>
  <si>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</si>
  <si>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</si>
  <si>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</si>
  <si>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</si>
  <si>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</si>
  <si>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</si>
  <si>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</si>
  <si>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</si>
  <si>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</si>
  <si>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</si>
  <si>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</si>
  <si>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</si>
  <si>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</si>
  <si>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</si>
  <si>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</si>
  <si>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</si>
  <si>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</si>
  <si>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</si>
  <si>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</si>
  <si>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</si>
  <si>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</si>
  <si>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</si>
  <si>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</si>
  <si>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</si>
  <si>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</si>
  <si>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</si>
  <si>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</si>
  <si>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</si>
  <si>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</si>
  <si>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</si>
  <si>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</si>
  <si>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</si>
  <si>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</si>
  <si>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</si>
  <si>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</si>
  <si>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</si>
  <si>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</si>
  <si>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</si>
  <si>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</si>
  <si>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</si>
  <si>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</si>
  <si>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</si>
  <si>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</si>
  <si>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</si>
  <si>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</si>
  <si>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</si>
  <si>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</si>
  <si>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</si>
  <si>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</si>
  <si>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</si>
  <si>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</si>
  <si>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</si>
  <si>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</si>
  <si>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</si>
  <si>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</si>
  <si>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</si>
  <si>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</si>
  <si>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</si>
  <si>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</si>
  <si>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</si>
  <si>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</si>
  <si>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</si>
  <si>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</si>
  <si>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</si>
  <si>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</si>
  <si>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</si>
  <si>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</si>
  <si>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</si>
  <si>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</si>
  <si>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</si>
  <si>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</si>
  <si>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</si>
  <si>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</si>
  <si>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</si>
  <si>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</si>
  <si>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</si>
  <si>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</si>
  <si>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</si>
  <si>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</si>
  <si>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</si>
  <si>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</si>
  <si>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</si>
  <si>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</si>
  <si>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</si>
  <si>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</si>
  <si>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</si>
  <si>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</si>
  <si>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</si>
  <si>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</si>
  <si>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</si>
  <si>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</si>
  <si>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</si>
  <si>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</si>
  <si>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</si>
  <si>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</si>
  <si>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</si>
  <si>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</si>
  <si>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</si>
  <si>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</si>
  <si>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</si>
  <si>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</si>
  <si>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</si>
  <si>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</si>
  <si>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</si>
  <si>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</si>
  <si>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</si>
  <si>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</si>
  <si>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</si>
  <si>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</si>
  <si>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</si>
  <si>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</si>
  <si>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</si>
  <si>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</si>
  <si>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</si>
  <si>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</si>
  <si>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</si>
  <si>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</si>
  <si>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</si>
  <si>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</si>
  <si>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</si>
  <si>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</si>
  <si>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</si>
  <si>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</si>
  <si>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</si>
  <si>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</si>
  <si>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</si>
  <si>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</si>
  <si>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</si>
  <si>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</si>
  <si>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</si>
  <si>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</si>
  <si>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</si>
  <si>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</si>
  <si>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</si>
  <si>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</si>
  <si>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</si>
  <si>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</si>
  <si>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</si>
  <si>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</si>
  <si>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</si>
  <si>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</si>
  <si>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</si>
  <si>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</si>
  <si>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</si>
  <si>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</si>
  <si>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</si>
  <si>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</si>
  <si>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</si>
  <si>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</si>
  <si>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</si>
  <si>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</si>
  <si>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</si>
  <si>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</si>
  <si>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</si>
  <si>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</si>
  <si>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</si>
  <si>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</si>
  <si>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</si>
  <si>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</si>
  <si>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</si>
  <si>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</si>
  <si>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</si>
  <si>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</si>
  <si>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</si>
  <si>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</si>
  <si>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</si>
  <si>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</si>
  <si>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</si>
  <si>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</si>
  <si>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</si>
  <si>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</si>
  <si>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</si>
  <si>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</si>
  <si>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</si>
  <si>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</si>
  <si>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</si>
  <si>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</si>
  <si>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</si>
  <si>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</si>
  <si>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</si>
  <si>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</si>
  <si>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</si>
  <si>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</si>
  <si>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</si>
  <si>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</si>
  <si>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</si>
  <si>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</si>
  <si>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</si>
  <si>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</si>
  <si>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</si>
  <si>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</si>
  <si>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</si>
  <si>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</si>
  <si>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</si>
  <si>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</si>
  <si>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</si>
  <si>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</si>
  <si>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</si>
  <si>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</si>
  <si>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</si>
  <si>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</si>
  <si>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</si>
  <si>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</si>
  <si>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</si>
  <si>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</si>
  <si>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</si>
  <si>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</si>
  <si>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</si>
  <si>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</si>
  <si>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</si>
  <si>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</si>
  <si>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</si>
  <si>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</si>
  <si>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</si>
  <si>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</si>
  <si>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</si>
  <si>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</si>
  <si>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</si>
  <si>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</si>
  <si>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</si>
  <si>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</si>
  <si>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</si>
  <si>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</si>
  <si>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</si>
  <si>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</si>
  <si>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</si>
  <si>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</si>
  <si>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</si>
  <si>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</si>
  <si>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</si>
  <si>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</si>
  <si>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</si>
  <si>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</si>
  <si>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</si>
  <si>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</si>
  <si>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</si>
  <si>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</si>
  <si>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</si>
  <si>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</si>
  <si>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</si>
  <si>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</si>
  <si>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</si>
  <si>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</si>
  <si>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</si>
  <si>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</si>
  <si>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</si>
  <si>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</si>
  <si>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</si>
  <si>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</si>
  <si>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</si>
  <si>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</si>
  <si>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</si>
  <si>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</si>
  <si>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</si>
  <si>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</si>
  <si>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</si>
  <si>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</si>
  <si>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</si>
  <si>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</si>
  <si>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</si>
  <si>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</si>
  <si>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</si>
  <si>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</si>
  <si>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</si>
  <si>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</si>
  <si>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</si>
  <si>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</si>
  <si>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</si>
  <si>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</si>
  <si>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</si>
  <si>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</si>
  <si>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</si>
  <si>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</si>
  <si>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</si>
  <si>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</si>
  <si>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</si>
  <si>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</si>
  <si>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</si>
  <si>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</si>
  <si>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</si>
  <si>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</si>
  <si>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</si>
  <si>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</si>
  <si>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</si>
  <si>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</si>
  <si>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</si>
  <si>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</si>
  <si>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</si>
  <si>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</si>
  <si>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</si>
  <si>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</si>
  <si>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</si>
  <si>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</si>
  <si>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</si>
  <si>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</si>
  <si>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</si>
  <si>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</si>
  <si>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</si>
  <si>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</si>
  <si>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</si>
  <si>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</si>
  <si>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</si>
  <si>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</si>
  <si>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</si>
  <si>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</si>
  <si>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</si>
  <si>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</si>
  <si>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</si>
  <si>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</si>
  <si>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</si>
  <si>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</si>
  <si>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</si>
  <si>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</si>
  <si>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</si>
  <si>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</si>
  <si>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</si>
  <si>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</si>
  <si>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</si>
  <si>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</si>
  <si>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</si>
  <si>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</si>
  <si>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</si>
  <si>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</si>
  <si>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</si>
  <si>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</si>
  <si>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</si>
  <si>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</si>
  <si>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</si>
  <si>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</si>
  <si>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</si>
  <si>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</si>
  <si>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</si>
  <si>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</si>
  <si>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</si>
  <si>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</si>
  <si>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</si>
  <si>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</si>
  <si>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</si>
  <si>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</si>
  <si>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</si>
  <si>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</si>
  <si>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</si>
  <si>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</si>
  <si>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</si>
  <si>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</si>
  <si>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</si>
  <si>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</si>
  <si>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</si>
  <si>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</si>
  <si>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</si>
  <si>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</si>
  <si>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</si>
  <si>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</si>
  <si>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</si>
  <si>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</si>
  <si>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</si>
  <si>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</si>
  <si>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</si>
  <si>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</si>
  <si>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</si>
  <si>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</si>
  <si>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</si>
  <si>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</si>
  <si>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</si>
  <si>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</si>
  <si>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</si>
  <si>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</si>
  <si>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</si>
  <si>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</si>
  <si>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</si>
  <si>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</si>
  <si>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</si>
  <si>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</si>
  <si>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</si>
  <si>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</si>
  <si>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</si>
  <si>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</si>
  <si>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</si>
  <si>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</si>
  <si>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</si>
  <si>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</si>
  <si>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</si>
  <si>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</si>
  <si>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</si>
  <si>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</si>
  <si>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</si>
  <si>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</si>
  <si>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</si>
  <si>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</si>
  <si>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</si>
  <si>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</si>
  <si>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</si>
  <si>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</si>
  <si>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</si>
  <si>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</si>
  <si>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</si>
  <si>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</si>
  <si>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</si>
  <si>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</si>
  <si>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</si>
  <si>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</si>
  <si>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</si>
  <si>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</si>
  <si>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</si>
  <si>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</si>
  <si>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</si>
  <si>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</si>
  <si>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</si>
  <si>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</si>
  <si>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</si>
  <si>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</si>
  <si>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</si>
  <si>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</si>
  <si>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</si>
  <si>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</si>
  <si>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</si>
  <si>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</si>
  <si>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</si>
  <si>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</si>
  <si>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</si>
  <si>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</si>
  <si>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</si>
  <si>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</si>
  <si>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</si>
  <si>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</si>
  <si>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</si>
  <si>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</si>
  <si>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</si>
  <si>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</si>
  <si>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</si>
  <si>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</si>
  <si>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</si>
  <si>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</si>
  <si>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</si>
  <si>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</si>
  <si>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</si>
  <si>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</si>
  <si>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</si>
  <si>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</si>
  <si>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</si>
  <si>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</si>
  <si>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</si>
  <si>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</si>
  <si>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</si>
  <si>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</si>
  <si>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</si>
  <si>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</si>
  <si>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</si>
  <si>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</si>
  <si>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</si>
  <si>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</si>
  <si>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</si>
  <si>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</si>
  <si>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</si>
  <si>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</si>
  <si>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</si>
  <si>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</si>
  <si>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</si>
  <si>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</si>
  <si>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</si>
  <si>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</si>
  <si>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</si>
  <si>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</si>
  <si>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</si>
  <si>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</si>
  <si>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</si>
  <si>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</si>
  <si>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</si>
  <si>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</si>
  <si>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</si>
  <si>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</si>
  <si>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</si>
  <si>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</si>
  <si>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</si>
  <si>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</si>
  <si>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</si>
  <si>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</si>
  <si>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</si>
  <si>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</si>
  <si>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</si>
  <si>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</si>
  <si>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</si>
  <si>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</si>
  <si>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</si>
  <si>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</si>
  <si>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</si>
  <si>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</si>
  <si>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</si>
  <si>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</si>
  <si>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</si>
  <si>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</si>
  <si>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</si>
  <si>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</si>
  <si>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</si>
  <si>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</si>
  <si>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</si>
  <si>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</si>
  <si>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</si>
  <si>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</si>
  <si>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</si>
  <si>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</si>
  <si>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</si>
  <si>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</si>
  <si>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</si>
  <si>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</si>
  <si>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</si>
  <si>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</si>
  <si>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</si>
  <si>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</si>
  <si>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</si>
  <si>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</si>
  <si>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</si>
  <si>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</si>
  <si>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</si>
  <si>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</si>
  <si>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</si>
  <si>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</si>
  <si>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</si>
  <si>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</si>
  <si>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</si>
  <si>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</si>
  <si>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</si>
  <si>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</si>
  <si>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</si>
  <si>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</si>
  <si>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</si>
  <si>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</si>
  <si>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</si>
  <si>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</si>
  <si>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</si>
  <si>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</si>
  <si>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</si>
  <si>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</si>
  <si>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</si>
  <si>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</si>
  <si>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</si>
  <si>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</si>
  <si>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</si>
  <si>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</si>
  <si>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</si>
  <si>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</si>
  <si>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</si>
  <si>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</si>
  <si>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</si>
  <si>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</si>
  <si>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</si>
  <si>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</si>
  <si>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</si>
  <si>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</si>
  <si>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</si>
  <si>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</si>
  <si>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</si>
  <si>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</si>
  <si>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</si>
  <si>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</si>
  <si>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</si>
  <si>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</si>
  <si>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</si>
  <si>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</si>
  <si>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</si>
  <si>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</si>
  <si>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</si>
  <si>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</si>
  <si>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</si>
  <si>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</si>
  <si>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</si>
  <si>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</si>
  <si>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</si>
  <si>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</si>
  <si>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</si>
  <si>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</si>
  <si>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</si>
  <si>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</si>
  <si>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</si>
  <si>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</si>
  <si>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</si>
  <si>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</si>
  <si>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</si>
  <si>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</si>
  <si>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</si>
  <si>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</si>
  <si>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</si>
  <si>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</si>
  <si>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</si>
  <si>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</si>
  <si>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</si>
  <si>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</si>
  <si>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</si>
  <si>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</si>
  <si>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</si>
  <si>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</si>
  <si>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</si>
  <si>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</si>
  <si>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</si>
  <si>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</si>
  <si>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</si>
  <si>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</si>
  <si>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</si>
  <si>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</si>
  <si>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</si>
  <si>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</si>
  <si>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</si>
  <si>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</si>
  <si>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</si>
  <si>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</si>
  <si>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</si>
  <si>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</si>
  <si>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</si>
  <si>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</si>
  <si>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</si>
  <si>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</si>
  <si>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</si>
  <si>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</si>
  <si>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</si>
  <si>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</si>
  <si>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</si>
  <si>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</si>
  <si>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</si>
  <si>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</si>
  <si>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</si>
  <si>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</si>
  <si>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</si>
  <si>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</si>
  <si>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</si>
  <si>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</si>
  <si>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</si>
  <si>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</si>
  <si>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</si>
  <si>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</si>
  <si>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</si>
  <si>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</si>
  <si>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</si>
  <si>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</si>
  <si>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</si>
  <si>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</si>
  <si>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</si>
  <si>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</si>
  <si>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</si>
  <si>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</si>
  <si>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</si>
  <si>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</si>
  <si>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</si>
  <si>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</si>
  <si>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</si>
  <si>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</si>
  <si>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</si>
  <si>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</si>
  <si>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</si>
  <si>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</si>
  <si>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</si>
  <si>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</si>
  <si>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</si>
  <si>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</si>
  <si>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</si>
  <si>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</si>
  <si>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</si>
  <si>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</si>
  <si>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</si>
  <si>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</si>
  <si>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</si>
  <si>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</si>
  <si>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</si>
  <si>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</si>
  <si>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</si>
  <si>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</si>
  <si>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</si>
  <si>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</si>
  <si>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</si>
  <si>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</si>
  <si>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</si>
  <si>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</si>
  <si>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</si>
  <si>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</si>
  <si>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</si>
  <si>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</si>
  <si>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</si>
  <si>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</si>
  <si>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</si>
  <si>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</si>
  <si>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</si>
  <si>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</si>
  <si>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</si>
  <si>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</si>
  <si>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</si>
  <si>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</si>
  <si>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</si>
  <si>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</si>
  <si>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</si>
  <si>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</si>
  <si>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</si>
  <si>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</si>
  <si>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</si>
  <si>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</si>
  <si>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</si>
  <si>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</si>
  <si>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</si>
  <si>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</si>
  <si>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</si>
  <si>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</si>
  <si>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</si>
  <si>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</si>
  <si>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</si>
  <si>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</si>
  <si>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</si>
  <si>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</si>
  <si>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</si>
  <si>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</si>
  <si>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</si>
  <si>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</si>
  <si>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</si>
  <si>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</si>
  <si>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</si>
  <si>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</si>
  <si>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</si>
  <si>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</si>
  <si>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</si>
  <si>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</si>
  <si>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</si>
  <si>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</si>
  <si>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</si>
  <si>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</si>
  <si>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</si>
  <si>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</si>
  <si>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</si>
  <si>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</si>
  <si>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</si>
  <si>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</si>
  <si>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</si>
  <si>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</si>
  <si>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</si>
  <si>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</si>
  <si>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</si>
  <si>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</si>
  <si>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</si>
  <si>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</si>
  <si>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</si>
  <si>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</si>
  <si>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</si>
  <si>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</si>
  <si>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</si>
  <si>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</si>
  <si>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</si>
  <si>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</si>
  <si>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</si>
  <si>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</si>
  <si>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</si>
  <si>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</si>
  <si>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</si>
  <si>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</si>
  <si>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</si>
  <si>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</si>
  <si>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</si>
  <si>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</si>
  <si>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</si>
  <si>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</si>
  <si>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</si>
  <si>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</si>
  <si>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</si>
  <si>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</si>
  <si>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</si>
  <si>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</si>
  <si>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</si>
  <si>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</si>
  <si>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</si>
  <si>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</si>
  <si>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</si>
  <si>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</si>
  <si>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</si>
  <si>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</si>
  <si>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</si>
  <si>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</si>
  <si>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</si>
  <si>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</si>
  <si>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</si>
  <si>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</si>
  <si>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</si>
  <si>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</si>
  <si>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</si>
  <si>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</si>
  <si>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</si>
  <si>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</si>
  <si>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</si>
  <si>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</si>
  <si>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</si>
  <si>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</si>
  <si>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</si>
  <si>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</si>
  <si>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</si>
  <si>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</si>
  <si>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</si>
  <si>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</si>
  <si>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</si>
  <si>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</si>
  <si>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</si>
  <si>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</si>
  <si>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</si>
  <si>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</si>
  <si>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</si>
  <si>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</si>
  <si>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</si>
  <si>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</si>
  <si>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</si>
  <si>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</si>
  <si>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</si>
  <si>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</si>
  <si>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</si>
  <si>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</si>
  <si>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</si>
  <si>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</si>
  <si>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</si>
  <si>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</si>
  <si>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</si>
  <si>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</si>
  <si>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</si>
  <si>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</si>
  <si>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</si>
  <si>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</si>
  <si>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</si>
  <si>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</si>
  <si>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</si>
  <si>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</si>
  <si>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</si>
  <si>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</si>
  <si>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</si>
  <si>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</si>
  <si>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</si>
  <si>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</si>
  <si>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</si>
  <si>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</si>
  <si>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</si>
  <si>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</si>
  <si>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</si>
  <si>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</si>
  <si>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</si>
  <si>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</si>
  <si>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</si>
  <si>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</si>
  <si>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</si>
  <si>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</si>
  <si>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</si>
  <si>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</si>
  <si>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</si>
  <si>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</si>
  <si>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</si>
  <si>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</si>
  <si>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</si>
  <si>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</si>
  <si>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</si>
  <si>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</si>
  <si>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</si>
  <si>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</si>
  <si>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</si>
  <si>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</si>
  <si>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</si>
  <si>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</si>
  <si>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</si>
  <si>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</si>
  <si>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</si>
  <si>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</si>
  <si>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</si>
  <si>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</si>
  <si>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</si>
  <si>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</si>
  <si>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</si>
  <si>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</si>
  <si>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</si>
  <si>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</si>
  <si>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</si>
  <si>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</si>
  <si>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</si>
  <si>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</si>
  <si>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</si>
  <si>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</si>
  <si>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</si>
  <si>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</si>
  <si>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</si>
  <si>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</si>
  <si>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</si>
  <si>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</si>
  <si>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</si>
  <si>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</si>
  <si>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</si>
  <si>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</si>
  <si>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</si>
  <si>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</si>
  <si>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</si>
  <si>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</si>
  <si>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</si>
  <si>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</si>
  <si>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</si>
  <si>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</si>
  <si>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</si>
  <si>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</si>
  <si>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</si>
  <si>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</si>
  <si>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</si>
  <si>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</si>
  <si>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</si>
  <si>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</si>
  <si>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</si>
  <si>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</si>
  <si>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</si>
  <si>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</si>
  <si>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</si>
  <si>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</si>
  <si>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</si>
  <si>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</si>
  <si>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</si>
  <si>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</si>
  <si>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</si>
  <si>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</si>
  <si>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</si>
  <si>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</si>
  <si>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</si>
  <si>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</si>
  <si>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</si>
  <si>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</si>
  <si>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</si>
  <si>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</si>
  <si>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</si>
  <si>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</si>
  <si>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</si>
  <si>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</si>
  <si>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</si>
  <si>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</si>
  <si>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</si>
  <si>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</si>
  <si>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</si>
  <si>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</si>
  <si>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</si>
  <si>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</si>
  <si>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</si>
  <si>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</si>
  <si>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</si>
  <si>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</si>
  <si>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</si>
  <si>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</si>
  <si>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</si>
  <si>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</si>
  <si>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</si>
  <si>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</si>
  <si>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</si>
  <si>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</si>
  <si>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</si>
  <si>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</si>
  <si>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</si>
  <si>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</si>
  <si>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</si>
  <si>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</si>
  <si>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</si>
  <si>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</si>
  <si>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</si>
  <si>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</si>
  <si>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</si>
  <si>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</si>
  <si>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</si>
  <si>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</si>
  <si>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</si>
  <si>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</si>
  <si>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</si>
  <si>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</si>
  <si>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</si>
  <si>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</si>
  <si>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</si>
  <si>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</si>
  <si>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</si>
  <si>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</si>
  <si>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</si>
  <si>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</si>
  <si>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</si>
  <si>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</si>
  <si>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</si>
  <si>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</si>
  <si>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</si>
  <si>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</si>
  <si>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</si>
  <si>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</si>
  <si>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</si>
  <si>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</si>
  <si>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</si>
  <si>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</si>
  <si>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</si>
  <si>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</si>
  <si>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</si>
  <si>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</si>
  <si>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</si>
  <si>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</si>
  <si>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</si>
  <si>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</si>
  <si>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</si>
  <si>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</si>
  <si>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</si>
  <si>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</si>
  <si>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</si>
  <si>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</si>
  <si>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</si>
  <si>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</si>
  <si>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</si>
  <si>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</si>
  <si>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</si>
  <si>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</si>
  <si>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</si>
  <si>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</si>
  <si>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</si>
  <si>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</si>
  <si>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</si>
  <si>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</si>
  <si>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</si>
  <si>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</si>
  <si>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</si>
  <si>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</si>
  <si>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</si>
  <si>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</si>
  <si>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</si>
  <si>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</si>
  <si>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</si>
  <si>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</si>
  <si>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</si>
  <si>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</si>
  <si>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</si>
  <si>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</si>
  <si>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</si>
  <si>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</si>
  <si>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</si>
  <si>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</si>
  <si>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</si>
  <si>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</si>
  <si>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</si>
  <si>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</si>
  <si>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</si>
  <si>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</si>
  <si>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</si>
  <si>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</si>
  <si>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</si>
  <si>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</si>
  <si>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</si>
  <si>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</si>
  <si>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</si>
  <si>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</si>
  <si>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</si>
  <si>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</si>
  <si>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</si>
  <si>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</si>
  <si>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</si>
  <si>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</si>
  <si>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</si>
  <si>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</si>
  <si>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</si>
  <si>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</si>
  <si>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</si>
  <si>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</si>
  <si>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</si>
  <si>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</si>
  <si>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</si>
  <si>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</si>
  <si>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</si>
  <si>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</si>
  <si>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</si>
  <si>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</si>
  <si>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</si>
  <si>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</si>
  <si>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</si>
  <si>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</si>
  <si>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</si>
  <si>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</si>
  <si>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</si>
  <si>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</si>
  <si>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</si>
  <si>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</si>
  <si>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</si>
  <si>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</si>
  <si>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</si>
  <si>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</si>
  <si>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</si>
  <si>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</si>
  <si>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</si>
  <si>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</si>
  <si>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</si>
  <si>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</si>
  <si>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</si>
  <si>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</si>
  <si>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</si>
  <si>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</si>
  <si>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</si>
  <si>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</si>
  <si>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</si>
  <si>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</si>
  <si>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</si>
  <si>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</si>
  <si>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</si>
  <si>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</si>
  <si>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</si>
  <si>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</si>
  <si>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</si>
  <si>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</si>
  <si>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</si>
  <si>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</si>
  <si>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</si>
  <si>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</si>
  <si>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</si>
  <si>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</si>
  <si>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</si>
  <si>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</si>
  <si>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</si>
  <si>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</si>
  <si>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</si>
  <si>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</si>
  <si>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</si>
  <si>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</si>
  <si>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</si>
  <si>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</si>
  <si>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</si>
  <si>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</si>
  <si>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</si>
  <si>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</si>
  <si>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</si>
  <si>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</si>
  <si>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</si>
  <si>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</si>
  <si>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</si>
  <si>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</si>
  <si>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</si>
  <si>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</si>
  <si>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</si>
  <si>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</si>
  <si>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</si>
  <si>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</si>
  <si>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</si>
  <si>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</si>
  <si>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</si>
  <si>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</si>
  <si>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gems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</si>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</sst>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5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3" fillId="11" borderId="62" xfId="0" applyFont="1" applyFill="1" applyBorder="1" applyAlignment="1">
      <alignment textRotation="45"/>
    </xf>
    <xf numFmtId="0" fontId="54" fillId="19" borderId="63" xfId="0" applyFont="1" applyFill="1" applyBorder="1"/>
    <xf numFmtId="0" fontId="54" fillId="19" borderId="64" xfId="0" applyFont="1" applyFill="1" applyBorder="1"/>
    <xf numFmtId="0" fontId="53" fillId="11" borderId="12" xfId="0" applyFont="1" applyFill="1" applyBorder="1" applyAlignment="1">
      <alignment textRotation="45"/>
    </xf>
    <xf numFmtId="0" fontId="54" fillId="19" borderId="4" xfId="0" applyFont="1" applyFill="1" applyBorder="1"/>
    <xf numFmtId="0" fontId="54" fillId="19" borderId="18" xfId="0" applyFont="1" applyFill="1" applyBorder="1"/>
    <xf numFmtId="0" fontId="54" fillId="19" borderId="8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20" borderId="18" xfId="0" applyNumberFormat="1" applyFont="1" applyFill="1" applyBorder="1"/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92" headerRowBorderDxfId="391" tableBorderDxfId="390" totalsRowBorderDxfId="389">
  <autoFilter ref="B4:G5"/>
  <tableColumns count="6">
    <tableColumn id="1" name="{gameSettings}" dataDxfId="388"/>
    <tableColumn id="2" name="[sku]" dataDxfId="387"/>
    <tableColumn id="3" name="[timeToPCCoefA]" dataDxfId="386"/>
    <tableColumn id="4" name="[timeToPCCoefB]" dataDxfId="38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4" headerRowBorderDxfId="383" tableBorderDxfId="382" totalsRowBorderDxfId="381">
  <autoFilter ref="B10:F11"/>
  <tableColumns count="5">
    <tableColumn id="1" name="{initialSettings}" dataDxfId="380"/>
    <tableColumn id="2" name="[sku]" dataDxfId="379"/>
    <tableColumn id="3" name="[softCurrency]" dataDxfId="378"/>
    <tableColumn id="4" name="[hardCurrency]" dataDxfId="377"/>
    <tableColumn id="6" name="[initialDragonSKU]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4" headerRowBorderDxfId="373" tableBorderDxfId="372" totalsRowBorderDxfId="371">
  <autoFilter ref="B4:J14"/>
  <tableColumns count="9">
    <tableColumn id="1" name="{localizationDefinitions}" dataDxfId="370"/>
    <tableColumn id="8" name="[sku]" dataDxfId="369"/>
    <tableColumn id="3" name="[order]" dataDxfId="368"/>
    <tableColumn id="4" name="[isoCode]" dataDxfId="367"/>
    <tableColumn id="11" name="[android]" dataDxfId="366"/>
    <tableColumn id="12" name="[iOS]" dataDxfId="365"/>
    <tableColumn id="5" name="[txtFilename]" dataDxfId="364"/>
    <tableColumn id="2" name="[icon]" dataDxfId="363"/>
    <tableColumn id="9" name="[tidName]" dataDxfId="36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9" headerRowBorderDxfId="358" tableBorderDxfId="357" totalsRowBorderDxfId="356">
  <autoFilter ref="B15:AZ25"/>
  <tableColumns count="51">
    <tableColumn id="1" name="{dragonDefinitions}" dataDxfId="355"/>
    <tableColumn id="2" name="[sku]"/>
    <tableColumn id="9" name="[tier]"/>
    <tableColumn id="3" name="[order]" dataDxfId="354"/>
    <tableColumn id="40" name="[previousDragonSku]" dataDxfId="353"/>
    <tableColumn id="4" name="[unlockPriceCoins]" dataDxfId="352"/>
    <tableColumn id="5" name="[unlockPricePC]" dataDxfId="351"/>
    <tableColumn id="11" name="[cameraDefaultZoom]" dataDxfId="350"/>
    <tableColumn id="16" name="[cameraFarZoom]" dataDxfId="349"/>
    <tableColumn id="39" name="[defaultSize]" dataDxfId="348"/>
    <tableColumn id="38" name="[cameraFrameWidthModifier]" dataDxfId="347"/>
    <tableColumn id="17" name="[healthMin]" dataDxfId="346"/>
    <tableColumn id="18" name="[healthMax]" dataDxfId="345"/>
    <tableColumn id="21" name="[healthDrain]" dataDxfId="344"/>
    <tableColumn id="32" name="[healthDrainAmpPerSecond]" dataDxfId="343"/>
    <tableColumn id="31" name="[sessionStartHealthDrainTime]" dataDxfId="342"/>
    <tableColumn id="30" name="[sessionStartHealthDrainModifier]" dataDxfId="341"/>
    <tableColumn id="19" name="[scaleMin]" dataDxfId="340"/>
    <tableColumn id="20" name="[scaleMax]" dataDxfId="339"/>
    <tableColumn id="42" name="[speedBase]" dataDxfId="338"/>
    <tableColumn id="22" name="[boostMultiplier]" dataDxfId="337"/>
    <tableColumn id="41" name="[energyBase]" dataDxfId="336"/>
    <tableColumn id="23" name="[energyDrain]" dataDxfId="335"/>
    <tableColumn id="24" name="[energyRefillRate]" dataDxfId="334"/>
    <tableColumn id="29" name="[furyBaseDamage]" dataDxfId="333"/>
    <tableColumn id="33" name="[furyBaseLength]" dataDxfId="332"/>
    <tableColumn id="12" name="[furyScoreMultiplier]" dataDxfId="331"/>
    <tableColumn id="26" name="[furyBaseDuration]" dataDxfId="330"/>
    <tableColumn id="25" name="[furyMax]" dataDxfId="329"/>
    <tableColumn id="14" name="[eatSpeedFactor]" dataDxfId="328"/>
    <tableColumn id="15" name="[maxAlcohol]" dataDxfId="327"/>
    <tableColumn id="13" name="[alcoholDrain]" dataDxfId="326"/>
    <tableColumn id="6" name="[gamePrefab]" dataDxfId="325"/>
    <tableColumn id="10" name="[menuPrefab]" dataDxfId="324"/>
    <tableColumn id="49" name="[sizeUpMultiplier]" dataDxfId="323"/>
    <tableColumn id="50" name="[speedUpMultiplier]" dataDxfId="322"/>
    <tableColumn id="51" name="[biteUpMultiplier]" dataDxfId="321"/>
    <tableColumn id="47" name="[invincible]" dataDxfId="320"/>
    <tableColumn id="48" name="[infiniteBoost]" dataDxfId="319"/>
    <tableColumn id="45" name="[eatEverything]" dataDxfId="318"/>
    <tableColumn id="46" name="[modeDuration]" dataDxfId="317"/>
    <tableColumn id="7" name="[tidName]" dataDxfId="316">
      <calculatedColumnFormula>CONCATENATE("TID_",UPPER(dragonDefinitions[[#This Row],['[sku']]]),"_NAME")</calculatedColumnFormula>
    </tableColumn>
    <tableColumn id="8" name="[tidDesc]" dataDxfId="315">
      <calculatedColumnFormula>CONCATENATE("TID_",UPPER(dragonDefinitions[[#This Row],['[sku']]]),"_DESC")</calculatedColumnFormula>
    </tableColumn>
    <tableColumn id="27" name="[statsBarRatio]" dataDxfId="314"/>
    <tableColumn id="28" name="[furyBarRatio]" dataDxfId="313"/>
    <tableColumn id="34" name="[force]" dataDxfId="312"/>
    <tableColumn id="35" name="[mass]" dataDxfId="311"/>
    <tableColumn id="36" name="[friction]" dataDxfId="310"/>
    <tableColumn id="37" name="[gravityModifier]" dataDxfId="309"/>
    <tableColumn id="43" name="[airGravityModifier]" dataDxfId="308"/>
    <tableColumn id="44" name="[waterGravityModifier]" dataDxfId="30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6" headerRowBorderDxfId="305" tableBorderDxfId="304" totalsRowBorderDxfId="303">
  <autoFilter ref="B4:G9"/>
  <tableColumns count="6">
    <tableColumn id="1" name="{dragonTierDefinitions}" dataDxfId="302"/>
    <tableColumn id="2" name="[sku]"/>
    <tableColumn id="9" name="[order]"/>
    <tableColumn id="10" name="[icon]" dataDxfId="301"/>
    <tableColumn id="3" name="[maxPetEquipped]" dataDxfId="300"/>
    <tableColumn id="7" name="[tidName]" dataDxfId="29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8" headerRowBorderDxfId="297" tableBorderDxfId="296" totalsRowBorderDxfId="295">
  <autoFilter ref="B31:I32"/>
  <tableColumns count="8">
    <tableColumn id="1" name="{dragonSettings}" dataDxfId="294"/>
    <tableColumn id="2" name="[sku]" dataDxfId="29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92" headerRowBorderDxfId="291" tableBorderDxfId="290" totalsRowBorderDxfId="28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8" headerRowBorderDxfId="287" tableBorderDxfId="286" totalsRowBorderDxfId="285">
  <autoFilter ref="B36:F39"/>
  <tableColumns count="5">
    <tableColumn id="1" name="{dragonHealthModifiersDefinitions}" dataDxfId="284"/>
    <tableColumn id="2" name="[sku]" dataDxfId="283"/>
    <tableColumn id="7" name="[threshold]"/>
    <tableColumn id="8" name="[modifier]" dataDxfId="282"/>
    <tableColumn id="9" name="[tid]" dataDxfId="28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80" headerRowBorderDxfId="279" tableBorderDxfId="278" totalsRowBorderDxfId="277">
  <autoFilter ref="B4:M44"/>
  <sortState ref="B5:M44">
    <sortCondition ref="D4:D44"/>
  </sortState>
  <tableColumns count="12">
    <tableColumn id="1" name="{petDefinitions}" dataDxfId="276"/>
    <tableColumn id="2" name="[sku]" dataDxfId="275"/>
    <tableColumn id="3" name="[rarity]" dataDxfId="274"/>
    <tableColumn id="6" name="[category]" dataDxfId="273"/>
    <tableColumn id="7" name="[order]" dataDxfId="272"/>
    <tableColumn id="8" name="[gamePrefab]" dataDxfId="271"/>
    <tableColumn id="9" name="[menuPrefab]" dataDxfId="270"/>
    <tableColumn id="11" name="[icon]" dataDxfId="269"/>
    <tableColumn id="4" name="[powerup]" dataDxfId="268"/>
    <tableColumn id="5" name="[tidName]" dataDxfId="267"/>
    <tableColumn id="10" name="[tidDesc]" dataDxfId="266">
      <calculatedColumnFormula>CONCATENATE(LEFT(petDefinitions[[#This Row],['[tidName']]],10),"_DESC")</calculatedColumnFormula>
    </tableColumn>
    <tableColumn id="12" name="id" dataDxfId="2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4" headerRowBorderDxfId="263" tableBorderDxfId="262" totalsRowBorderDxfId="261">
  <autoFilter ref="B21:AF83"/>
  <sortState ref="B20:AE52">
    <sortCondition ref="C19:C52"/>
  </sortState>
  <tableColumns count="31">
    <tableColumn id="1" name="{entityDefinitions}" dataDxfId="260"/>
    <tableColumn id="2" name="[sku]" dataDxfId="259"/>
    <tableColumn id="6" name="[category]" dataDxfId="258"/>
    <tableColumn id="10" name="[rewardScore]" dataDxfId="257"/>
    <tableColumn id="11" name="[rewardCoins]" dataDxfId="256"/>
    <tableColumn id="12" name="[rewardPC]" dataDxfId="255"/>
    <tableColumn id="13" name="[rewardHealth]" dataDxfId="254"/>
    <tableColumn id="14" name="[rewardEnergy]" dataDxfId="253"/>
    <tableColumn id="16" name="[rewardXp]" dataDxfId="252"/>
    <tableColumn id="17" name="[goldenChance]" dataDxfId="251"/>
    <tableColumn id="18" name="[pcChance]" dataDxfId="250"/>
    <tableColumn id="3" name="[isEdible]" dataDxfId="249"/>
    <tableColumn id="4" name="[edibleFromTier]" dataDxfId="248"/>
    <tableColumn id="5" name="[biteResistance]" dataDxfId="247"/>
    <tableColumn id="35" name="[isBurnable]" dataDxfId="246"/>
    <tableColumn id="34" name="[burnableFromTier]" dataDxfId="245"/>
    <tableColumn id="30" name="[canBeGrabed]" dataDxfId="244"/>
    <tableColumn id="31" name="[grabFromTier]" dataDxfId="243"/>
    <tableColumn id="29" name="[canBeLatchedOn]" dataDxfId="242"/>
    <tableColumn id="15" name="[latchOnFromTier]" dataDxfId="241"/>
    <tableColumn id="28" name="[maxHealth]" dataDxfId="240"/>
    <tableColumn id="8" name="[alcohol]" dataDxfId="239"/>
    <tableColumn id="19" name="[eatFeedbackChance]" dataDxfId="238"/>
    <tableColumn id="20" name="[burnFeedbackChance]" dataDxfId="237"/>
    <tableColumn id="21" name="[damageFeedbackChance]" dataDxfId="236"/>
    <tableColumn id="22" name="[deathFeedbackChance]" dataDxfId="235"/>
    <tableColumn id="7" name="[tidName]" dataDxfId="234"/>
    <tableColumn id="9" name="[tidEatFeedback]" dataDxfId="233"/>
    <tableColumn id="23" name="[tidBurnFeedback]" dataDxfId="232"/>
    <tableColumn id="24" name="[tidDamageFeedback]" dataDxfId="231"/>
    <tableColumn id="25" name="[tidDeathFeedback]" dataDxfId="2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9" headerRowBorderDxfId="228" tableBorderDxfId="227" totalsRowBorderDxfId="226">
  <autoFilter ref="B4:C16"/>
  <sortState ref="B5:C14">
    <sortCondition ref="C4:C14"/>
  </sortState>
  <tableColumns count="2">
    <tableColumn id="1" name="{entityCategoryDefinitions}" dataDxfId="225"/>
    <tableColumn id="2" name="[sku]" dataDxfId="2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3" totalsRowDxfId="222"/>
    <tableColumn id="2" name="[sku]" dataDxfId="221" totalsRowDxfId="220"/>
    <tableColumn id="4" name="[category]" dataDxfId="219" totalsRowDxfId="218"/>
    <tableColumn id="16" name="[isBurnable]" dataDxfId="217" totalsRowDxfId="216"/>
    <tableColumn id="17" name="[minTierBurnFeedback]" dataDxfId="215" totalsRowDxfId="214"/>
    <tableColumn id="18" name="[minTierBurn]" dataDxfId="213" totalsRowDxfId="212"/>
    <tableColumn id="19" name="minTierExplode" dataDxfId="211" totalsRowDxfId="210"/>
    <tableColumn id="28" name="[burnFeedbackChance]" dataDxfId="209" totalsRowDxfId="208"/>
    <tableColumn id="30" name="[destroyFeedbackChance]" dataDxfId="207" totalsRowDxfId="206"/>
    <tableColumn id="31" name="[tidName]" dataDxfId="205" totalsRowDxfId="204"/>
    <tableColumn id="33" name="[tidBurnFeedback]" dataDxfId="203" totalsRowDxfId="202"/>
    <tableColumn id="34" name="[tidDestroyFeedback]" dataDxfId="201" totalsRowDxfId="200"/>
    <tableColumn id="3" name="[minTierDestruction]" dataDxfId="199" totalsRowDxfId="198"/>
    <tableColumn id="5" name="[minTierDestructionFeedback]" dataDxfId="197" totalsRowDxfId="19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90" headerRowBorderDxfId="189" tableBorderDxfId="188" totalsRowBorderDxfId="187">
  <autoFilter ref="B4:N10"/>
  <tableColumns count="13">
    <tableColumn id="1" name="{levelDefinitions}" dataDxfId="186"/>
    <tableColumn id="9" name="[sku]" dataDxfId="185"/>
    <tableColumn id="3" name="order" dataDxfId="184"/>
    <tableColumn id="4" name="dragonsToUnlock" dataDxfId="183"/>
    <tableColumn id="14" name="[dataFile]" dataDxfId="182"/>
    <tableColumn id="5" name="[spawnersScene]" dataDxfId="181"/>
    <tableColumn id="2" name="[collisionScene]" dataDxfId="180"/>
    <tableColumn id="10" name="[artScene]" dataDxfId="179"/>
    <tableColumn id="7" name="[activeScene]" dataDxfId="178"/>
    <tableColumn id="8" name="[soundScene]" dataDxfId="177"/>
    <tableColumn id="6" name="comingSoon" dataDxfId="176"/>
    <tableColumn id="11" name="tidName" dataDxfId="175"/>
    <tableColumn id="12" name="tidDesc" dataDxfId="17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3" tableBorderDxfId="172" totalsRowBorderDxfId="171">
  <autoFilter ref="B15:H18"/>
  <tableColumns count="7">
    <tableColumn id="1" name="{mapUpgradesDefinitions}" dataDxfId="170"/>
    <tableColumn id="2" name="[sku]" dataDxfId="169"/>
    <tableColumn id="3" name="[order]" dataDxfId="168"/>
    <tableColumn id="4" name="[upgradePriceSC]" dataDxfId="167"/>
    <tableColumn id="5" name="[upgradePriceHC]" dataDxfId="166"/>
    <tableColumn id="6" name="[icon]" dataDxfId="165"/>
    <tableColumn id="7" name="[tidDesc]" dataDxfId="16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6" headerRowBorderDxfId="155" tableBorderDxfId="154" totalsRowBorderDxfId="153">
  <autoFilter ref="B4:K22"/>
  <sortState ref="B5:L24">
    <sortCondition ref="E4:E24"/>
  </sortState>
  <tableColumns count="10">
    <tableColumn id="1" name="{missionDefinitions}" dataDxfId="152"/>
    <tableColumn id="9" name="[sku]" dataDxfId="151"/>
    <tableColumn id="3" name="[difficulty]" dataDxfId="150"/>
    <tableColumn id="4" name="[typeSku]" dataDxfId="149"/>
    <tableColumn id="5" name="[targetValue]" dataDxfId="148"/>
    <tableColumn id="2" name="[parameters]" dataDxfId="147"/>
    <tableColumn id="10" name="[singleRun]" dataDxfId="146"/>
    <tableColumn id="6" name="[icon]" dataDxfId="145"/>
    <tableColumn id="11" name="[tidName]" dataDxfId="144"/>
    <tableColumn id="12" name="[tidDesc]" dataDxfId="143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42" tableBorderDxfId="141">
  <autoFilter ref="B29:J33"/>
  <tableColumns count="9">
    <tableColumn id="1" name="{missionTypeDefinitions}"/>
    <tableColumn id="2" name="[sku]" dataDxfId="140"/>
    <tableColumn id="8" name="[icon]" dataDxfId="139"/>
    <tableColumn id="3" name="[tidName]"/>
    <tableColumn id="4" name="[tidDescSingleRun]" dataDxfId="138"/>
    <tableColumn id="9" name="[tidDescMultiRun]" dataDxfId="137"/>
    <tableColumn id="5" name="value" dataDxfId="136"/>
    <tableColumn id="6" name="parameters" dataDxfId="135"/>
    <tableColumn id="7" name="single/multi-run?" dataDxfId="1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3" tableBorderDxfId="132">
  <autoFilter ref="B44:K47"/>
  <tableColumns count="10">
    <tableColumn id="1" name="{missionDifficultyDefinitions}"/>
    <tableColumn id="2" name="[sku]" dataDxfId="131"/>
    <tableColumn id="7" name="[index]" dataDxfId="130"/>
    <tableColumn id="3" name="[dragonsToUnlock]" dataDxfId="129"/>
    <tableColumn id="4" name="[cooldownMinutes]" dataDxfId="128"/>
    <tableColumn id="9" name="[maxRewardCoins]" dataDxfId="127"/>
    <tableColumn id="5" name="[removeMissionPCCoefA]" dataDxfId="126"/>
    <tableColumn id="6" name="[removeMissionPCCoefB]" dataDxfId="125"/>
    <tableColumn id="8" name="[tidName]" dataDxfId="124"/>
    <tableColumn id="10" name="[color]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5" headerRowBorderDxfId="114" tableBorderDxfId="113" totalsRowBorderDxfId="112">
  <autoFilter ref="B4:H7"/>
  <tableColumns count="7">
    <tableColumn id="1" name="{eggDefinitions}" dataDxfId="111"/>
    <tableColumn id="6" name="[sku]" dataDxfId="110"/>
    <tableColumn id="4" name="[pricePC]" dataDxfId="109"/>
    <tableColumn id="5" name="[incubationMinutes]" dataDxfId="108"/>
    <tableColumn id="10" name="[prefabPath]" dataDxfId="107"/>
    <tableColumn id="7" name="[tidName]" dataDxfId="106">
      <calculatedColumnFormula>CONCATENATE("TID_",UPPER(eggDefinitions[[#This Row],['[sku']]]),"_NAME")</calculatedColumnFormula>
    </tableColumn>
    <tableColumn id="8" name="[tidDesc]" dataDxfId="10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4" headerRowBorderDxfId="103" tableBorderDxfId="102" totalsRowBorderDxfId="101">
  <autoFilter ref="B18:I22"/>
  <tableColumns count="8">
    <tableColumn id="1" name="{eggRewardDefinitions}" dataDxfId="100"/>
    <tableColumn id="2" name="[sku]"/>
    <tableColumn id="3" name="[type]" dataDxfId="99"/>
    <tableColumn id="6" name="[rarity]" dataDxfId="98"/>
    <tableColumn id="4" name="[droprate]" dataDxfId="97"/>
    <tableColumn id="7" name="[duplicateFragmentsGiven]" dataDxfId="96"/>
    <tableColumn id="8" name="[duplicateCoinsGiven]" dataDxfId="95"/>
    <tableColumn id="5" name="[tidName]" dataDxfId="94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3" headerRowBorderDxfId="92" tableBorderDxfId="91" totalsRowBorderDxfId="90">
  <autoFilter ref="B26:E30"/>
  <tableColumns count="4">
    <tableColumn id="1" name="{rarityDefinitions}" dataDxfId="89"/>
    <tableColumn id="2" name="[sku]"/>
    <tableColumn id="3" name="[order]" dataDxfId="88"/>
    <tableColumn id="5" name="[tidName]" dataDxfId="87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6" headerRowBorderDxfId="85" tableBorderDxfId="84" totalsRowBorderDxfId="83">
  <autoFilter ref="B11:E14"/>
  <tableColumns count="4">
    <tableColumn id="1" name="{goldenEggDefinitions}" dataDxfId="82"/>
    <tableColumn id="6" name="[sku]" dataDxfId="81"/>
    <tableColumn id="4" name="[order]" dataDxfId="80"/>
    <tableColumn id="5" name="[fragmentsRequired]" dataDxfId="79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8" headerRowBorderDxfId="77" tableBorderDxfId="76" totalsRowBorderDxfId="75">
  <autoFilter ref="B4:F9"/>
  <tableColumns count="5">
    <tableColumn id="1" name="{chestRewardDefinitions}" dataDxfId="74"/>
    <tableColumn id="2" name="[sku]" dataDxfId="73"/>
    <tableColumn id="6" name="[collectedChests]" dataDxfId="72"/>
    <tableColumn id="3" name="[type]" dataDxfId="71"/>
    <tableColumn id="4" name="[amount]" dataDxfId="7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9" dataDxfId="67" headerRowBorderDxfId="68" tableBorderDxfId="66">
  <autoFilter ref="B4:O44"/>
  <tableColumns count="14">
    <tableColumn id="1" name="{disguisesDefinitions}" dataDxfId="65"/>
    <tableColumn id="2" name="[sku]" dataDxfId="64"/>
    <tableColumn id="3" name="[dragonSku]" dataDxfId="63"/>
    <tableColumn id="5" name="[powerup]" dataDxfId="62"/>
    <tableColumn id="6" name="[shopOrder]" dataDxfId="61"/>
    <tableColumn id="8" name="[priceSC]" dataDxfId="60"/>
    <tableColumn id="17" name="[priceHC]" dataDxfId="59"/>
    <tableColumn id="18" name="[unlockLevel]" dataDxfId="58"/>
    <tableColumn id="10" name="[icon]" dataDxfId="57"/>
    <tableColumn id="9" name="[skin]" dataDxfId="56"/>
    <tableColumn id="13" name="[item1]" dataDxfId="55"/>
    <tableColumn id="4" name="[item2]" dataDxfId="54"/>
    <tableColumn id="11" name="[tidName]" dataDxfId="53">
      <calculatedColumnFormula>UPPER(CONCATENATE("TID_","SKIN",SUBSTITUTE(C5,"dragon",""),"_NAME"))</calculatedColumnFormula>
    </tableColumn>
    <tableColumn id="12" name="[tidDesc]" dataDxfId="5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51" tableBorderDxfId="50" totalsRowBorderDxfId="49">
  <autoFilter ref="D3:M31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7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90"/>
      <c r="AO14" s="490"/>
      <c r="AP14" s="490"/>
      <c r="AQ14" s="490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480" t="s">
        <v>213</v>
      </c>
      <c r="J15" s="48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67" t="s">
        <v>483</v>
      </c>
      <c r="W15" s="154" t="s">
        <v>662</v>
      </c>
      <c r="X15" s="154" t="s">
        <v>220</v>
      </c>
      <c r="Y15" s="163" t="s">
        <v>219</v>
      </c>
      <c r="Z15" s="292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6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481">
        <v>35</v>
      </c>
      <c r="J16" s="484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73">
        <v>45</v>
      </c>
      <c r="R16" s="473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73">
        <v>7.5</v>
      </c>
      <c r="AB16" s="165">
        <v>2</v>
      </c>
      <c r="AC16" s="473">
        <v>8</v>
      </c>
      <c r="AD16" s="165">
        <v>4000</v>
      </c>
      <c r="AE16" s="164">
        <v>0.23</v>
      </c>
      <c r="AF16" s="478">
        <v>18</v>
      </c>
      <c r="AG16" s="478">
        <v>6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481">
        <v>35</v>
      </c>
      <c r="J17" s="484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73">
        <v>45</v>
      </c>
      <c r="R17" s="473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73">
        <v>8</v>
      </c>
      <c r="AB17" s="165">
        <v>3</v>
      </c>
      <c r="AC17" s="473">
        <v>9</v>
      </c>
      <c r="AD17" s="165">
        <v>5000</v>
      </c>
      <c r="AE17" s="164">
        <v>0.19</v>
      </c>
      <c r="AF17" s="476">
        <v>18</v>
      </c>
      <c r="AG17" s="476">
        <v>6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482">
        <v>35</v>
      </c>
      <c r="J18" s="48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73">
        <v>30</v>
      </c>
      <c r="R18" s="473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73">
        <v>9</v>
      </c>
      <c r="AB18" s="166">
        <v>3</v>
      </c>
      <c r="AC18" s="474">
        <v>9</v>
      </c>
      <c r="AD18" s="165">
        <v>6000</v>
      </c>
      <c r="AE18" s="168">
        <v>0.15</v>
      </c>
      <c r="AF18" s="477">
        <v>18</v>
      </c>
      <c r="AG18" s="477">
        <v>6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481">
        <v>35</v>
      </c>
      <c r="J19" s="484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73">
        <v>30</v>
      </c>
      <c r="R19" s="473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73">
        <v>10</v>
      </c>
      <c r="AB19" s="165">
        <v>3</v>
      </c>
      <c r="AC19" s="473">
        <v>9</v>
      </c>
      <c r="AD19" s="165">
        <v>8000</v>
      </c>
      <c r="AE19" s="164">
        <v>0.13</v>
      </c>
      <c r="AF19" s="476">
        <v>18</v>
      </c>
      <c r="AG19" s="476">
        <v>6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481">
        <v>35</v>
      </c>
      <c r="J20" s="484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73">
        <v>30</v>
      </c>
      <c r="R20" s="473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73">
        <v>11</v>
      </c>
      <c r="AB20" s="165">
        <v>4</v>
      </c>
      <c r="AC20" s="473">
        <v>10</v>
      </c>
      <c r="AD20" s="165">
        <v>12000</v>
      </c>
      <c r="AE20" s="164">
        <v>0.11</v>
      </c>
      <c r="AF20" s="476">
        <v>36</v>
      </c>
      <c r="AG20" s="476">
        <v>12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481">
        <v>35</v>
      </c>
      <c r="J21" s="484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73">
        <v>30</v>
      </c>
      <c r="R21" s="473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73">
        <v>12</v>
      </c>
      <c r="AB21" s="165">
        <v>4</v>
      </c>
      <c r="AC21" s="473">
        <v>10</v>
      </c>
      <c r="AD21" s="165">
        <v>16000</v>
      </c>
      <c r="AE21" s="164">
        <v>0.09</v>
      </c>
      <c r="AF21" s="476">
        <v>36</v>
      </c>
      <c r="AG21" s="476">
        <v>12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481">
        <v>35</v>
      </c>
      <c r="J22" s="484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73">
        <v>25</v>
      </c>
      <c r="R22" s="473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73">
        <v>14</v>
      </c>
      <c r="AB22" s="165">
        <v>4</v>
      </c>
      <c r="AC22" s="473">
        <v>10</v>
      </c>
      <c r="AD22" s="165">
        <v>20000</v>
      </c>
      <c r="AE22" s="164">
        <v>0.08</v>
      </c>
      <c r="AF22" s="476">
        <v>36</v>
      </c>
      <c r="AG22" s="476">
        <v>12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482">
        <v>35</v>
      </c>
      <c r="J23" s="48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73">
        <v>25</v>
      </c>
      <c r="R23" s="473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73">
        <v>15</v>
      </c>
      <c r="AB23" s="166">
        <v>5</v>
      </c>
      <c r="AC23" s="474">
        <v>10</v>
      </c>
      <c r="AD23" s="165">
        <v>23000</v>
      </c>
      <c r="AE23" s="168">
        <v>7.0000000000000007E-2</v>
      </c>
      <c r="AF23" s="477">
        <v>36</v>
      </c>
      <c r="AG23" s="477">
        <v>12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482">
        <v>35</v>
      </c>
      <c r="J24" s="48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73">
        <v>25</v>
      </c>
      <c r="R24" s="473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73">
        <v>15</v>
      </c>
      <c r="AB24" s="166">
        <v>5</v>
      </c>
      <c r="AC24" s="474">
        <v>10</v>
      </c>
      <c r="AD24" s="165">
        <v>26000</v>
      </c>
      <c r="AE24" s="168">
        <v>0.06</v>
      </c>
      <c r="AF24" s="477">
        <v>36</v>
      </c>
      <c r="AG24" s="477">
        <v>12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482">
        <v>35</v>
      </c>
      <c r="J25" s="48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73">
        <v>20</v>
      </c>
      <c r="R25" s="473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73">
        <v>16</v>
      </c>
      <c r="AB25" s="166">
        <v>6</v>
      </c>
      <c r="AC25" s="473">
        <v>10</v>
      </c>
      <c r="AD25" s="165">
        <v>30000</v>
      </c>
      <c r="AE25" s="168">
        <v>0.05</v>
      </c>
      <c r="AF25" s="476">
        <v>42</v>
      </c>
      <c r="AG25" s="476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4" t="s">
        <v>663</v>
      </c>
      <c r="J26" s="495"/>
      <c r="K26" s="495"/>
      <c r="L26" s="496"/>
      <c r="M26" s="497" t="s">
        <v>664</v>
      </c>
      <c r="N26" s="498"/>
      <c r="O26" s="498"/>
      <c r="P26" s="498"/>
      <c r="Q26" s="498"/>
      <c r="R26" s="499"/>
      <c r="S26" s="500" t="s">
        <v>665</v>
      </c>
      <c r="T26" s="501"/>
      <c r="U26" s="479" t="s">
        <v>670</v>
      </c>
      <c r="V26" s="502" t="s">
        <v>669</v>
      </c>
      <c r="W26" s="503"/>
      <c r="X26" s="503"/>
      <c r="Y26" s="504"/>
      <c r="Z26" s="491" t="s">
        <v>666</v>
      </c>
      <c r="AA26" s="492"/>
      <c r="AB26" s="492"/>
      <c r="AC26" s="492"/>
      <c r="AD26" s="493"/>
      <c r="AE26" s="334" t="s">
        <v>667</v>
      </c>
      <c r="AH26" s="232"/>
      <c r="AI26" s="232"/>
      <c r="AV26" s="487" t="s">
        <v>671</v>
      </c>
      <c r="AW26" s="488"/>
      <c r="AX26" s="488"/>
      <c r="AY26" s="488"/>
      <c r="AZ26" s="489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61" priority="3"/>
  </conditionalFormatting>
  <conditionalFormatting sqref="C5:C9">
    <cfRule type="duplicateValues" dxfId="36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1340</v>
      </c>
      <c r="H44" s="15" t="s">
        <v>879</v>
      </c>
      <c r="I44" s="15" t="s">
        <v>1238</v>
      </c>
      <c r="J44" s="363" t="s">
        <v>1338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A22" workbookViewId="0">
      <selection activeCell="H22" sqref="H2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505"/>
      <c r="G3" s="50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505"/>
      <c r="G20" s="50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1" t="s">
        <v>336</v>
      </c>
      <c r="D40" s="412" t="s">
        <v>413</v>
      </c>
      <c r="E40" s="413">
        <v>48</v>
      </c>
      <c r="F40" s="414">
        <v>3</v>
      </c>
      <c r="G40" s="414">
        <v>0</v>
      </c>
      <c r="H40" s="414">
        <v>5</v>
      </c>
      <c r="I40" s="414">
        <v>0</v>
      </c>
      <c r="J40" s="414">
        <v>1</v>
      </c>
      <c r="K40" s="415">
        <v>0.53</v>
      </c>
      <c r="L40" s="414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6">
        <v>0.25</v>
      </c>
      <c r="Y40" s="416">
        <v>0.25</v>
      </c>
      <c r="Z40" s="416">
        <v>0</v>
      </c>
      <c r="AA40" s="417">
        <v>0</v>
      </c>
      <c r="AB40" s="418" t="s">
        <v>748</v>
      </c>
      <c r="AC40" s="419" t="s">
        <v>914</v>
      </c>
      <c r="AD40" s="420" t="s">
        <v>942</v>
      </c>
      <c r="AE40" s="419"/>
      <c r="AF40" s="421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2" t="s">
        <v>4</v>
      </c>
      <c r="C71" s="423" t="s">
        <v>711</v>
      </c>
      <c r="D71" s="424" t="s">
        <v>206</v>
      </c>
      <c r="E71" s="425">
        <v>5</v>
      </c>
      <c r="F71" s="426">
        <v>1</v>
      </c>
      <c r="G71" s="426">
        <v>1</v>
      </c>
      <c r="H71" s="426">
        <v>70</v>
      </c>
      <c r="I71" s="426">
        <v>0</v>
      </c>
      <c r="J71" s="426">
        <v>1</v>
      </c>
      <c r="K71" s="427">
        <v>0.18</v>
      </c>
      <c r="L71" s="426">
        <v>0</v>
      </c>
      <c r="M71" s="428" t="b">
        <v>1</v>
      </c>
      <c r="N71" s="428">
        <v>2</v>
      </c>
      <c r="O71" s="428">
        <v>3</v>
      </c>
      <c r="P71" s="428" t="b">
        <v>1</v>
      </c>
      <c r="Q71" s="429">
        <v>1</v>
      </c>
      <c r="R71" s="428" t="b">
        <v>0</v>
      </c>
      <c r="S71" s="429">
        <v>0</v>
      </c>
      <c r="T71" s="428" t="b">
        <v>1</v>
      </c>
      <c r="U71" s="429">
        <v>1</v>
      </c>
      <c r="V71" s="428">
        <v>200</v>
      </c>
      <c r="W71" s="428">
        <v>0</v>
      </c>
      <c r="X71" s="430">
        <v>0.5</v>
      </c>
      <c r="Y71" s="430">
        <v>0.5</v>
      </c>
      <c r="Z71" s="430">
        <v>1</v>
      </c>
      <c r="AA71" s="312">
        <v>0</v>
      </c>
      <c r="AB71" s="431" t="s">
        <v>460</v>
      </c>
      <c r="AC71" s="432" t="s">
        <v>915</v>
      </c>
      <c r="AD71" s="433" t="s">
        <v>944</v>
      </c>
      <c r="AE71" s="432" t="s">
        <v>1006</v>
      </c>
      <c r="AF71" s="432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505"/>
      <c r="H86" s="50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1"/>
      <c r="D14" s="441"/>
      <c r="E14" s="441"/>
      <c r="F14" s="441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4">
        <v>0</v>
      </c>
      <c r="E16" s="435">
        <v>500</v>
      </c>
      <c r="F16" s="436">
        <v>0</v>
      </c>
      <c r="G16" s="15" t="s">
        <v>1253</v>
      </c>
      <c r="H16" s="442" t="s">
        <v>1254</v>
      </c>
    </row>
    <row r="17" spans="2:8">
      <c r="B17" s="134" t="s">
        <v>4</v>
      </c>
      <c r="C17" s="159" t="s">
        <v>1249</v>
      </c>
      <c r="D17" s="434">
        <v>1</v>
      </c>
      <c r="E17" s="435">
        <v>0</v>
      </c>
      <c r="F17" s="436">
        <v>75</v>
      </c>
      <c r="G17" s="15" t="s">
        <v>1255</v>
      </c>
      <c r="H17" s="442" t="s">
        <v>1256</v>
      </c>
    </row>
    <row r="18" spans="2:8">
      <c r="B18" s="136" t="s">
        <v>4</v>
      </c>
      <c r="C18" s="437" t="s">
        <v>1250</v>
      </c>
      <c r="D18" s="438">
        <v>2</v>
      </c>
      <c r="E18" s="439">
        <v>0</v>
      </c>
      <c r="F18" s="440">
        <v>0</v>
      </c>
      <c r="G18" s="15" t="s">
        <v>1255</v>
      </c>
      <c r="H18" s="442" t="s">
        <v>1256</v>
      </c>
    </row>
  </sheetData>
  <conditionalFormatting sqref="C5:C6">
    <cfRule type="duplicateValues" dxfId="195" priority="22"/>
  </conditionalFormatting>
  <conditionalFormatting sqref="C7">
    <cfRule type="duplicateValues" dxfId="194" priority="12"/>
  </conditionalFormatting>
  <conditionalFormatting sqref="C8:C9">
    <cfRule type="duplicateValues" dxfId="193" priority="11"/>
  </conditionalFormatting>
  <conditionalFormatting sqref="C10">
    <cfRule type="duplicateValues" dxfId="192" priority="10"/>
  </conditionalFormatting>
  <conditionalFormatting sqref="C16:C18">
    <cfRule type="duplicateValues" dxfId="191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505" t="s">
        <v>360</v>
      </c>
      <c r="K3" s="505"/>
      <c r="M3" s="505"/>
      <c r="N3" s="505"/>
      <c r="O3" s="505"/>
      <c r="P3" s="50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6" t="s">
        <v>363</v>
      </c>
      <c r="G28" s="506"/>
      <c r="H28" s="50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507" t="s">
        <v>370</v>
      </c>
      <c r="H43" s="50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3" priority="6"/>
  </conditionalFormatting>
  <conditionalFormatting sqref="C45:D47">
    <cfRule type="duplicateValues" dxfId="162" priority="5"/>
  </conditionalFormatting>
  <conditionalFormatting sqref="C5:C22">
    <cfRule type="duplicateValues" dxfId="161" priority="12"/>
  </conditionalFormatting>
  <conditionalFormatting sqref="C30">
    <cfRule type="duplicateValues" dxfId="160" priority="4"/>
  </conditionalFormatting>
  <conditionalFormatting sqref="C34 C36:C37">
    <cfRule type="duplicateValues" dxfId="159" priority="3"/>
  </conditionalFormatting>
  <conditionalFormatting sqref="C38">
    <cfRule type="duplicateValues" dxfId="158" priority="2"/>
  </conditionalFormatting>
  <conditionalFormatting sqref="C35">
    <cfRule type="duplicateValues" dxfId="15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0">
        <v>1</v>
      </c>
      <c r="H19" s="410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0">
        <v>3</v>
      </c>
      <c r="H20" s="410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0">
        <v>5</v>
      </c>
      <c r="H21" s="410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0">
        <v>0</v>
      </c>
      <c r="H22" s="410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2" priority="18"/>
  </conditionalFormatting>
  <conditionalFormatting sqref="C19">
    <cfRule type="duplicateValues" dxfId="121" priority="5"/>
  </conditionalFormatting>
  <conditionalFormatting sqref="C20:C22">
    <cfRule type="duplicateValues" dxfId="120" priority="20"/>
  </conditionalFormatting>
  <conditionalFormatting sqref="C27:D27">
    <cfRule type="duplicateValues" dxfId="119" priority="3"/>
  </conditionalFormatting>
  <conditionalFormatting sqref="C28:D29">
    <cfRule type="duplicateValues" dxfId="118" priority="4"/>
  </conditionalFormatting>
  <conditionalFormatting sqref="C30:D30">
    <cfRule type="duplicateValues" dxfId="117" priority="2"/>
  </conditionalFormatting>
  <conditionalFormatting sqref="C12:C14">
    <cfRule type="duplicateValues" dxfId="116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505"/>
      <c r="G3" s="50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1188</v>
      </c>
      <c r="F23" s="217" t="s">
        <v>1188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1187</v>
      </c>
      <c r="F30" s="394" t="s">
        <v>1187</v>
      </c>
      <c r="G30" s="395">
        <v>100</v>
      </c>
      <c r="H30" s="395"/>
      <c r="I30" s="390" t="s">
        <v>1219</v>
      </c>
      <c r="J30" s="390" t="s">
        <v>1171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1338</v>
      </c>
      <c r="F31" s="217" t="s">
        <v>1338</v>
      </c>
      <c r="G31" s="395">
        <v>0</v>
      </c>
      <c r="H31" s="395"/>
      <c r="I31" s="390" t="s">
        <v>1339</v>
      </c>
      <c r="J31" s="390" t="s">
        <v>1171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1" t="s">
        <v>1201</v>
      </c>
      <c r="G35" s="402" t="s">
        <v>1200</v>
      </c>
      <c r="H35" s="402" t="s">
        <v>1199</v>
      </c>
    </row>
    <row r="36" spans="1:16384">
      <c r="D36" s="403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tabSelected="1" topLeftCell="N1"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59"/>
      <c r="C3" s="459"/>
      <c r="D3" s="459"/>
      <c r="E3" s="459"/>
      <c r="F3" s="459"/>
      <c r="G3" s="460" t="s">
        <v>1289</v>
      </c>
      <c r="H3" s="6">
        <v>10</v>
      </c>
    </row>
    <row r="4" spans="2:25" ht="30" customHeight="1">
      <c r="B4" s="443"/>
      <c r="C4" s="443"/>
      <c r="D4" s="443"/>
      <c r="E4" s="443"/>
      <c r="F4" s="443"/>
      <c r="G4" s="460" t="s">
        <v>1290</v>
      </c>
      <c r="H4" s="6">
        <v>200</v>
      </c>
    </row>
    <row r="5" spans="2:25" ht="114.75">
      <c r="B5" s="143" t="s">
        <v>1258</v>
      </c>
      <c r="C5" s="143" t="s">
        <v>5</v>
      </c>
      <c r="D5" s="143" t="s">
        <v>204</v>
      </c>
      <c r="E5" s="455" t="s">
        <v>186</v>
      </c>
      <c r="F5" s="146" t="s">
        <v>1260</v>
      </c>
      <c r="G5" s="147" t="s">
        <v>696</v>
      </c>
      <c r="H5" s="461" t="s">
        <v>1292</v>
      </c>
      <c r="I5" s="163" t="s">
        <v>1265</v>
      </c>
      <c r="J5" s="163" t="s">
        <v>627</v>
      </c>
      <c r="K5" s="461" t="s">
        <v>1291</v>
      </c>
      <c r="L5" s="163" t="s">
        <v>1261</v>
      </c>
      <c r="M5" s="148" t="s">
        <v>23</v>
      </c>
      <c r="N5" s="475" t="s">
        <v>857</v>
      </c>
      <c r="O5" s="475" t="s">
        <v>1341</v>
      </c>
      <c r="P5" s="475" t="s">
        <v>1342</v>
      </c>
      <c r="Q5" s="475" t="s">
        <v>1343</v>
      </c>
    </row>
    <row r="6" spans="2:25">
      <c r="B6" s="134" t="s">
        <v>4</v>
      </c>
      <c r="C6" s="159" t="s">
        <v>1259</v>
      </c>
      <c r="D6" s="159" t="s">
        <v>1264</v>
      </c>
      <c r="E6" s="456">
        <v>0</v>
      </c>
      <c r="F6" s="14">
        <v>0.99</v>
      </c>
      <c r="G6" s="133">
        <v>0</v>
      </c>
      <c r="H6" s="46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62">
        <f>shopPacksDefinitions[[#This Row],['[amount']]]/shopPacksDefinitions[[#This Row],['[priceDollars']]]</f>
        <v>10.1010101010101</v>
      </c>
      <c r="L6" s="20" t="b">
        <v>0</v>
      </c>
      <c r="M6" s="15" t="s">
        <v>1266</v>
      </c>
      <c r="N6" s="353"/>
      <c r="O6" s="205" t="s">
        <v>1344</v>
      </c>
      <c r="P6" s="353"/>
      <c r="Q6" s="205" t="s">
        <v>1344</v>
      </c>
    </row>
    <row r="7" spans="2:25">
      <c r="B7" s="134" t="s">
        <v>4</v>
      </c>
      <c r="C7" s="159" t="s">
        <v>1262</v>
      </c>
      <c r="D7" s="409" t="s">
        <v>1264</v>
      </c>
      <c r="E7" s="456">
        <v>1</v>
      </c>
      <c r="F7" s="14">
        <v>4.99</v>
      </c>
      <c r="G7" s="133">
        <v>0</v>
      </c>
      <c r="H7" s="46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62">
        <f>shopPacksDefinitions[[#This Row],['[amount']]]/shopPacksDefinitions[[#This Row],['[priceDollars']]]</f>
        <v>10.020040080160321</v>
      </c>
      <c r="L7" s="20" t="b">
        <v>0</v>
      </c>
      <c r="M7" s="15" t="s">
        <v>1267</v>
      </c>
      <c r="N7" s="353"/>
      <c r="O7" s="205" t="s">
        <v>1345</v>
      </c>
      <c r="P7" s="353"/>
      <c r="Q7" s="205" t="s">
        <v>1345</v>
      </c>
    </row>
    <row r="8" spans="2:25">
      <c r="B8" s="134" t="s">
        <v>4</v>
      </c>
      <c r="C8" s="159" t="s">
        <v>1263</v>
      </c>
      <c r="D8" s="409" t="s">
        <v>1264</v>
      </c>
      <c r="E8" s="456">
        <v>2</v>
      </c>
      <c r="F8" s="14">
        <v>9.99</v>
      </c>
      <c r="G8" s="133">
        <v>0</v>
      </c>
      <c r="H8" s="46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62">
        <f>shopPacksDefinitions[[#This Row],['[amount']]]/shopPacksDefinitions[[#This Row],['[priceDollars']]]</f>
        <v>11.011011011011011</v>
      </c>
      <c r="L8" s="20" t="b">
        <v>0</v>
      </c>
      <c r="M8" s="15" t="s">
        <v>1268</v>
      </c>
      <c r="N8" s="444"/>
      <c r="O8" s="205" t="s">
        <v>1346</v>
      </c>
      <c r="P8" s="444"/>
      <c r="Q8" s="419" t="s">
        <v>1346</v>
      </c>
    </row>
    <row r="9" spans="2:25">
      <c r="B9" s="136" t="s">
        <v>4</v>
      </c>
      <c r="C9" s="437" t="s">
        <v>1269</v>
      </c>
      <c r="D9" s="409" t="s">
        <v>1264</v>
      </c>
      <c r="E9" s="456">
        <v>3</v>
      </c>
      <c r="F9" s="14">
        <v>19.989999999999998</v>
      </c>
      <c r="G9" s="140">
        <v>0</v>
      </c>
      <c r="H9" s="462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62">
        <f>shopPacksDefinitions[[#This Row],['[amount']]]/shopPacksDefinitions[[#This Row],['[priceDollars']]]</f>
        <v>12.006003001500751</v>
      </c>
      <c r="L9" s="155" t="b">
        <v>0</v>
      </c>
      <c r="M9" s="358" t="s">
        <v>1274</v>
      </c>
      <c r="N9" s="445"/>
      <c r="O9" s="205" t="s">
        <v>1347</v>
      </c>
      <c r="P9" s="445"/>
      <c r="Q9" s="508" t="s">
        <v>1347</v>
      </c>
    </row>
    <row r="10" spans="2:25">
      <c r="B10" s="136" t="s">
        <v>4</v>
      </c>
      <c r="C10" s="437" t="s">
        <v>1281</v>
      </c>
      <c r="D10" s="409" t="s">
        <v>1264</v>
      </c>
      <c r="E10" s="456">
        <v>4</v>
      </c>
      <c r="F10" s="139">
        <v>39.99</v>
      </c>
      <c r="G10" s="140">
        <v>0</v>
      </c>
      <c r="H10" s="462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62">
        <f>shopPacksDefinitions[[#This Row],['[amount']]]/shopPacksDefinitions[[#This Row],['[priceDollars']]]</f>
        <v>13.003250812703175</v>
      </c>
      <c r="L10" s="155" t="b">
        <v>0</v>
      </c>
      <c r="M10" s="358" t="s">
        <v>1285</v>
      </c>
      <c r="N10" s="445"/>
      <c r="O10" s="205" t="s">
        <v>1348</v>
      </c>
      <c r="P10" s="445"/>
      <c r="Q10" s="508" t="s">
        <v>1348</v>
      </c>
    </row>
    <row r="11" spans="2:25" ht="15.75" thickBot="1">
      <c r="B11" s="136" t="s">
        <v>4</v>
      </c>
      <c r="C11" s="437" t="s">
        <v>1282</v>
      </c>
      <c r="D11" s="409" t="s">
        <v>1264</v>
      </c>
      <c r="E11" s="458">
        <v>5</v>
      </c>
      <c r="F11" s="139">
        <v>79.989999999999995</v>
      </c>
      <c r="G11" s="140">
        <v>0</v>
      </c>
      <c r="H11" s="462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62">
        <f>shopPacksDefinitions[[#This Row],['[amount']]]/shopPacksDefinitions[[#This Row],['[priceDollars']]]</f>
        <v>14.001750218777348</v>
      </c>
      <c r="L11" s="155" t="b">
        <v>1</v>
      </c>
      <c r="M11" s="358" t="s">
        <v>1286</v>
      </c>
      <c r="N11" s="445"/>
      <c r="O11" s="205" t="s">
        <v>1349</v>
      </c>
      <c r="P11" s="445"/>
      <c r="Q11" s="508" t="s">
        <v>1349</v>
      </c>
    </row>
    <row r="12" spans="2:25">
      <c r="B12" s="446" t="s">
        <v>4</v>
      </c>
      <c r="C12" s="447" t="s">
        <v>1284</v>
      </c>
      <c r="D12" s="448" t="s">
        <v>1279</v>
      </c>
      <c r="E12" s="457">
        <v>0</v>
      </c>
      <c r="F12" s="449">
        <v>0</v>
      </c>
      <c r="G12" s="450">
        <v>5</v>
      </c>
      <c r="H12" s="463">
        <f>ROUND(shopPacksDefinitions[[#This Row],['[priceHC']]],0)*$H$4</f>
        <v>1000</v>
      </c>
      <c r="I12" s="451">
        <v>0</v>
      </c>
      <c r="J12" s="451">
        <f>ROUND(shopPacksDefinitions[[#This Row],[Base Amount
(only for the maths)]]+shopPacksDefinitions[[#This Row],[Base Amount
(only for the maths)]]*shopPacksDefinitions[[#This Row],['[bonusAmount']]],0)</f>
        <v>1000</v>
      </c>
      <c r="K12" s="463">
        <f>shopPacksDefinitions[[#This Row],['[amount']]]/shopPacksDefinitions[[#This Row],['[priceHC']]]</f>
        <v>200</v>
      </c>
      <c r="L12" s="452" t="b">
        <v>0</v>
      </c>
      <c r="M12" s="453" t="s">
        <v>1275</v>
      </c>
      <c r="N12" s="454"/>
      <c r="O12" s="454"/>
      <c r="P12" s="454"/>
      <c r="Q12" s="454"/>
    </row>
    <row r="13" spans="2:25">
      <c r="B13" s="134" t="s">
        <v>4</v>
      </c>
      <c r="C13" s="159" t="s">
        <v>1270</v>
      </c>
      <c r="D13" s="409" t="s">
        <v>1279</v>
      </c>
      <c r="E13" s="456">
        <v>1</v>
      </c>
      <c r="F13" s="14">
        <v>0</v>
      </c>
      <c r="G13" s="133">
        <v>20</v>
      </c>
      <c r="H13" s="46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62">
        <f>shopPacksDefinitions[[#This Row],['[amount']]]/shopPacksDefinitions[[#This Row],['[priceHC']]]</f>
        <v>220</v>
      </c>
      <c r="L13" s="20" t="b">
        <v>0</v>
      </c>
      <c r="M13" s="15" t="s">
        <v>1276</v>
      </c>
      <c r="N13" s="444"/>
      <c r="O13" s="444"/>
      <c r="P13" s="444"/>
      <c r="Q13" s="444"/>
    </row>
    <row r="14" spans="2:25">
      <c r="B14" s="134" t="s">
        <v>4</v>
      </c>
      <c r="C14" s="159" t="s">
        <v>1271</v>
      </c>
      <c r="D14" s="409" t="s">
        <v>1279</v>
      </c>
      <c r="E14" s="456">
        <v>2</v>
      </c>
      <c r="F14" s="14">
        <v>0</v>
      </c>
      <c r="G14" s="133">
        <v>50</v>
      </c>
      <c r="H14" s="46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62">
        <f>shopPacksDefinitions[[#This Row],['[amount']]]/shopPacksDefinitions[[#This Row],['[priceHC']]]</f>
        <v>240</v>
      </c>
      <c r="L14" s="20" t="b">
        <v>0</v>
      </c>
      <c r="M14" s="15" t="s">
        <v>1277</v>
      </c>
      <c r="N14" s="444"/>
      <c r="O14" s="444"/>
      <c r="P14" s="444"/>
      <c r="Q14" s="444"/>
    </row>
    <row r="15" spans="2:25">
      <c r="B15" s="134" t="s">
        <v>4</v>
      </c>
      <c r="C15" s="159" t="s">
        <v>1272</v>
      </c>
      <c r="D15" s="409" t="s">
        <v>1279</v>
      </c>
      <c r="E15" s="456">
        <v>3</v>
      </c>
      <c r="F15" s="14">
        <v>0</v>
      </c>
      <c r="G15" s="133">
        <v>250</v>
      </c>
      <c r="H15" s="46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62">
        <f>shopPacksDefinitions[[#This Row],['[amount']]]/shopPacksDefinitions[[#This Row],['[priceHC']]]</f>
        <v>280</v>
      </c>
      <c r="L15" s="20" t="b">
        <v>0</v>
      </c>
      <c r="M15" s="15" t="s">
        <v>1278</v>
      </c>
      <c r="N15" s="444"/>
      <c r="O15" s="444"/>
      <c r="P15" s="444"/>
      <c r="Q15" s="444"/>
    </row>
    <row r="16" spans="2:25">
      <c r="B16" s="134" t="s">
        <v>4</v>
      </c>
      <c r="C16" s="159" t="s">
        <v>1273</v>
      </c>
      <c r="D16" s="409" t="s">
        <v>1279</v>
      </c>
      <c r="E16" s="456">
        <v>4</v>
      </c>
      <c r="F16" s="14">
        <v>0</v>
      </c>
      <c r="G16" s="133">
        <v>400</v>
      </c>
      <c r="H16" s="46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62">
        <f>shopPacksDefinitions[[#This Row],['[amount']]]/shopPacksDefinitions[[#This Row],['[priceHC']]]</f>
        <v>300</v>
      </c>
      <c r="L16" s="20" t="b">
        <v>0</v>
      </c>
      <c r="M16" s="15" t="s">
        <v>1287</v>
      </c>
      <c r="N16" s="444"/>
      <c r="O16" s="444"/>
      <c r="P16" s="444"/>
      <c r="Q16" s="444"/>
    </row>
    <row r="17" spans="2:17">
      <c r="B17" s="134" t="s">
        <v>4</v>
      </c>
      <c r="C17" s="159" t="s">
        <v>1283</v>
      </c>
      <c r="D17" s="409" t="s">
        <v>1279</v>
      </c>
      <c r="E17" s="456">
        <v>5</v>
      </c>
      <c r="F17" s="14">
        <v>0</v>
      </c>
      <c r="G17" s="133">
        <v>1000</v>
      </c>
      <c r="H17" s="46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62">
        <f>shopPacksDefinitions[[#This Row],['[amount']]]/shopPacksDefinitions[[#This Row],['[priceHC']]]</f>
        <v>340</v>
      </c>
      <c r="L17" s="20" t="b">
        <v>1</v>
      </c>
      <c r="M17" s="15" t="s">
        <v>1288</v>
      </c>
      <c r="N17" s="444"/>
      <c r="O17" s="444"/>
      <c r="P17" s="444"/>
      <c r="Q17" s="44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5"/>
      <c r="G3" s="50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2" t="s">
        <v>1204</v>
      </c>
      <c r="F49" s="402" t="s">
        <v>1205</v>
      </c>
      <c r="G49" s="402" t="s">
        <v>1206</v>
      </c>
      <c r="H49" s="402" t="s">
        <v>1207</v>
      </c>
    </row>
    <row r="50" spans="2:8">
      <c r="B50" s="405" t="s">
        <v>4</v>
      </c>
      <c r="C50" s="400" t="s">
        <v>1196</v>
      </c>
      <c r="D50" s="400" t="s">
        <v>1197</v>
      </c>
      <c r="E50" s="404" t="s">
        <v>1197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9"/>
  <sheetViews>
    <sheetView topLeftCell="D1" workbookViewId="0">
      <selection activeCell="I6" sqref="I6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2" t="s">
        <v>1294</v>
      </c>
      <c r="E3" s="402" t="s">
        <v>1297</v>
      </c>
    </row>
    <row r="4" spans="1:10">
      <c r="A4" s="405" t="s">
        <v>4</v>
      </c>
      <c r="B4" s="400" t="s">
        <v>1296</v>
      </c>
      <c r="C4" s="400" t="s">
        <v>1083</v>
      </c>
      <c r="D4" s="404" t="s">
        <v>1295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1298</v>
      </c>
      <c r="C5" s="400" t="s">
        <v>1083</v>
      </c>
      <c r="D5" s="404" t="s">
        <v>1299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1302</v>
      </c>
      <c r="C6" s="400" t="s">
        <v>1300</v>
      </c>
      <c r="D6" s="404" t="s">
        <v>1301</v>
      </c>
      <c r="E6" s="404" t="str">
        <f t="shared" si="0"/>
        <v>TID_EVENT_DESTROY_HOUSES</v>
      </c>
    </row>
    <row r="7" spans="1:10">
      <c r="A7" s="405" t="s">
        <v>4</v>
      </c>
      <c r="B7" s="400" t="s">
        <v>1303</v>
      </c>
      <c r="C7" s="400" t="s">
        <v>1304</v>
      </c>
      <c r="D7" s="404" t="s">
        <v>1280</v>
      </c>
      <c r="E7" s="404" t="str">
        <f t="shared" si="0"/>
        <v>TID_EVENT_COLLECT_COINS</v>
      </c>
    </row>
    <row r="8" spans="1:10">
      <c r="A8" s="405" t="s">
        <v>4</v>
      </c>
      <c r="B8" s="400" t="s">
        <v>1305</v>
      </c>
      <c r="C8" s="400" t="s">
        <v>1306</v>
      </c>
      <c r="D8" s="404" t="s">
        <v>1306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1307</v>
      </c>
      <c r="C11" s="400" t="s">
        <v>1307</v>
      </c>
      <c r="D11" s="404" t="s">
        <v>1307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2" t="s">
        <v>1311</v>
      </c>
      <c r="D15" s="402" t="s">
        <v>1312</v>
      </c>
      <c r="E15" s="402" t="s">
        <v>1313</v>
      </c>
      <c r="F15" s="402" t="s">
        <v>1314</v>
      </c>
      <c r="G15" s="464" t="s">
        <v>1315</v>
      </c>
    </row>
    <row r="16" spans="1:10">
      <c r="A16" s="405" t="s">
        <v>4</v>
      </c>
      <c r="B16" s="400" t="s">
        <v>1310</v>
      </c>
      <c r="C16" s="404">
        <v>0.2</v>
      </c>
      <c r="D16" s="404">
        <v>0.5</v>
      </c>
      <c r="E16" s="404">
        <v>0.7</v>
      </c>
      <c r="F16" s="404">
        <v>1</v>
      </c>
      <c r="G16" s="465">
        <v>0.01</v>
      </c>
    </row>
    <row r="18" spans="1:15" ht="15.75" thickBot="1"/>
    <row r="19" spans="1:15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5" ht="144">
      <c r="A21" s="466" t="s">
        <v>1320</v>
      </c>
      <c r="B21" s="466" t="s">
        <v>186</v>
      </c>
      <c r="C21" s="466" t="s">
        <v>5</v>
      </c>
      <c r="D21" s="467" t="s">
        <v>1350</v>
      </c>
      <c r="E21" s="467" t="s">
        <v>1294</v>
      </c>
      <c r="F21" s="468" t="s">
        <v>1329</v>
      </c>
      <c r="G21" s="468" t="s">
        <v>1330</v>
      </c>
      <c r="H21" s="468" t="s">
        <v>1331</v>
      </c>
      <c r="I21" s="468" t="s">
        <v>1332</v>
      </c>
      <c r="J21" s="468" t="s">
        <v>1333</v>
      </c>
      <c r="K21" s="468" t="s">
        <v>1333</v>
      </c>
      <c r="L21" s="468" t="s">
        <v>1334</v>
      </c>
      <c r="M21" s="468" t="s">
        <v>1334</v>
      </c>
      <c r="N21" s="468" t="s">
        <v>1335</v>
      </c>
      <c r="O21" s="468" t="s">
        <v>1336</v>
      </c>
    </row>
    <row r="22" spans="1:15">
      <c r="A22" s="469" t="s">
        <v>4</v>
      </c>
      <c r="B22" s="470">
        <v>10</v>
      </c>
      <c r="C22" s="470" t="s">
        <v>1321</v>
      </c>
      <c r="D22" s="471" t="s">
        <v>1296</v>
      </c>
      <c r="E22" s="471">
        <v>1000000</v>
      </c>
      <c r="F22" s="472" t="s">
        <v>381</v>
      </c>
      <c r="G22" s="472">
        <v>100</v>
      </c>
      <c r="H22" s="472" t="s">
        <v>381</v>
      </c>
      <c r="I22" s="472">
        <v>200</v>
      </c>
      <c r="J22" s="472" t="s">
        <v>381</v>
      </c>
      <c r="K22" s="472">
        <v>1000</v>
      </c>
      <c r="L22" s="472" t="s">
        <v>381</v>
      </c>
      <c r="M22" s="472">
        <v>2500</v>
      </c>
      <c r="N22" s="472" t="s">
        <v>1337</v>
      </c>
      <c r="O22" s="472">
        <v>25</v>
      </c>
    </row>
    <row r="23" spans="1:15">
      <c r="A23" s="469" t="s">
        <v>4</v>
      </c>
      <c r="B23" s="470">
        <v>20</v>
      </c>
      <c r="C23" s="470" t="s">
        <v>1322</v>
      </c>
      <c r="D23" s="471" t="s">
        <v>1298</v>
      </c>
      <c r="E23" s="471">
        <v>1000000</v>
      </c>
      <c r="F23" s="472" t="s">
        <v>381</v>
      </c>
      <c r="G23" s="472">
        <v>100</v>
      </c>
      <c r="H23" s="472" t="s">
        <v>381</v>
      </c>
      <c r="I23" s="472">
        <v>200</v>
      </c>
      <c r="J23" s="472" t="s">
        <v>381</v>
      </c>
      <c r="K23" s="472">
        <v>1000</v>
      </c>
      <c r="L23" s="472" t="s">
        <v>381</v>
      </c>
      <c r="M23" s="472">
        <v>2500</v>
      </c>
      <c r="N23" s="472" t="s">
        <v>1337</v>
      </c>
      <c r="O23" s="472">
        <v>25</v>
      </c>
    </row>
    <row r="24" spans="1:15">
      <c r="A24" s="469" t="s">
        <v>4</v>
      </c>
      <c r="B24" s="470">
        <v>30</v>
      </c>
      <c r="C24" s="470" t="s">
        <v>1323</v>
      </c>
      <c r="D24" s="471" t="s">
        <v>1302</v>
      </c>
      <c r="E24" s="471">
        <v>100000</v>
      </c>
      <c r="F24" s="472" t="s">
        <v>381</v>
      </c>
      <c r="G24" s="472">
        <v>100</v>
      </c>
      <c r="H24" s="472" t="s">
        <v>381</v>
      </c>
      <c r="I24" s="472">
        <v>200</v>
      </c>
      <c r="J24" s="472" t="s">
        <v>381</v>
      </c>
      <c r="K24" s="472">
        <v>1000</v>
      </c>
      <c r="L24" s="472" t="s">
        <v>381</v>
      </c>
      <c r="M24" s="472">
        <v>2500</v>
      </c>
      <c r="N24" s="472" t="s">
        <v>1337</v>
      </c>
      <c r="O24" s="472">
        <v>25</v>
      </c>
    </row>
    <row r="25" spans="1:15">
      <c r="A25" s="469" t="s">
        <v>4</v>
      </c>
      <c r="B25" s="470">
        <v>40</v>
      </c>
      <c r="C25" s="470" t="s">
        <v>1324</v>
      </c>
      <c r="D25" s="471" t="s">
        <v>1303</v>
      </c>
      <c r="E25" s="471">
        <v>1000000</v>
      </c>
      <c r="F25" s="472" t="s">
        <v>381</v>
      </c>
      <c r="G25" s="472">
        <v>100</v>
      </c>
      <c r="H25" s="472" t="s">
        <v>381</v>
      </c>
      <c r="I25" s="472">
        <v>200</v>
      </c>
      <c r="J25" s="472" t="s">
        <v>381</v>
      </c>
      <c r="K25" s="472">
        <v>1000</v>
      </c>
      <c r="L25" s="472" t="s">
        <v>381</v>
      </c>
      <c r="M25" s="472">
        <v>2500</v>
      </c>
      <c r="N25" s="472" t="s">
        <v>1337</v>
      </c>
      <c r="O25" s="472">
        <v>25</v>
      </c>
    </row>
    <row r="26" spans="1:15">
      <c r="A26" s="469" t="s">
        <v>4</v>
      </c>
      <c r="B26" s="470">
        <v>50</v>
      </c>
      <c r="C26" s="470" t="s">
        <v>1325</v>
      </c>
      <c r="D26" s="471" t="s">
        <v>1305</v>
      </c>
      <c r="E26" s="471">
        <v>60000</v>
      </c>
      <c r="F26" s="472" t="s">
        <v>381</v>
      </c>
      <c r="G26" s="472">
        <v>100</v>
      </c>
      <c r="H26" s="472" t="s">
        <v>381</v>
      </c>
      <c r="I26" s="472">
        <v>200</v>
      </c>
      <c r="J26" s="472" t="s">
        <v>381</v>
      </c>
      <c r="K26" s="472">
        <v>1000</v>
      </c>
      <c r="L26" s="472" t="s">
        <v>381</v>
      </c>
      <c r="M26" s="472">
        <v>2500</v>
      </c>
      <c r="N26" s="472" t="s">
        <v>1337</v>
      </c>
      <c r="O26" s="472">
        <v>25</v>
      </c>
    </row>
    <row r="27" spans="1:15">
      <c r="A27" s="469" t="s">
        <v>4</v>
      </c>
      <c r="B27" s="470">
        <v>60</v>
      </c>
      <c r="C27" s="470" t="s">
        <v>1326</v>
      </c>
      <c r="D27" s="471" t="s">
        <v>313</v>
      </c>
      <c r="E27" s="471">
        <v>1000000000</v>
      </c>
      <c r="F27" s="472" t="s">
        <v>381</v>
      </c>
      <c r="G27" s="472">
        <v>100</v>
      </c>
      <c r="H27" s="472" t="s">
        <v>381</v>
      </c>
      <c r="I27" s="472">
        <v>200</v>
      </c>
      <c r="J27" s="472" t="s">
        <v>381</v>
      </c>
      <c r="K27" s="472">
        <v>1000</v>
      </c>
      <c r="L27" s="472" t="s">
        <v>381</v>
      </c>
      <c r="M27" s="472">
        <v>2500</v>
      </c>
      <c r="N27" s="472" t="s">
        <v>1337</v>
      </c>
      <c r="O27" s="472">
        <v>25</v>
      </c>
    </row>
    <row r="28" spans="1:15">
      <c r="A28" s="469" t="s">
        <v>4</v>
      </c>
      <c r="B28" s="470">
        <v>70</v>
      </c>
      <c r="C28" s="470" t="s">
        <v>1327</v>
      </c>
      <c r="D28" s="471" t="s">
        <v>205</v>
      </c>
      <c r="E28" s="471">
        <v>1000</v>
      </c>
      <c r="F28" s="472" t="s">
        <v>381</v>
      </c>
      <c r="G28" s="472">
        <v>100</v>
      </c>
      <c r="H28" s="472" t="s">
        <v>381</v>
      </c>
      <c r="I28" s="472">
        <v>200</v>
      </c>
      <c r="J28" s="472" t="s">
        <v>381</v>
      </c>
      <c r="K28" s="472">
        <v>1000</v>
      </c>
      <c r="L28" s="472" t="s">
        <v>381</v>
      </c>
      <c r="M28" s="472">
        <v>2500</v>
      </c>
      <c r="N28" s="472" t="s">
        <v>1337</v>
      </c>
      <c r="O28" s="472">
        <v>25</v>
      </c>
    </row>
    <row r="29" spans="1:15">
      <c r="A29" s="469" t="s">
        <v>4</v>
      </c>
      <c r="B29" s="470">
        <v>80</v>
      </c>
      <c r="C29" s="470" t="s">
        <v>1328</v>
      </c>
      <c r="D29" s="471" t="s">
        <v>1307</v>
      </c>
      <c r="E29" s="471">
        <v>10000</v>
      </c>
      <c r="F29" s="472" t="s">
        <v>381</v>
      </c>
      <c r="G29" s="472">
        <v>100</v>
      </c>
      <c r="H29" s="472" t="s">
        <v>381</v>
      </c>
      <c r="I29" s="472">
        <v>200</v>
      </c>
      <c r="J29" s="472" t="s">
        <v>381</v>
      </c>
      <c r="K29" s="472">
        <v>1000</v>
      </c>
      <c r="L29" s="472" t="s">
        <v>381</v>
      </c>
      <c r="M29" s="472">
        <v>2500</v>
      </c>
      <c r="N29" s="472" t="s">
        <v>1337</v>
      </c>
      <c r="O29" s="472">
        <v>25</v>
      </c>
    </row>
  </sheetData>
  <dataValidations count="1">
    <dataValidation allowBlank="1" sqref="D16 D4:D11 E22:E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2017-02-28T17:12:47Z</dcterms:modified>
</cp:coreProperties>
</file>