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40" windowHeight="2600" tabRatio="582" firstSheet="7" activeTab="10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F42" i="57" l="1"/>
  <c r="J42" i="57"/>
  <c r="C66" i="57"/>
  <c r="C64" i="57"/>
  <c r="J30" i="57" l="1"/>
  <c r="J29" i="57"/>
  <c r="C157" i="57" l="1"/>
  <c r="Q30" i="57" l="1"/>
  <c r="P30" i="57"/>
  <c r="P29" i="57"/>
  <c r="B13" i="58" l="1"/>
  <c r="B15" i="58" s="1"/>
  <c r="B19" i="58" l="1"/>
  <c r="B20" i="58"/>
  <c r="B21" i="58"/>
  <c r="B18" i="58"/>
  <c r="N140" i="57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H135" i="57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G4" i="57"/>
  <c r="M64" i="57" s="1"/>
  <c r="C75" i="57"/>
  <c r="C79" i="57"/>
  <c r="C90" i="57"/>
  <c r="C98" i="57"/>
  <c r="C111" i="57"/>
  <c r="C115" i="57"/>
  <c r="C129" i="57"/>
  <c r="C136" i="57"/>
  <c r="C65" i="57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D145" i="57" l="1"/>
  <c r="C87" i="55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6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7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0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5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4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8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<sst xmlns="http://schemas.openxmlformats.org/spreadsheetml/2006/main" count="1607" uniqueCount="785">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</sst>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5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8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0" fillId="47" borderId="73" xfId="0" applyFont="1" applyFill="1" applyBorder="1" applyAlignment="1">
      <alignment horizontal="center" wrapText="1"/>
    </xf>
    <xf numFmtId="0" fontId="20" fillId="48" borderId="73" xfId="0" applyFont="1" applyFill="1" applyBorder="1" applyAlignment="1">
      <alignment horizontal="center" wrapText="1"/>
    </xf>
    <xf numFmtId="0" fontId="20" fillId="49" borderId="73" xfId="0" applyFont="1" applyFill="1" applyBorder="1" applyAlignment="1">
      <alignment horizontal="center" wrapText="1"/>
    </xf>
    <xf numFmtId="0" fontId="20" fillId="50" borderId="73" xfId="0" applyFont="1" applyFill="1" applyBorder="1" applyAlignment="1">
      <alignment horizontal="center" wrapText="1"/>
    </xf>
    <xf numFmtId="0" fontId="20" fillId="51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51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336550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88900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30" dataDxfId="229">
  <autoFilter ref="A6:C21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25" dataDxfId="224">
  <autoFilter ref="A3:U18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96" dataDxfId="195">
  <autoFilter ref="A64:T79"/>
  <tableColumns count="20">
    <tableColumn id="1" name="Dragon ID / Step XP per Level" dataDxfId="194"/>
    <tableColumn id="2" name="1" dataDxfId="193">
      <calculatedColumnFormula>IF(OFFSET(F32,$A65,0)="","",ROUND(SUM(OFFSET($F32:F32,$A65,0)),0))</calculatedColumnFormula>
    </tableColumn>
    <tableColumn id="3" name="2" dataDxfId="192">
      <calculatedColumnFormula>IF(OFFSET(G32,$A65,0)="","",ROUND(SUM(OFFSET($F32:G32,$A65,0)),0))</calculatedColumnFormula>
    </tableColumn>
    <tableColumn id="4" name="3" dataDxfId="191">
      <calculatedColumnFormula>IF(OFFSET(H32,$A65,0)="","",ROUND(SUM(OFFSET($F32:H32,$A65,0)),0))</calculatedColumnFormula>
    </tableColumn>
    <tableColumn id="5" name="4" dataDxfId="190">
      <calculatedColumnFormula>IF(OFFSET(I32,$A65,0)="","",ROUND(SUM(OFFSET($F32:I32,$A65,0)),0))</calculatedColumnFormula>
    </tableColumn>
    <tableColumn id="6" name="5" dataDxfId="189">
      <calculatedColumnFormula>IF(OFFSET(J32,$A65,0)="","",ROUND(SUM(OFFSET($F32:J32,$A65,0)),0))</calculatedColumnFormula>
    </tableColumn>
    <tableColumn id="7" name="6" dataDxfId="188">
      <calculatedColumnFormula>IF(OFFSET(K32,$A65,0)="","",ROUND(SUM(OFFSET($F32:K32,$A65,0)),0))</calculatedColumnFormula>
    </tableColumn>
    <tableColumn id="8" name="7" dataDxfId="187">
      <calculatedColumnFormula>IF(OFFSET(L32,$A65,0)="","",ROUND(SUM(OFFSET($F32:L32,$A65,0)),0))</calculatedColumnFormula>
    </tableColumn>
    <tableColumn id="9" name="8" dataDxfId="186">
      <calculatedColumnFormula>IF(OFFSET(M32,$A65,0)="","",ROUND(SUM(OFFSET($F32:M32,$A65,0)),0))</calculatedColumnFormula>
    </tableColumn>
    <tableColumn id="10" name="9" dataDxfId="185">
      <calculatedColumnFormula>IF(OFFSET(N32,$A65,0)="","",ROUND(SUM(OFFSET($F32:N32,$A65,0)),0))</calculatedColumnFormula>
    </tableColumn>
    <tableColumn id="11" name="10" dataDxfId="184">
      <calculatedColumnFormula>IF(OFFSET(O32,$A65,0)="","",ROUND(SUM(OFFSET($F32:O32,$A65,0)),0))</calculatedColumnFormula>
    </tableColumn>
    <tableColumn id="12" name="11" dataDxfId="183">
      <calculatedColumnFormula>IF(OFFSET(P32,$A65,0)="","",ROUND(SUM(OFFSET($F32:P32,$A65,0)),0))</calculatedColumnFormula>
    </tableColumn>
    <tableColumn id="13" name="12" dataDxfId="182">
      <calculatedColumnFormula>IF(OFFSET(Q32,$A65,0)="","",ROUND(SUM(OFFSET($F32:Q32,$A65,0)),0))</calculatedColumnFormula>
    </tableColumn>
    <tableColumn id="14" name="13" dataDxfId="181">
      <calculatedColumnFormula>IF(OFFSET(R32,$A65,0)="","",ROUND(SUM(OFFSET($F32:R32,$A65,0)),0))</calculatedColumnFormula>
    </tableColumn>
    <tableColumn id="15" name="14" dataDxfId="180">
      <calculatedColumnFormula>IF(OFFSET(S32,$A65,0)="","",ROUND(SUM(OFFSET($F32:S32,$A65,0)),0))</calculatedColumnFormula>
    </tableColumn>
    <tableColumn id="16" name="15" dataDxfId="179">
      <calculatedColumnFormula>IF(OFFSET(T32,$A65,0)="","",ROUND(SUM(OFFSET($F32:T32,$A65,0)),0))</calculatedColumnFormula>
    </tableColumn>
    <tableColumn id="17" name="16" dataDxfId="178">
      <calculatedColumnFormula>IF(OFFSET(U32,$A65,0)="","",ROUND(SUM(OFFSET($F32:U32,$A65,0)),0))</calculatedColumnFormula>
    </tableColumn>
    <tableColumn id="18" name="17" dataDxfId="177">
      <calculatedColumnFormula>IF(OFFSET(V32,$A65,0)="","",ROUND(SUM(OFFSET($F32:V32,$A65,0)),0))</calculatedColumnFormula>
    </tableColumn>
    <tableColumn id="19" name="18" dataDxfId="176">
      <calculatedColumnFormula>IF(OFFSET(W32,$A65,0)="","",ROUND(SUM(OFFSET($F32:W32,$A65,0)),0))</calculatedColumnFormula>
    </tableColumn>
    <tableColumn id="20" name="19" dataDxfId="175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74" dataDxfId="173">
  <autoFilter ref="A82:C97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9" dataDxfId="167" headerRowBorderDxfId="168">
  <autoFilter ref="E12:N32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9" dataDxfId="147" headerRowBorderDxfId="148" tableBorderDxfId="146">
  <autoFilter ref="A12:C32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42" headerRowBorderDxfId="141" tableBorderDxfId="140">
  <autoFilter ref="B46:Q127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35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34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24" headerRowBorderDxfId="123" tableBorderDxfId="122">
  <autoFilter ref="G13:AL33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40" tableBorderDxfId="39">
  <autoFilter ref="E16:Z35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16" tableBorderDxfId="15">
  <autoFilter ref="A32:B33"/>
  <tableColumns count="2">
    <tableColumn id="1" name="price HC" dataDxfId="14"/>
    <tableColumn id="2" name="Price $" dataDxfId="13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1" totalsRowShown="0" headerRowDxfId="6" headerRowBorderDxfId="5" tableBorderDxfId="4" totalsRowBorderDxfId="3">
  <autoFilter ref="J4:L51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4.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4.5"/>
  <cols>
    <col min="1" max="1" width="17.81640625" bestFit="1" customWidth="1"/>
    <col min="2" max="9" width="11" bestFit="1" customWidth="1"/>
    <col min="10" max="10" width="27.26953125" bestFit="1" customWidth="1"/>
    <col min="11" max="12" width="12" bestFit="1" customWidth="1"/>
    <col min="13" max="13" width="27.26953125" bestFit="1" customWidth="1"/>
    <col min="14" max="14" width="24.453125" customWidth="1"/>
    <col min="15" max="15" width="19" customWidth="1"/>
    <col min="16" max="16" width="13.54296875" customWidth="1"/>
  </cols>
  <sheetData>
    <row r="1" spans="1:16" ht="18.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4.5"/>
  <cols>
    <col min="1" max="1" width="22.26953125" customWidth="1"/>
    <col min="2" max="2" width="15.54296875" customWidth="1"/>
    <col min="3" max="3" width="29.54296875" customWidth="1"/>
  </cols>
  <sheetData>
    <row r="1" spans="1:4" ht="18.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62" sqref="H62"/>
    </sheetView>
  </sheetViews>
  <sheetFormatPr defaultRowHeight="14.5"/>
  <cols>
    <col min="1" max="1" width="20.7265625" bestFit="1" customWidth="1"/>
  </cols>
  <sheetData>
    <row r="1" spans="1:21" ht="18.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324</v>
      </c>
    </row>
    <row r="23" spans="1:21">
      <c r="B23" t="s">
        <v>325</v>
      </c>
    </row>
    <row r="24" spans="1:21">
      <c r="B24" t="s">
        <v>326</v>
      </c>
    </row>
    <row r="25" spans="1:21">
      <c r="B25" t="s">
        <v>327</v>
      </c>
    </row>
    <row r="26" spans="1:21">
      <c r="B26" t="s">
        <v>328</v>
      </c>
    </row>
    <row r="27" spans="1:21">
      <c r="B27" t="s">
        <v>329</v>
      </c>
    </row>
    <row r="28" spans="1:21">
      <c r="B28" t="s">
        <v>330</v>
      </c>
    </row>
    <row r="29" spans="1:21">
      <c r="B29" t="s">
        <v>331</v>
      </c>
    </row>
    <row r="30" spans="1:21">
      <c r="B30" t="s">
        <v>332</v>
      </c>
    </row>
    <row r="31" spans="1:21">
      <c r="B31" t="s">
        <v>333</v>
      </c>
    </row>
    <row r="32" spans="1:21">
      <c r="B32" t="s">
        <v>334</v>
      </c>
    </row>
    <row r="33" spans="2:2">
      <c r="B33" t="s">
        <v>335</v>
      </c>
    </row>
    <row r="34" spans="2:2">
      <c r="B34" t="s">
        <v>336</v>
      </c>
    </row>
    <row r="35" spans="2:2">
      <c r="B35" t="s">
        <v>337</v>
      </c>
    </row>
    <row r="36" spans="2:2">
      <c r="B36" t="s">
        <v>338</v>
      </c>
    </row>
    <row r="37" spans="2:2">
      <c r="B37" t="s">
        <v>339</v>
      </c>
    </row>
    <row r="38" spans="2:2">
      <c r="B38" t="s">
        <v>340</v>
      </c>
    </row>
    <row r="39" spans="2:2">
      <c r="B39" t="s">
        <v>341</v>
      </c>
    </row>
    <row r="40" spans="2:2">
      <c r="B40" t="s">
        <v>342</v>
      </c>
    </row>
    <row r="41" spans="2:2">
      <c r="B41" t="s">
        <v>343</v>
      </c>
    </row>
    <row r="42" spans="2:2">
      <c r="B42" t="s">
        <v>344</v>
      </c>
    </row>
    <row r="43" spans="2:2">
      <c r="B43" t="s">
        <v>345</v>
      </c>
    </row>
    <row r="44" spans="2:2">
      <c r="B44" t="s">
        <v>346</v>
      </c>
    </row>
    <row r="45" spans="2:2">
      <c r="B45" t="s">
        <v>347</v>
      </c>
    </row>
    <row r="46" spans="2:2">
      <c r="B46" t="s">
        <v>348</v>
      </c>
    </row>
    <row r="47" spans="2:2">
      <c r="B47" t="s">
        <v>349</v>
      </c>
    </row>
    <row r="48" spans="2:2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552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4.5"/>
  <cols>
    <col min="2" max="2" width="21.54296875" customWidth="1"/>
    <col min="4" max="4" width="10.453125" bestFit="1" customWidth="1"/>
    <col min="5" max="5" width="10.7265625" bestFit="1" customWidth="1"/>
  </cols>
  <sheetData>
    <row r="1" spans="1:7" ht="18.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4.5"/>
  <cols>
    <col min="1" max="1" width="48.54296875" bestFit="1" customWidth="1"/>
    <col min="2" max="2" width="23.1796875" bestFit="1" customWidth="1"/>
    <col min="3" max="3" width="29.7265625" bestFit="1" customWidth="1"/>
    <col min="4" max="5" width="14.54296875" bestFit="1" customWidth="1"/>
    <col min="6" max="7" width="10" bestFit="1" customWidth="1"/>
    <col min="8" max="8" width="21.81640625" bestFit="1" customWidth="1"/>
    <col min="9" max="9" width="10" bestFit="1" customWidth="1"/>
    <col min="10" max="10" width="11.54296875" customWidth="1"/>
    <col min="11" max="11" width="10" bestFit="1" customWidth="1"/>
    <col min="12" max="12" width="14.81640625" customWidth="1"/>
    <col min="13" max="13" width="12" bestFit="1" customWidth="1"/>
    <col min="14" max="14" width="11" bestFit="1" customWidth="1"/>
    <col min="15" max="15" width="15.8164062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79687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62" t="s">
        <v>221</v>
      </c>
      <c r="I9" s="462"/>
      <c r="J9" s="462"/>
      <c r="L9" s="462" t="s">
        <v>224</v>
      </c>
      <c r="M9" s="462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4.5"/>
  <cols>
    <col min="1" max="1" width="17.81640625" bestFit="1" customWidth="1"/>
    <col min="2" max="2" width="20.54296875" customWidth="1"/>
    <col min="3" max="3" width="16.453125" customWidth="1"/>
    <col min="4" max="4" width="18.1796875" customWidth="1"/>
    <col min="5" max="5" width="21.1796875" customWidth="1"/>
    <col min="6" max="6" width="21.81640625" customWidth="1"/>
    <col min="7" max="7" width="25.7265625" customWidth="1"/>
    <col min="8" max="8" width="28.7265625" customWidth="1"/>
    <col min="9" max="9" width="27.81640625" bestFit="1" customWidth="1"/>
    <col min="10" max="10" width="24.453125" bestFit="1" customWidth="1"/>
    <col min="11" max="11" width="21.81640625" bestFit="1" customWidth="1"/>
    <col min="12" max="12" width="18.54296875" customWidth="1"/>
    <col min="13" max="13" width="23.54296875" customWidth="1"/>
    <col min="14" max="14" width="20.453125" customWidth="1"/>
    <col min="15" max="15" width="21.453125" customWidth="1"/>
    <col min="16" max="16" width="16.54296875" customWidth="1"/>
    <col min="17" max="17" width="13.726562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544</v>
      </c>
      <c r="B27" s="293">
        <v>8</v>
      </c>
      <c r="C27" s="293">
        <v>5</v>
      </c>
      <c r="E27" s="384" t="s">
        <v>544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402</v>
      </c>
      <c r="B28" s="293">
        <v>8.5</v>
      </c>
      <c r="C28" s="293">
        <v>6</v>
      </c>
      <c r="E28" s="259" t="s">
        <v>402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403</v>
      </c>
      <c r="B29" s="293">
        <v>8.5</v>
      </c>
      <c r="C29" s="293">
        <v>6</v>
      </c>
      <c r="E29" s="384" t="s">
        <v>403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404</v>
      </c>
      <c r="B30" s="293">
        <v>8.5</v>
      </c>
      <c r="C30" s="293">
        <v>6</v>
      </c>
      <c r="E30" s="384" t="s">
        <v>404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405</v>
      </c>
      <c r="B31" s="293">
        <v>8.5</v>
      </c>
      <c r="C31" s="293">
        <v>6</v>
      </c>
      <c r="E31" s="384" t="s">
        <v>405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406</v>
      </c>
      <c r="B32" s="293">
        <v>8.5</v>
      </c>
      <c r="C32" s="293">
        <v>6</v>
      </c>
      <c r="E32" s="260" t="s">
        <v>406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407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544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495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407</v>
      </c>
    </row>
    <row r="45" spans="1:17">
      <c r="G45" s="463" t="s">
        <v>135</v>
      </c>
      <c r="H45" s="463"/>
      <c r="I45" s="464" t="s">
        <v>136</v>
      </c>
      <c r="J45" s="465"/>
      <c r="K45" s="466" t="s">
        <v>137</v>
      </c>
      <c r="L45" s="467"/>
    </row>
    <row r="46" spans="1:17">
      <c r="B46" s="114" t="s">
        <v>532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493</v>
      </c>
      <c r="O46" s="346" t="s">
        <v>494</v>
      </c>
      <c r="P46" s="385" t="s">
        <v>416</v>
      </c>
      <c r="Q46" s="114" t="s">
        <v>516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496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497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498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499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500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501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502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503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504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505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506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507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508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509</v>
      </c>
      <c r="D89" t="s">
        <v>496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510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503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512</v>
      </c>
      <c r="D92" t="s">
        <v>511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513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514</v>
      </c>
      <c r="D94" t="s">
        <v>515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504</v>
      </c>
      <c r="D95" s="264" t="s">
        <v>519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528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405</v>
      </c>
      <c r="Q96" s="349" t="b">
        <f t="shared" si="7"/>
        <v>0</v>
      </c>
    </row>
    <row r="97" spans="2:17">
      <c r="B97" s="102">
        <v>51</v>
      </c>
      <c r="C97" s="264" t="s">
        <v>529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403</v>
      </c>
      <c r="Q97" s="349" t="b">
        <f t="shared" si="7"/>
        <v>0</v>
      </c>
    </row>
    <row r="98" spans="2:17">
      <c r="B98" s="102">
        <v>52</v>
      </c>
      <c r="C98" s="264" t="s">
        <v>530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404</v>
      </c>
      <c r="Q98" s="349" t="b">
        <f t="shared" si="7"/>
        <v>0</v>
      </c>
    </row>
    <row r="99" spans="2:17">
      <c r="B99" s="102">
        <v>53</v>
      </c>
      <c r="C99" s="264" t="s">
        <v>531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402</v>
      </c>
      <c r="Q99" s="349" t="b">
        <f t="shared" si="7"/>
        <v>0</v>
      </c>
    </row>
    <row r="100" spans="2:17">
      <c r="B100" s="102">
        <v>54</v>
      </c>
      <c r="C100" s="264" t="s">
        <v>528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405</v>
      </c>
      <c r="Q100" s="349" t="b">
        <f t="shared" si="7"/>
        <v>0</v>
      </c>
    </row>
    <row r="101" spans="2:17">
      <c r="B101" s="102">
        <v>55</v>
      </c>
      <c r="C101" s="264" t="s">
        <v>529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403</v>
      </c>
      <c r="Q101" s="349" t="b">
        <f t="shared" si="7"/>
        <v>0</v>
      </c>
    </row>
    <row r="102" spans="2:17">
      <c r="B102" s="102">
        <v>56</v>
      </c>
      <c r="C102" s="264" t="s">
        <v>530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404</v>
      </c>
      <c r="Q102" s="349" t="b">
        <f t="shared" si="7"/>
        <v>0</v>
      </c>
    </row>
    <row r="103" spans="2:17">
      <c r="B103" s="102">
        <v>57</v>
      </c>
      <c r="C103" s="264" t="s">
        <v>531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402</v>
      </c>
      <c r="Q103" s="349" t="b">
        <f t="shared" si="7"/>
        <v>0</v>
      </c>
    </row>
    <row r="104" spans="2:17">
      <c r="B104" s="102">
        <v>58</v>
      </c>
      <c r="C104" s="264" t="s">
        <v>528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405</v>
      </c>
      <c r="Q104" s="349" t="b">
        <f t="shared" si="7"/>
        <v>0</v>
      </c>
    </row>
    <row r="105" spans="2:17">
      <c r="B105" s="102">
        <v>59</v>
      </c>
      <c r="C105" s="264" t="s">
        <v>529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403</v>
      </c>
      <c r="Q105" s="349" t="b">
        <f t="shared" si="7"/>
        <v>0</v>
      </c>
    </row>
    <row r="106" spans="2:17">
      <c r="B106" s="102">
        <v>60</v>
      </c>
      <c r="C106" s="264" t="s">
        <v>530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404</v>
      </c>
      <c r="Q106" s="349" t="b">
        <f t="shared" si="7"/>
        <v>0</v>
      </c>
    </row>
    <row r="107" spans="2:17">
      <c r="B107" s="102">
        <v>61</v>
      </c>
      <c r="C107" s="264" t="s">
        <v>531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402</v>
      </c>
      <c r="Q107" s="349" t="b">
        <f t="shared" si="7"/>
        <v>0</v>
      </c>
    </row>
    <row r="108" spans="2:17">
      <c r="B108" s="102">
        <v>62</v>
      </c>
      <c r="C108" s="264" t="s">
        <v>528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405</v>
      </c>
      <c r="Q108" s="349" t="b">
        <f t="shared" si="7"/>
        <v>0</v>
      </c>
    </row>
    <row r="109" spans="2:17">
      <c r="B109" s="102">
        <v>63</v>
      </c>
      <c r="C109" s="264" t="s">
        <v>529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403</v>
      </c>
      <c r="Q109" s="349" t="b">
        <f t="shared" si="7"/>
        <v>0</v>
      </c>
    </row>
    <row r="110" spans="2:17">
      <c r="B110" s="102">
        <v>64</v>
      </c>
      <c r="C110" s="264" t="s">
        <v>530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404</v>
      </c>
      <c r="Q110" s="349" t="b">
        <f t="shared" si="7"/>
        <v>0</v>
      </c>
    </row>
    <row r="111" spans="2:17">
      <c r="B111" s="102">
        <v>65</v>
      </c>
      <c r="C111" s="264" t="s">
        <v>531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402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528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405</v>
      </c>
      <c r="Q112" s="349" t="b">
        <f t="shared" si="11"/>
        <v>0</v>
      </c>
    </row>
    <row r="113" spans="2:17">
      <c r="B113" s="102">
        <v>67</v>
      </c>
      <c r="C113" s="264" t="s">
        <v>529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403</v>
      </c>
      <c r="Q113" s="349" t="b">
        <f t="shared" si="11"/>
        <v>0</v>
      </c>
    </row>
    <row r="114" spans="2:17">
      <c r="B114" s="102">
        <v>68</v>
      </c>
      <c r="C114" s="264" t="s">
        <v>530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404</v>
      </c>
      <c r="Q114" s="349" t="b">
        <f t="shared" si="11"/>
        <v>0</v>
      </c>
    </row>
    <row r="115" spans="2:17">
      <c r="B115" s="102">
        <v>69</v>
      </c>
      <c r="C115" s="264" t="s">
        <v>531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402</v>
      </c>
      <c r="Q115" s="349" t="b">
        <f t="shared" si="11"/>
        <v>0</v>
      </c>
    </row>
    <row r="116" spans="2:17">
      <c r="B116" s="102">
        <v>70</v>
      </c>
      <c r="C116" s="264" t="s">
        <v>528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405</v>
      </c>
      <c r="Q116" s="349" t="b">
        <f t="shared" si="11"/>
        <v>0</v>
      </c>
    </row>
    <row r="117" spans="2:17">
      <c r="B117" s="102">
        <v>71</v>
      </c>
      <c r="C117" s="264" t="s">
        <v>529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403</v>
      </c>
      <c r="Q117" s="349" t="b">
        <f t="shared" si="11"/>
        <v>0</v>
      </c>
    </row>
    <row r="118" spans="2:17">
      <c r="B118" s="102">
        <v>72</v>
      </c>
      <c r="C118" s="264" t="s">
        <v>530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404</v>
      </c>
      <c r="Q118" s="349" t="b">
        <f t="shared" si="11"/>
        <v>0</v>
      </c>
    </row>
    <row r="119" spans="2:17">
      <c r="B119" s="102">
        <v>73</v>
      </c>
      <c r="C119" s="264" t="s">
        <v>531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402</v>
      </c>
      <c r="Q119" s="349" t="b">
        <f t="shared" si="11"/>
        <v>0</v>
      </c>
    </row>
    <row r="120" spans="2:17">
      <c r="B120" s="102">
        <v>74</v>
      </c>
      <c r="C120" s="264" t="s">
        <v>528</v>
      </c>
      <c r="D120" s="264" t="s">
        <v>498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405</v>
      </c>
      <c r="Q120" s="349" t="b">
        <f t="shared" si="11"/>
        <v>0</v>
      </c>
    </row>
    <row r="121" spans="2:17">
      <c r="B121" s="102">
        <v>75</v>
      </c>
      <c r="C121" s="264" t="s">
        <v>529</v>
      </c>
      <c r="D121" s="264" t="s">
        <v>498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403</v>
      </c>
      <c r="Q121" s="349" t="b">
        <f t="shared" si="11"/>
        <v>0</v>
      </c>
    </row>
    <row r="122" spans="2:17">
      <c r="B122" s="102">
        <v>76</v>
      </c>
      <c r="C122" s="264" t="s">
        <v>530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404</v>
      </c>
      <c r="Q122" s="349" t="b">
        <f t="shared" si="11"/>
        <v>0</v>
      </c>
    </row>
    <row r="123" spans="2:17">
      <c r="B123" s="102">
        <v>77</v>
      </c>
      <c r="C123" s="264" t="s">
        <v>531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402</v>
      </c>
      <c r="Q123" s="349" t="b">
        <f t="shared" si="11"/>
        <v>0</v>
      </c>
    </row>
    <row r="124" spans="2:17">
      <c r="B124" s="102">
        <v>78</v>
      </c>
      <c r="C124" s="264" t="s">
        <v>528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405</v>
      </c>
      <c r="Q124" s="349" t="b">
        <f t="shared" si="11"/>
        <v>0</v>
      </c>
    </row>
    <row r="125" spans="2:17">
      <c r="B125" s="102">
        <v>79</v>
      </c>
      <c r="C125" s="264" t="s">
        <v>529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403</v>
      </c>
      <c r="Q125" s="349" t="b">
        <f t="shared" si="11"/>
        <v>0</v>
      </c>
    </row>
    <row r="126" spans="2:17">
      <c r="B126" s="102">
        <v>80</v>
      </c>
      <c r="C126" s="264" t="s">
        <v>530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404</v>
      </c>
      <c r="Q126" s="349" t="b">
        <f t="shared" si="11"/>
        <v>0</v>
      </c>
    </row>
    <row r="127" spans="2:17">
      <c r="B127" s="102">
        <v>81</v>
      </c>
      <c r="C127" s="264" t="s">
        <v>531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402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4.5"/>
  <cols>
    <col min="2" max="2" width="15.26953125" customWidth="1"/>
    <col min="3" max="3" width="17.7265625" customWidth="1"/>
    <col min="4" max="4" width="16.1796875" customWidth="1"/>
    <col min="5" max="5" width="21.1796875" customWidth="1"/>
    <col min="6" max="6" width="25.7265625" customWidth="1"/>
    <col min="7" max="7" width="18.1796875" customWidth="1"/>
    <col min="8" max="8" width="16.54296875" customWidth="1"/>
    <col min="9" max="9" width="14.54296875" customWidth="1"/>
    <col min="10" max="10" width="15.453125" customWidth="1"/>
    <col min="11" max="11" width="15.26953125" customWidth="1"/>
    <col min="12" max="12" width="20.453125" customWidth="1"/>
    <col min="13" max="13" width="20.7265625" customWidth="1"/>
    <col min="14" max="14" width="25.54296875" customWidth="1"/>
    <col min="15" max="15" width="21.1796875" customWidth="1"/>
    <col min="16" max="16" width="19.81640625" customWidth="1"/>
    <col min="17" max="17" width="25" customWidth="1"/>
    <col min="18" max="18" width="25.453125" customWidth="1"/>
    <col min="19" max="19" width="11.453125" customWidth="1"/>
    <col min="20" max="20" width="14.1796875" customWidth="1"/>
    <col min="21" max="21" width="14" customWidth="1"/>
    <col min="22" max="22" width="16.54296875" customWidth="1"/>
    <col min="23" max="23" width="15.7265625" customWidth="1"/>
    <col min="24" max="24" width="17" customWidth="1"/>
    <col min="25" max="26" width="17.7265625" customWidth="1"/>
    <col min="27" max="27" width="21.26953125" customWidth="1"/>
    <col min="28" max="28" width="20.54296875" customWidth="1"/>
    <col min="29" max="29" width="20" customWidth="1"/>
    <col min="30" max="30" width="24.1796875" customWidth="1"/>
    <col min="31" max="31" width="20" customWidth="1"/>
    <col min="32" max="32" width="24.54296875" customWidth="1"/>
    <col min="33" max="33" width="22" customWidth="1"/>
    <col min="34" max="34" width="23.54296875" customWidth="1"/>
    <col min="35" max="35" width="21.81640625" customWidth="1"/>
    <col min="36" max="36" width="25.1796875" customWidth="1"/>
    <col min="37" max="37" width="18" customWidth="1"/>
    <col min="38" max="38" width="17.179687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72" t="s">
        <v>424</v>
      </c>
      <c r="C12" s="473"/>
      <c r="D12" s="474"/>
      <c r="J12" s="469" t="s">
        <v>479</v>
      </c>
      <c r="K12" s="470"/>
      <c r="L12" s="469" t="s">
        <v>480</v>
      </c>
      <c r="M12" s="470"/>
      <c r="N12" s="264"/>
      <c r="O12" s="264" t="s">
        <v>487</v>
      </c>
      <c r="P12" s="264"/>
      <c r="Q12" s="269"/>
      <c r="T12" s="475" t="s">
        <v>438</v>
      </c>
      <c r="U12" s="476"/>
      <c r="V12" s="477"/>
      <c r="W12" s="469" t="s">
        <v>444</v>
      </c>
      <c r="X12" s="470"/>
      <c r="Y12" s="469" t="s">
        <v>446</v>
      </c>
      <c r="Z12" s="470"/>
      <c r="AA12" s="469" t="s">
        <v>449</v>
      </c>
      <c r="AB12" s="470"/>
      <c r="AD12" s="469" t="s">
        <v>444</v>
      </c>
      <c r="AE12" s="470"/>
      <c r="AF12" s="469" t="s">
        <v>446</v>
      </c>
      <c r="AG12" s="470"/>
      <c r="AH12" s="469" t="s">
        <v>449</v>
      </c>
      <c r="AI12" s="470"/>
      <c r="AK12" s="469" t="s">
        <v>486</v>
      </c>
      <c r="AL12" s="470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71" t="s">
        <v>425</v>
      </c>
      <c r="C22" s="471"/>
      <c r="D22" s="471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545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402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403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404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405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406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68" t="s">
        <v>439</v>
      </c>
      <c r="C60" s="468"/>
      <c r="D60" s="468"/>
      <c r="E60" s="468"/>
      <c r="F60" s="468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57"/>
  <sheetViews>
    <sheetView workbookViewId="0">
      <selection activeCell="E4" sqref="E4"/>
    </sheetView>
  </sheetViews>
  <sheetFormatPr defaultRowHeight="14.5"/>
  <cols>
    <col min="1" max="1" width="34.7265625" customWidth="1"/>
    <col min="2" max="2" width="29.54296875" bestFit="1" customWidth="1"/>
    <col min="3" max="3" width="19" customWidth="1"/>
    <col min="4" max="4" width="12.1796875" customWidth="1"/>
    <col min="5" max="5" width="19" customWidth="1"/>
    <col min="6" max="6" width="20.54296875" customWidth="1"/>
    <col min="7" max="7" width="26.81640625" customWidth="1"/>
    <col min="8" max="8" width="22.7265625" customWidth="1"/>
    <col min="9" max="9" width="24" customWidth="1"/>
    <col min="10" max="10" width="18.54296875" customWidth="1"/>
    <col min="11" max="11" width="29.81640625" customWidth="1"/>
    <col min="12" max="12" width="29.1796875" customWidth="1"/>
    <col min="13" max="13" width="22" customWidth="1"/>
    <col min="14" max="14" width="20.1796875" customWidth="1"/>
    <col min="15" max="15" width="24" customWidth="1"/>
    <col min="16" max="16" width="18.54296875" customWidth="1"/>
    <col min="17" max="17" width="21" customWidth="1"/>
    <col min="18" max="18" width="24" customWidth="1"/>
    <col min="19" max="19" width="19.1796875" customWidth="1"/>
    <col min="20" max="20" width="20.54296875" customWidth="1"/>
    <col min="21" max="21" width="27.54296875" customWidth="1"/>
    <col min="22" max="22" width="20.26953125" customWidth="1"/>
    <col min="23" max="23" width="23.54296875" customWidth="1"/>
    <col min="24" max="24" width="26.54296875" customWidth="1"/>
    <col min="25" max="25" width="21.81640625" customWidth="1"/>
    <col min="26" max="26" width="24.54296875" customWidth="1"/>
  </cols>
  <sheetData>
    <row r="1" spans="1:26" ht="19" thickBot="1">
      <c r="A1" s="30" t="s">
        <v>179</v>
      </c>
      <c r="B1" s="36"/>
      <c r="C1" s="36"/>
      <c r="K1" s="190" t="s">
        <v>262</v>
      </c>
    </row>
    <row r="2" spans="1:26" ht="1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784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707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708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" thickBot="1">
      <c r="A15" s="30" t="s">
        <v>180</v>
      </c>
      <c r="B15" s="36"/>
      <c r="C15" s="36"/>
      <c r="F15" s="480" t="s">
        <v>202</v>
      </c>
      <c r="G15" s="481"/>
      <c r="H15" s="482"/>
      <c r="I15" s="480" t="s">
        <v>266</v>
      </c>
      <c r="J15" s="481"/>
      <c r="K15" s="482"/>
      <c r="L15" s="480" t="s">
        <v>277</v>
      </c>
      <c r="M15" s="481"/>
      <c r="N15" s="482"/>
      <c r="O15" s="480" t="s">
        <v>278</v>
      </c>
      <c r="P15" s="481"/>
      <c r="Q15" s="482"/>
      <c r="R15" s="480" t="s">
        <v>279</v>
      </c>
      <c r="S15" s="481"/>
      <c r="T15" s="482"/>
      <c r="U15" s="480" t="s">
        <v>492</v>
      </c>
      <c r="V15" s="481"/>
      <c r="W15" s="482"/>
      <c r="X15" s="480" t="s">
        <v>538</v>
      </c>
      <c r="Y15" s="481"/>
      <c r="Z15" s="482"/>
    </row>
    <row r="16" spans="1:26" ht="1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583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258</v>
      </c>
      <c r="B32" s="148" t="s">
        <v>259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5">
      <c r="A40" s="30" t="s">
        <v>187</v>
      </c>
      <c r="B40" s="36"/>
      <c r="C40" s="36"/>
      <c r="D40" t="s">
        <v>322</v>
      </c>
      <c r="E40" s="30" t="s">
        <v>232</v>
      </c>
      <c r="F40" s="36"/>
      <c r="G40" s="36"/>
      <c r="I40" s="30" t="s">
        <v>250</v>
      </c>
      <c r="J40" s="36"/>
      <c r="K40" s="36"/>
      <c r="M40" s="30" t="s">
        <v>251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83" t="s">
        <v>263</v>
      </c>
      <c r="B55" s="483"/>
      <c r="C55" s="483"/>
      <c r="D55" s="483"/>
      <c r="E55" s="483"/>
      <c r="F55" s="483"/>
      <c r="G55" s="483"/>
      <c r="H55" s="483"/>
      <c r="I55" s="483"/>
      <c r="J55" s="483"/>
      <c r="K55" s="483"/>
      <c r="L55" s="483"/>
      <c r="M55" s="483"/>
      <c r="N55" s="483"/>
      <c r="O55" s="483"/>
    </row>
    <row r="56" spans="1:15" ht="15" customHeight="1">
      <c r="A56" s="483"/>
      <c r="B56" s="483"/>
      <c r="C56" s="483"/>
      <c r="D56" s="483"/>
      <c r="E56" s="483"/>
      <c r="F56" s="483"/>
      <c r="G56" s="483"/>
      <c r="H56" s="483"/>
      <c r="I56" s="483"/>
      <c r="J56" s="483"/>
      <c r="K56" s="483"/>
      <c r="L56" s="483"/>
      <c r="M56" s="483"/>
      <c r="N56" s="483"/>
      <c r="O56" s="483"/>
    </row>
    <row r="57" spans="1:15">
      <c r="A57" s="1"/>
      <c r="B57" s="1"/>
    </row>
    <row r="58" spans="1:15" ht="15.5">
      <c r="A58" s="36" t="s">
        <v>120</v>
      </c>
      <c r="B58" s="36"/>
      <c r="C58" s="36"/>
      <c r="D58" s="36"/>
      <c r="F58" s="36" t="s">
        <v>254</v>
      </c>
      <c r="G58" s="36"/>
      <c r="H58" s="36"/>
      <c r="I58" s="36"/>
      <c r="K58" s="36" t="s">
        <v>321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448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" thickBot="1">
      <c r="A62" s="449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448" t="s">
        <v>228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450" t="s">
        <v>784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448" t="s">
        <v>707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252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252</v>
      </c>
      <c r="M65" s="193">
        <f>G12*K65</f>
        <v>3</v>
      </c>
      <c r="N65" s="194">
        <f>H12*K65</f>
        <v>2</v>
      </c>
    </row>
    <row r="66" spans="1:14" ht="15" thickBot="1">
      <c r="A66" s="451" t="s">
        <v>708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253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253</v>
      </c>
      <c r="M66" s="232">
        <f>G13*K66</f>
        <v>5</v>
      </c>
      <c r="N66" s="233">
        <f>H13*K66</f>
        <v>3.33</v>
      </c>
    </row>
    <row r="67" spans="1:14">
      <c r="A67" s="448" t="s">
        <v>123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450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" thickBot="1">
      <c r="A69" s="452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450" t="s">
        <v>693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453" t="s">
        <v>694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398">
        <f t="shared" si="5"/>
        <v>0.28599999999999998</v>
      </c>
      <c r="I71" s="399">
        <f t="shared" si="6"/>
        <v>0.42899999999999999</v>
      </c>
      <c r="K71" s="236">
        <v>1</v>
      </c>
      <c r="L71" s="381" t="s">
        <v>206</v>
      </c>
      <c r="M71" s="412">
        <f t="shared" si="7"/>
        <v>3.5</v>
      </c>
      <c r="N71" s="413">
        <f t="shared" si="8"/>
        <v>2.33</v>
      </c>
    </row>
    <row r="72" spans="1:14">
      <c r="A72" s="454" t="s">
        <v>695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08">
        <f t="shared" si="7"/>
        <v>4</v>
      </c>
      <c r="N72" s="409">
        <f t="shared" si="8"/>
        <v>2.67</v>
      </c>
    </row>
    <row r="73" spans="1:14">
      <c r="A73" s="448" t="s">
        <v>696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455" t="s">
        <v>697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3">
        <f t="shared" si="5"/>
        <v>0.125</v>
      </c>
      <c r="I74" s="404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456" t="s">
        <v>698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4">
        <f t="shared" si="7"/>
        <v>10</v>
      </c>
      <c r="N75" s="415">
        <f t="shared" si="8"/>
        <v>6.67</v>
      </c>
    </row>
    <row r="76" spans="1:14">
      <c r="A76" s="450" t="s">
        <v>699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453" t="s">
        <v>700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398">
        <f t="shared" si="5"/>
        <v>0.1</v>
      </c>
      <c r="I77" s="399">
        <f t="shared" si="6"/>
        <v>0.15</v>
      </c>
      <c r="K77" s="236">
        <v>1</v>
      </c>
      <c r="L77" s="381" t="s">
        <v>212</v>
      </c>
      <c r="M77" s="412">
        <f t="shared" si="7"/>
        <v>10</v>
      </c>
      <c r="N77" s="413">
        <f t="shared" si="8"/>
        <v>6.67</v>
      </c>
    </row>
    <row r="78" spans="1:14">
      <c r="A78" s="454" t="s">
        <v>701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08">
        <f t="shared" si="7"/>
        <v>25</v>
      </c>
      <c r="N78" s="409">
        <f t="shared" si="8"/>
        <v>16.670000000000002</v>
      </c>
    </row>
    <row r="79" spans="1:14">
      <c r="A79" s="448" t="s">
        <v>702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455" t="s">
        <v>703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3">
        <f t="shared" si="5"/>
        <v>0.04</v>
      </c>
      <c r="I80" s="404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456" t="s">
        <v>704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0" t="s">
        <v>219</v>
      </c>
      <c r="H81" s="401">
        <f t="shared" si="5"/>
        <v>1.7999999999999999E-2</v>
      </c>
      <c r="I81" s="402">
        <f t="shared" si="6"/>
        <v>2.7E-2</v>
      </c>
      <c r="K81" s="365">
        <v>1</v>
      </c>
      <c r="L81" s="400" t="s">
        <v>219</v>
      </c>
      <c r="M81" s="416">
        <f t="shared" si="7"/>
        <v>55</v>
      </c>
      <c r="N81" s="417">
        <f t="shared" si="8"/>
        <v>36.67</v>
      </c>
    </row>
    <row r="82" spans="1:14">
      <c r="A82" s="450" t="s">
        <v>705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523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523</v>
      </c>
      <c r="M82" s="192">
        <f t="shared" si="7"/>
        <v>55</v>
      </c>
      <c r="N82" s="195">
        <f t="shared" si="8"/>
        <v>36.67</v>
      </c>
    </row>
    <row r="83" spans="1:14">
      <c r="A83" s="453" t="s">
        <v>706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546</v>
      </c>
      <c r="H83" s="398">
        <f t="shared" si="5"/>
        <v>1.7999999999999999E-2</v>
      </c>
      <c r="I83" s="399">
        <f t="shared" si="6"/>
        <v>2.7E-2</v>
      </c>
      <c r="K83" s="236">
        <v>1</v>
      </c>
      <c r="L83" s="133" t="s">
        <v>546</v>
      </c>
      <c r="M83" s="196">
        <f t="shared" si="7"/>
        <v>55</v>
      </c>
      <c r="N83" s="197">
        <f t="shared" si="8"/>
        <v>36.67</v>
      </c>
    </row>
    <row r="84" spans="1:14">
      <c r="A84" s="454" t="s">
        <v>402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408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08">
        <f t="shared" si="7"/>
        <v>10</v>
      </c>
      <c r="N84" s="409">
        <f t="shared" si="8"/>
        <v>6.67</v>
      </c>
    </row>
    <row r="85" spans="1:14">
      <c r="A85" s="448" t="s">
        <v>403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409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448" t="s">
        <v>404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08">
        <f t="shared" si="7"/>
        <v>10</v>
      </c>
      <c r="N86" s="409">
        <f t="shared" si="8"/>
        <v>6.67</v>
      </c>
    </row>
    <row r="87" spans="1:14">
      <c r="A87" s="454" t="s">
        <v>405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" thickBot="1">
      <c r="A88" s="448" t="s">
        <v>406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5" t="s">
        <v>249</v>
      </c>
      <c r="H88" s="406">
        <f t="shared" si="5"/>
        <v>0.1</v>
      </c>
      <c r="I88" s="407">
        <f t="shared" si="6"/>
        <v>0.15</v>
      </c>
      <c r="K88" s="231">
        <v>1</v>
      </c>
      <c r="L88" s="405" t="s">
        <v>249</v>
      </c>
      <c r="M88" s="410">
        <f t="shared" si="7"/>
        <v>10</v>
      </c>
      <c r="N88" s="411">
        <f t="shared" si="8"/>
        <v>6.67</v>
      </c>
    </row>
    <row r="89" spans="1:14">
      <c r="A89" s="457" t="s">
        <v>783</v>
      </c>
      <c r="B89" s="390">
        <v>0</v>
      </c>
      <c r="C89" s="394">
        <f>B89*J17</f>
        <v>0</v>
      </c>
      <c r="D89" s="395">
        <f>B89*K17</f>
        <v>0</v>
      </c>
      <c r="F89" s="209">
        <v>1</v>
      </c>
      <c r="G89" s="367" t="s">
        <v>280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280</v>
      </c>
      <c r="M89" s="414">
        <f>K89*J17</f>
        <v>0.28333333333333333</v>
      </c>
      <c r="N89" s="415">
        <f>K89*K17</f>
        <v>0.11111111111111112</v>
      </c>
    </row>
    <row r="90" spans="1:14">
      <c r="A90" s="453" t="s">
        <v>782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281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281</v>
      </c>
      <c r="M90" s="196">
        <f>K90*M17</f>
        <v>0.5</v>
      </c>
      <c r="N90" s="197">
        <f>K90*N17</f>
        <v>0.33333333333333331</v>
      </c>
    </row>
    <row r="91" spans="1:14">
      <c r="A91" s="454" t="s">
        <v>781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282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282</v>
      </c>
      <c r="M91" s="193">
        <f>K91*J18</f>
        <v>0.8833333333333333</v>
      </c>
      <c r="N91" s="194">
        <f>K91*K18</f>
        <v>0.34640522875816998</v>
      </c>
    </row>
    <row r="92" spans="1:14">
      <c r="A92" s="448" t="s">
        <v>780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283</v>
      </c>
      <c r="H92" s="403">
        <f>ROUND(F92/M18,2)</f>
        <v>1</v>
      </c>
      <c r="I92" s="404">
        <f>ROUND(F92/N18,2)</f>
        <v>1.5</v>
      </c>
      <c r="K92" s="236">
        <v>1</v>
      </c>
      <c r="L92" s="372" t="s">
        <v>283</v>
      </c>
      <c r="M92" s="375">
        <f>K92*M18</f>
        <v>1</v>
      </c>
      <c r="N92" s="376">
        <f>K92*N18</f>
        <v>0.66666666666666663</v>
      </c>
    </row>
    <row r="93" spans="1:14">
      <c r="A93" s="458" t="s">
        <v>779</v>
      </c>
      <c r="B93" s="391">
        <v>0</v>
      </c>
      <c r="C93" s="396">
        <f>B93*J19</f>
        <v>0</v>
      </c>
      <c r="D93" s="397">
        <f>B93*K19</f>
        <v>0</v>
      </c>
      <c r="F93" s="209">
        <v>1</v>
      </c>
      <c r="G93" s="367" t="s">
        <v>284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284</v>
      </c>
      <c r="M93" s="414">
        <f>K93*J19</f>
        <v>1.6666666666666667</v>
      </c>
      <c r="N93" s="415">
        <f>K93*K19</f>
        <v>0.65359477124183019</v>
      </c>
    </row>
    <row r="94" spans="1:14">
      <c r="A94" s="456" t="s">
        <v>778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285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285</v>
      </c>
      <c r="M94" s="192">
        <f>K94*M19</f>
        <v>1.6666666666666667</v>
      </c>
      <c r="N94" s="195">
        <f>K94*N19</f>
        <v>0.65359477124183019</v>
      </c>
    </row>
    <row r="95" spans="1:14">
      <c r="A95" s="453" t="s">
        <v>777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286</v>
      </c>
      <c r="H95" s="398">
        <f>ROUND(F95/P19,2)</f>
        <v>0.67</v>
      </c>
      <c r="I95" s="399">
        <f>ROUND(F95/Q19,2)</f>
        <v>1</v>
      </c>
      <c r="K95" s="236">
        <v>1</v>
      </c>
      <c r="L95" s="381" t="s">
        <v>286</v>
      </c>
      <c r="M95" s="412">
        <f>K95*P19</f>
        <v>1.5</v>
      </c>
      <c r="N95" s="413">
        <f>K95*Q19</f>
        <v>1</v>
      </c>
    </row>
    <row r="96" spans="1:14">
      <c r="A96" s="454" t="s">
        <v>776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287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287</v>
      </c>
      <c r="M96" s="408">
        <f>K96*J20</f>
        <v>5</v>
      </c>
      <c r="N96" s="409">
        <f>K96*K20</f>
        <v>1.9607843137254903</v>
      </c>
    </row>
    <row r="97" spans="1:14">
      <c r="A97" s="448" t="s">
        <v>775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288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288</v>
      </c>
      <c r="M97" s="193">
        <f>K97*M20</f>
        <v>5</v>
      </c>
      <c r="N97" s="194">
        <f>K97*N20</f>
        <v>1.9607843137254903</v>
      </c>
    </row>
    <row r="98" spans="1:14">
      <c r="A98" s="448" t="s">
        <v>774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289</v>
      </c>
      <c r="H98" s="403">
        <f>ROUND(F98/P20,2)</f>
        <v>0.67</v>
      </c>
      <c r="I98" s="404">
        <f>ROUND(F98/Q20,2)</f>
        <v>1</v>
      </c>
      <c r="J98" t="s">
        <v>322</v>
      </c>
      <c r="K98" s="236">
        <v>1</v>
      </c>
      <c r="L98" s="372" t="s">
        <v>289</v>
      </c>
      <c r="M98" s="375">
        <f>K98*P20</f>
        <v>1.5</v>
      </c>
      <c r="N98" s="376">
        <f>K98*Q20</f>
        <v>1</v>
      </c>
    </row>
    <row r="99" spans="1:14">
      <c r="A99" s="458" t="s">
        <v>773</v>
      </c>
      <c r="B99" s="391">
        <v>0</v>
      </c>
      <c r="C99" s="396">
        <f>B99*J21</f>
        <v>0</v>
      </c>
      <c r="D99" s="397">
        <f>B99*K21</f>
        <v>0</v>
      </c>
      <c r="F99" s="209">
        <v>1</v>
      </c>
      <c r="G99" s="367" t="s">
        <v>290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290</v>
      </c>
      <c r="M99" s="414">
        <f>K99*J21</f>
        <v>9.6666666666666661</v>
      </c>
      <c r="N99" s="415">
        <f>K99*K21</f>
        <v>3.7908496732026147</v>
      </c>
    </row>
    <row r="100" spans="1:14">
      <c r="A100" s="456" t="s">
        <v>772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291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291</v>
      </c>
      <c r="M100" s="192">
        <f>K100*M21</f>
        <v>9.6666666666666661</v>
      </c>
      <c r="N100" s="195">
        <f>K100*N21</f>
        <v>3.7908496732026147</v>
      </c>
    </row>
    <row r="101" spans="1:14">
      <c r="A101" s="453" t="s">
        <v>771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292</v>
      </c>
      <c r="H101" s="398">
        <f>ROUND(F101/P21,2)</f>
        <v>0.67</v>
      </c>
      <c r="I101" s="399">
        <f>ROUND(F101/Q21,2)</f>
        <v>1</v>
      </c>
      <c r="K101" s="236">
        <v>1</v>
      </c>
      <c r="L101" s="381" t="s">
        <v>292</v>
      </c>
      <c r="M101" s="412">
        <f>K101*P21</f>
        <v>1.5</v>
      </c>
      <c r="N101" s="413">
        <f>K101*Q21</f>
        <v>1</v>
      </c>
    </row>
    <row r="102" spans="1:14">
      <c r="A102" s="454" t="s">
        <v>770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293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293</v>
      </c>
      <c r="M102" s="408">
        <f>K102*J22</f>
        <v>12.5</v>
      </c>
      <c r="N102" s="409">
        <f>K102*K22</f>
        <v>4.9019607843137258</v>
      </c>
    </row>
    <row r="103" spans="1:14">
      <c r="A103" s="448" t="s">
        <v>769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294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294</v>
      </c>
      <c r="M103" s="193">
        <f>K103*M22</f>
        <v>12.5</v>
      </c>
      <c r="N103" s="194">
        <f>K103*N22</f>
        <v>4.9019607843137258</v>
      </c>
    </row>
    <row r="104" spans="1:14">
      <c r="A104" s="448" t="s">
        <v>768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295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295</v>
      </c>
      <c r="M104" s="408">
        <f>K104*P22</f>
        <v>12.5</v>
      </c>
      <c r="N104" s="409">
        <f>K104*Q22</f>
        <v>4.9019607843137258</v>
      </c>
    </row>
    <row r="105" spans="1:14">
      <c r="A105" s="448" t="s">
        <v>767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296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296</v>
      </c>
      <c r="M105" s="193">
        <f>K105*S22</f>
        <v>4.5</v>
      </c>
      <c r="N105" s="194">
        <f>K105*T22</f>
        <v>3</v>
      </c>
    </row>
    <row r="106" spans="1:14">
      <c r="A106" s="454" t="s">
        <v>730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488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488</v>
      </c>
      <c r="M106" s="408">
        <f>K106*V22</f>
        <v>5.5</v>
      </c>
      <c r="N106" s="409">
        <f>K106*W22</f>
        <v>3.6666666666666665</v>
      </c>
    </row>
    <row r="107" spans="1:14">
      <c r="A107" s="459" t="s">
        <v>731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539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539</v>
      </c>
      <c r="M107" s="237">
        <f>K107*Y22</f>
        <v>6.5</v>
      </c>
      <c r="N107" s="238">
        <f>K107*Z22</f>
        <v>4.333333333333333</v>
      </c>
    </row>
    <row r="108" spans="1:14">
      <c r="A108" s="456" t="s">
        <v>766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297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297</v>
      </c>
      <c r="M108" s="192">
        <f>K108*J23</f>
        <v>13.333333333333334</v>
      </c>
      <c r="N108" s="195">
        <f>K108*K23</f>
        <v>5.2287581699346415</v>
      </c>
    </row>
    <row r="109" spans="1:14">
      <c r="A109" s="450" t="s">
        <v>765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298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298</v>
      </c>
      <c r="M109" s="414">
        <f>K109*M23</f>
        <v>13.333333333333334</v>
      </c>
      <c r="N109" s="415">
        <f>K109*N23</f>
        <v>5.2287581699346415</v>
      </c>
    </row>
    <row r="110" spans="1:14">
      <c r="A110" s="456" t="s">
        <v>764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299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299</v>
      </c>
      <c r="M110" s="192">
        <f>K110*P23</f>
        <v>13.333333333333334</v>
      </c>
      <c r="N110" s="195">
        <f>K110*Q23</f>
        <v>5.2287581699346415</v>
      </c>
    </row>
    <row r="111" spans="1:14">
      <c r="A111" s="460" t="s">
        <v>763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300</v>
      </c>
      <c r="H111" s="398">
        <f>ROUND(F111/S23,4)</f>
        <v>0.22220000000000001</v>
      </c>
      <c r="I111" s="399">
        <f>ROUND(F111/T23,4)</f>
        <v>0.33329999999999999</v>
      </c>
      <c r="K111" s="236">
        <v>1</v>
      </c>
      <c r="L111" s="381" t="s">
        <v>300</v>
      </c>
      <c r="M111" s="412">
        <f>K111*S23</f>
        <v>4.5</v>
      </c>
      <c r="N111" s="413">
        <f>K111*T23</f>
        <v>3</v>
      </c>
    </row>
    <row r="112" spans="1:14">
      <c r="A112" s="454" t="s">
        <v>762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301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301</v>
      </c>
      <c r="M112" s="408">
        <f>K112*J24</f>
        <v>14.166666666666666</v>
      </c>
      <c r="N112" s="409">
        <f>K112*K24</f>
        <v>5.5555555555555562</v>
      </c>
    </row>
    <row r="113" spans="1:14">
      <c r="A113" s="448" t="s">
        <v>761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302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302</v>
      </c>
      <c r="M113" s="193">
        <f>K113*M24</f>
        <v>14.166666666666666</v>
      </c>
      <c r="N113" s="194">
        <f>K113*N24</f>
        <v>5.5555555555555562</v>
      </c>
    </row>
    <row r="114" spans="1:14">
      <c r="A114" s="448" t="s">
        <v>760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303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303</v>
      </c>
      <c r="M114" s="408">
        <f>K114*P24</f>
        <v>14.166666666666666</v>
      </c>
      <c r="N114" s="409">
        <f>K114*Q24</f>
        <v>5.5555555555555562</v>
      </c>
    </row>
    <row r="115" spans="1:14">
      <c r="A115" s="459" t="s">
        <v>759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304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304</v>
      </c>
      <c r="M115" s="237">
        <f>K115*S24</f>
        <v>4.5</v>
      </c>
      <c r="N115" s="238">
        <f>K115*T24</f>
        <v>3</v>
      </c>
    </row>
    <row r="116" spans="1:14">
      <c r="A116" s="456" t="s">
        <v>758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305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305</v>
      </c>
      <c r="M116" s="192">
        <f>K116*J25</f>
        <v>15.833333333333334</v>
      </c>
      <c r="N116" s="195">
        <f>K116*K25</f>
        <v>6.2091503267973867</v>
      </c>
    </row>
    <row r="117" spans="1:14">
      <c r="A117" s="450" t="s">
        <v>757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306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306</v>
      </c>
      <c r="M117" s="414">
        <f>K117*M25</f>
        <v>15.833333333333334</v>
      </c>
      <c r="N117" s="415">
        <f>K117*N25</f>
        <v>6.2091503267973867</v>
      </c>
    </row>
    <row r="118" spans="1:14">
      <c r="A118" s="456" t="s">
        <v>756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307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307</v>
      </c>
      <c r="M118" s="192">
        <f>K118*P25</f>
        <v>15.833333333333334</v>
      </c>
      <c r="N118" s="195">
        <f>K118*Q25</f>
        <v>6.2091503267973867</v>
      </c>
    </row>
    <row r="119" spans="1:14">
      <c r="A119" s="450" t="s">
        <v>755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308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308</v>
      </c>
      <c r="M119" s="414">
        <f>K119*S25</f>
        <v>4.5</v>
      </c>
      <c r="N119" s="415">
        <f>K119*T25</f>
        <v>3</v>
      </c>
    </row>
    <row r="120" spans="1:14">
      <c r="A120" s="460" t="s">
        <v>732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540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540</v>
      </c>
      <c r="M120" s="196">
        <f>K120*V25</f>
        <v>5.5</v>
      </c>
      <c r="N120" s="197">
        <f>K120*W25</f>
        <v>3.6666666666666665</v>
      </c>
    </row>
    <row r="121" spans="1:14">
      <c r="A121" s="454" t="s">
        <v>754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309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309</v>
      </c>
      <c r="M121" s="193">
        <f>K121*J26</f>
        <v>22.5</v>
      </c>
      <c r="N121" s="194">
        <f>K121*K26</f>
        <v>8.8235294117647065</v>
      </c>
    </row>
    <row r="122" spans="1:14">
      <c r="A122" s="448" t="s">
        <v>753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310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310</v>
      </c>
      <c r="M122" s="408">
        <f>K122*M26</f>
        <v>22.5</v>
      </c>
      <c r="N122" s="409">
        <f>K122*N26</f>
        <v>8.8235294117647065</v>
      </c>
    </row>
    <row r="123" spans="1:14">
      <c r="A123" s="454" t="s">
        <v>752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311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311</v>
      </c>
      <c r="M123" s="193">
        <f>K123*P26</f>
        <v>22.5</v>
      </c>
      <c r="N123" s="194">
        <f>K123*Q26</f>
        <v>8.8235294117647065</v>
      </c>
    </row>
    <row r="124" spans="1:14">
      <c r="A124" s="448" t="s">
        <v>751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312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312</v>
      </c>
      <c r="M124" s="408">
        <f>K124*S26</f>
        <v>4.5</v>
      </c>
      <c r="N124" s="409">
        <f>K124*T26</f>
        <v>3</v>
      </c>
    </row>
    <row r="125" spans="1:14">
      <c r="A125" s="459" t="s">
        <v>733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541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541</v>
      </c>
      <c r="M125" s="237">
        <f>K125*V26</f>
        <v>5.5</v>
      </c>
      <c r="N125" s="238">
        <f>K125*W26</f>
        <v>3.6666666666666665</v>
      </c>
    </row>
    <row r="126" spans="1:14">
      <c r="A126" s="456" t="s">
        <v>750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313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313</v>
      </c>
      <c r="M126" s="192">
        <f>K126*J27</f>
        <v>25.833333333333332</v>
      </c>
      <c r="N126" s="195">
        <f>K126*K27</f>
        <v>10.130718954248367</v>
      </c>
    </row>
    <row r="127" spans="1:14">
      <c r="A127" s="450" t="s">
        <v>749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314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314</v>
      </c>
      <c r="M127" s="414">
        <f>K127*M27</f>
        <v>25.833333333333332</v>
      </c>
      <c r="N127" s="415">
        <f>K127*N27</f>
        <v>10.130718954248367</v>
      </c>
    </row>
    <row r="128" spans="1:14">
      <c r="A128" s="456" t="s">
        <v>748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315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315</v>
      </c>
      <c r="M128" s="192">
        <f>K128*P27</f>
        <v>25.833333333333332</v>
      </c>
      <c r="N128" s="195">
        <f>K128*Q27</f>
        <v>10.130718954248367</v>
      </c>
    </row>
    <row r="129" spans="1:14">
      <c r="A129" s="453" t="s">
        <v>747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316</v>
      </c>
      <c r="H129" s="398">
        <f>ROUND(F129/S27,4)</f>
        <v>0.22220000000000001</v>
      </c>
      <c r="I129" s="399">
        <f>ROUND(F129/T27,4)</f>
        <v>0.33329999999999999</v>
      </c>
      <c r="K129" s="236">
        <v>1</v>
      </c>
      <c r="L129" s="381" t="s">
        <v>316</v>
      </c>
      <c r="M129" s="412">
        <f>K129*S27</f>
        <v>4.5</v>
      </c>
      <c r="N129" s="413">
        <f>K129*T27</f>
        <v>3</v>
      </c>
    </row>
    <row r="130" spans="1:14">
      <c r="A130" s="448" t="s">
        <v>746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317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317</v>
      </c>
      <c r="M130" s="408">
        <f>K130*J28</f>
        <v>50</v>
      </c>
      <c r="N130" s="409">
        <f>K130*K28</f>
        <v>19.607843137254903</v>
      </c>
    </row>
    <row r="131" spans="1:14">
      <c r="A131" s="454" t="s">
        <v>745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318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318</v>
      </c>
      <c r="M131" s="193">
        <f>K131*M28</f>
        <v>50</v>
      </c>
      <c r="N131" s="194">
        <f>K131*N28</f>
        <v>19.607843137254903</v>
      </c>
    </row>
    <row r="132" spans="1:14">
      <c r="A132" s="448" t="s">
        <v>744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319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319</v>
      </c>
      <c r="M132" s="408">
        <f>K132*P28</f>
        <v>50</v>
      </c>
      <c r="N132" s="409">
        <f>K132*Q28</f>
        <v>19.607843137254903</v>
      </c>
    </row>
    <row r="133" spans="1:14">
      <c r="A133" s="454" t="s">
        <v>743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320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320</v>
      </c>
      <c r="M133" s="193">
        <f>K133*S28</f>
        <v>4.5</v>
      </c>
      <c r="N133" s="194">
        <f>K133*T28</f>
        <v>3</v>
      </c>
    </row>
    <row r="134" spans="1:14">
      <c r="A134" s="455" t="s">
        <v>734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542</v>
      </c>
      <c r="H134" s="403">
        <f>ROUND(F134/Y28,4)</f>
        <v>0.15379999999999999</v>
      </c>
      <c r="I134" s="404">
        <f>ROUND(F134/Z28,4)</f>
        <v>0.23080000000000001</v>
      </c>
      <c r="K134" s="236">
        <v>1</v>
      </c>
      <c r="L134" s="372" t="s">
        <v>542</v>
      </c>
      <c r="M134" s="375">
        <f>K134*Y28</f>
        <v>6.5</v>
      </c>
      <c r="N134" s="376">
        <f>K134*Z28</f>
        <v>4.333333333333333</v>
      </c>
    </row>
    <row r="135" spans="1:14">
      <c r="A135" s="450" t="s">
        <v>742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524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524</v>
      </c>
      <c r="M135" s="414">
        <f>K135*J29</f>
        <v>66.666666666666671</v>
      </c>
      <c r="N135" s="415">
        <f>K135*K29</f>
        <v>26.143790849673206</v>
      </c>
    </row>
    <row r="136" spans="1:14">
      <c r="A136" s="456" t="s">
        <v>741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525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525</v>
      </c>
      <c r="M136" s="192">
        <f>K136*M29</f>
        <v>66.666666666666671</v>
      </c>
      <c r="N136" s="195">
        <f>K136*N29</f>
        <v>26.143790849673206</v>
      </c>
    </row>
    <row r="137" spans="1:14">
      <c r="A137" s="450" t="s">
        <v>740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526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526</v>
      </c>
      <c r="M137" s="414">
        <f>K137*P29</f>
        <v>5.5</v>
      </c>
      <c r="N137" s="415">
        <f>K137*Q29</f>
        <v>3.6666666666666665</v>
      </c>
    </row>
    <row r="138" spans="1:14">
      <c r="A138" s="460" t="s">
        <v>739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527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527</v>
      </c>
      <c r="M138" s="196">
        <f>K138*S29</f>
        <v>6.5</v>
      </c>
      <c r="N138" s="197">
        <f>K138*T29</f>
        <v>4.333333333333333</v>
      </c>
    </row>
    <row r="139" spans="1:14">
      <c r="A139" s="454" t="s">
        <v>738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547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547</v>
      </c>
      <c r="M139" s="193">
        <f>K139*J30</f>
        <v>83.333333333333329</v>
      </c>
      <c r="N139" s="194">
        <f>K139*K30</f>
        <v>32.679738562091508</v>
      </c>
    </row>
    <row r="140" spans="1:14">
      <c r="A140" s="448" t="s">
        <v>737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548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548</v>
      </c>
      <c r="M140" s="408">
        <f>K140*M30</f>
        <v>83.333333333333329</v>
      </c>
      <c r="N140" s="409">
        <f>K140*N30</f>
        <v>32.679738562091508</v>
      </c>
    </row>
    <row r="141" spans="1:14">
      <c r="A141" s="454" t="s">
        <v>736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549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549</v>
      </c>
      <c r="M141" s="193">
        <f>K141*P30</f>
        <v>5.5</v>
      </c>
      <c r="N141" s="194">
        <f>K141*Q30</f>
        <v>3.6666666666666665</v>
      </c>
    </row>
    <row r="142" spans="1:14">
      <c r="A142" s="455" t="s">
        <v>735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550</v>
      </c>
      <c r="H142" s="403">
        <f>ROUND(F142/S30,4)</f>
        <v>0.1429</v>
      </c>
      <c r="I142" s="404">
        <f>ROUND(F142/T30,4)</f>
        <v>0.21429999999999999</v>
      </c>
      <c r="K142" s="236">
        <v>1</v>
      </c>
      <c r="L142" s="372" t="s">
        <v>550</v>
      </c>
      <c r="M142" s="375">
        <f>K142*S30</f>
        <v>7</v>
      </c>
      <c r="N142" s="376">
        <f>K142*T30</f>
        <v>4.666666666666667</v>
      </c>
    </row>
    <row r="144" spans="1:14" ht="15" thickBot="1">
      <c r="A144" s="253"/>
      <c r="B144" s="254"/>
      <c r="C144" s="254"/>
      <c r="D144" s="255"/>
      <c r="F144" s="253" t="s">
        <v>400</v>
      </c>
      <c r="G144" s="254"/>
      <c r="H144" s="255" t="s">
        <v>401</v>
      </c>
    </row>
    <row r="145" spans="1:8" ht="15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386</v>
      </c>
      <c r="G145" s="248"/>
      <c r="H145" s="241" t="s">
        <v>551</v>
      </c>
    </row>
    <row r="146" spans="1:8" ht="15" thickTop="1">
      <c r="A146" s="243" t="s">
        <v>127</v>
      </c>
      <c r="B146" s="116">
        <v>5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692</v>
      </c>
    </row>
    <row r="154" spans="1:8">
      <c r="B154" s="478" t="s">
        <v>691</v>
      </c>
      <c r="C154" s="479"/>
    </row>
    <row r="155" spans="1:8">
      <c r="B155" s="126" t="s">
        <v>689</v>
      </c>
      <c r="C155" s="444" t="s">
        <v>690</v>
      </c>
    </row>
    <row r="156" spans="1:8">
      <c r="B156" s="445">
        <v>250</v>
      </c>
      <c r="C156" s="446">
        <v>100</v>
      </c>
    </row>
    <row r="157" spans="1:8">
      <c r="B157" s="447" t="s">
        <v>47</v>
      </c>
      <c r="C157" s="461">
        <f>1- (C156/B156)</f>
        <v>0.6</v>
      </c>
    </row>
  </sheetData>
  <mergeCells count="9">
    <mergeCell ref="B154:C154"/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336550</xdr:colOff>
                <xdr:row>146</xdr:row>
                <xdr:rowOff>76200</xdr:rowOff>
              </from>
              <to>
                <xdr:col>3</xdr:col>
                <xdr:colOff>590550</xdr:colOff>
                <xdr:row>148</xdr:row>
                <xdr:rowOff>107950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101600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4.5"/>
  <cols>
    <col min="1" max="1" width="29.26953125" customWidth="1"/>
  </cols>
  <sheetData>
    <row r="1" spans="1:3" ht="18.5">
      <c r="A1" s="30" t="s">
        <v>553</v>
      </c>
      <c r="B1" s="36"/>
      <c r="C1" s="36"/>
    </row>
    <row r="4" spans="1:3" ht="15.5">
      <c r="A4" s="36" t="s">
        <v>554</v>
      </c>
    </row>
    <row r="5" spans="1:3" ht="15.5">
      <c r="A5" s="418"/>
    </row>
    <row r="6" spans="1:3" ht="16" thickBot="1">
      <c r="A6" s="419"/>
    </row>
    <row r="7" spans="1:3" ht="16" thickBot="1">
      <c r="A7" s="420" t="s">
        <v>555</v>
      </c>
      <c r="B7" s="424">
        <v>130000</v>
      </c>
    </row>
    <row r="8" spans="1:3" ht="16" thickBot="1">
      <c r="A8" s="420" t="s">
        <v>556</v>
      </c>
      <c r="B8" s="424">
        <v>30</v>
      </c>
    </row>
    <row r="9" spans="1:3" ht="16" thickBot="1">
      <c r="A9" s="420" t="s">
        <v>557</v>
      </c>
      <c r="B9" s="424">
        <v>2</v>
      </c>
    </row>
    <row r="10" spans="1:3" ht="16" thickBot="1">
      <c r="A10" s="420" t="s">
        <v>558</v>
      </c>
      <c r="B10" s="424">
        <v>7</v>
      </c>
    </row>
    <row r="11" spans="1:3" ht="16" thickBot="1">
      <c r="A11" s="420" t="s">
        <v>559</v>
      </c>
      <c r="B11" s="425">
        <v>1</v>
      </c>
    </row>
    <row r="12" spans="1:3" ht="15" thickBot="1">
      <c r="A12" s="422"/>
      <c r="B12" s="422"/>
    </row>
    <row r="13" spans="1:3" ht="16" thickBot="1">
      <c r="A13" s="420" t="s">
        <v>560</v>
      </c>
      <c r="B13" s="421">
        <f>PRODUCT(B7:B11)</f>
        <v>54600000</v>
      </c>
    </row>
    <row r="14" spans="1:3" ht="15" thickBot="1">
      <c r="A14" s="422"/>
      <c r="B14" s="422"/>
    </row>
    <row r="15" spans="1:3" ht="16" thickBot="1">
      <c r="A15" s="420" t="s">
        <v>561</v>
      </c>
      <c r="B15" s="421">
        <f>ROUND(B13,-6)</f>
        <v>55000000</v>
      </c>
    </row>
    <row r="16" spans="1:3" ht="15" thickBot="1">
      <c r="A16" s="422"/>
      <c r="B16" s="422"/>
    </row>
    <row r="17" spans="1:2" ht="15" thickBot="1">
      <c r="A17" s="423" t="s">
        <v>562</v>
      </c>
      <c r="B17" s="423" t="s">
        <v>563</v>
      </c>
    </row>
    <row r="18" spans="1:2" ht="15" thickBot="1">
      <c r="A18" s="424">
        <v>0.25</v>
      </c>
      <c r="B18" s="421">
        <f>$B$15*A18</f>
        <v>13750000</v>
      </c>
    </row>
    <row r="19" spans="1:2" ht="15" thickBot="1">
      <c r="A19" s="424">
        <v>0.5</v>
      </c>
      <c r="B19" s="421">
        <f t="shared" ref="B19:B21" si="0">$B$15*A19</f>
        <v>27500000</v>
      </c>
    </row>
    <row r="20" spans="1:2" ht="15" thickBot="1">
      <c r="A20" s="424">
        <v>0.75</v>
      </c>
      <c r="B20" s="421">
        <f t="shared" si="0"/>
        <v>41250000</v>
      </c>
    </row>
    <row r="21" spans="1:2" ht="1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1"/>
  <sheetViews>
    <sheetView tabSelected="1" topLeftCell="A4" workbookViewId="0">
      <selection activeCell="C12" sqref="C12"/>
    </sheetView>
  </sheetViews>
  <sheetFormatPr defaultRowHeight="14.5"/>
  <cols>
    <col min="3" max="3" width="18.81640625" customWidth="1"/>
    <col min="4" max="4" width="14.81640625" customWidth="1"/>
    <col min="10" max="10" width="22.26953125" customWidth="1"/>
    <col min="11" max="11" width="45.81640625" customWidth="1"/>
    <col min="12" max="12" width="25.81640625" customWidth="1"/>
  </cols>
  <sheetData>
    <row r="4" spans="3:12" ht="15" thickBot="1">
      <c r="C4" s="428" t="s">
        <v>564</v>
      </c>
      <c r="D4" s="429" t="s">
        <v>565</v>
      </c>
      <c r="J4" s="428" t="s">
        <v>584</v>
      </c>
      <c r="K4" s="441" t="s">
        <v>585</v>
      </c>
      <c r="L4" s="429" t="s">
        <v>586</v>
      </c>
    </row>
    <row r="5" spans="3:12" ht="15" thickBot="1">
      <c r="C5" s="426" t="s">
        <v>727</v>
      </c>
      <c r="D5" s="427" t="s">
        <v>566</v>
      </c>
      <c r="J5" s="433" t="s">
        <v>587</v>
      </c>
      <c r="K5" s="432" t="s">
        <v>588</v>
      </c>
      <c r="L5" s="427" t="s">
        <v>589</v>
      </c>
    </row>
    <row r="6" spans="3:12" ht="15" thickBot="1">
      <c r="C6" s="426" t="s">
        <v>728</v>
      </c>
      <c r="D6" s="427" t="s">
        <v>567</v>
      </c>
      <c r="J6" s="433" t="s">
        <v>587</v>
      </c>
      <c r="K6" s="432" t="s">
        <v>590</v>
      </c>
      <c r="L6" s="427" t="s">
        <v>591</v>
      </c>
    </row>
    <row r="7" spans="3:12" ht="15" thickBot="1">
      <c r="C7" s="426" t="s">
        <v>729</v>
      </c>
      <c r="D7" s="427" t="s">
        <v>568</v>
      </c>
      <c r="J7" s="433" t="s">
        <v>587</v>
      </c>
      <c r="K7" s="432" t="s">
        <v>592</v>
      </c>
      <c r="L7" s="427" t="s">
        <v>593</v>
      </c>
    </row>
    <row r="8" spans="3:12" ht="15" thickBot="1">
      <c r="C8" s="426" t="s">
        <v>709</v>
      </c>
      <c r="D8" s="427" t="s">
        <v>566</v>
      </c>
      <c r="J8" s="433" t="s">
        <v>587</v>
      </c>
      <c r="K8" s="432" t="s">
        <v>594</v>
      </c>
      <c r="L8" s="427" t="s">
        <v>595</v>
      </c>
    </row>
    <row r="9" spans="3:12" ht="15" thickBot="1">
      <c r="C9" s="426" t="s">
        <v>710</v>
      </c>
      <c r="D9" s="427" t="s">
        <v>566</v>
      </c>
      <c r="J9" s="433" t="s">
        <v>587</v>
      </c>
      <c r="K9" s="432" t="s">
        <v>596</v>
      </c>
      <c r="L9" s="427" t="s">
        <v>597</v>
      </c>
    </row>
    <row r="10" spans="3:12" ht="15" thickBot="1">
      <c r="C10" s="426" t="s">
        <v>711</v>
      </c>
      <c r="D10" s="427" t="s">
        <v>567</v>
      </c>
      <c r="J10" s="433" t="s">
        <v>587</v>
      </c>
      <c r="K10" s="432" t="s">
        <v>598</v>
      </c>
      <c r="L10" s="427" t="s">
        <v>599</v>
      </c>
    </row>
    <row r="11" spans="3:12" ht="15" thickBot="1">
      <c r="C11" s="426" t="s">
        <v>712</v>
      </c>
      <c r="D11" s="427" t="s">
        <v>567</v>
      </c>
      <c r="J11" s="433" t="s">
        <v>587</v>
      </c>
      <c r="K11" s="432" t="s">
        <v>600</v>
      </c>
      <c r="L11" s="427" t="s">
        <v>601</v>
      </c>
    </row>
    <row r="12" spans="3:12" ht="15" thickBot="1">
      <c r="C12" s="426" t="s">
        <v>713</v>
      </c>
      <c r="D12" s="427" t="s">
        <v>568</v>
      </c>
      <c r="J12" s="434" t="s">
        <v>587</v>
      </c>
      <c r="K12" s="432" t="s">
        <v>602</v>
      </c>
      <c r="L12" s="427" t="s">
        <v>603</v>
      </c>
    </row>
    <row r="13" spans="3:12" ht="15.75" customHeight="1" thickBot="1">
      <c r="C13" s="426" t="s">
        <v>714</v>
      </c>
      <c r="D13" s="427" t="s">
        <v>568</v>
      </c>
      <c r="J13" s="433" t="s">
        <v>587</v>
      </c>
      <c r="K13" s="432" t="s">
        <v>604</v>
      </c>
      <c r="L13" s="427" t="s">
        <v>605</v>
      </c>
    </row>
    <row r="14" spans="3:12" ht="15" thickBot="1">
      <c r="C14" s="426" t="s">
        <v>715</v>
      </c>
      <c r="D14" s="427" t="s">
        <v>569</v>
      </c>
      <c r="J14" s="433" t="s">
        <v>587</v>
      </c>
      <c r="K14" s="432" t="s">
        <v>606</v>
      </c>
      <c r="L14" s="427" t="s">
        <v>607</v>
      </c>
    </row>
    <row r="15" spans="3:12" ht="15" thickBot="1">
      <c r="C15" s="426" t="s">
        <v>716</v>
      </c>
      <c r="D15" s="427" t="s">
        <v>569</v>
      </c>
      <c r="J15" s="434" t="s">
        <v>587</v>
      </c>
      <c r="K15" s="432" t="s">
        <v>608</v>
      </c>
      <c r="L15" s="427" t="s">
        <v>609</v>
      </c>
    </row>
    <row r="16" spans="3:12" ht="15.75" customHeight="1" thickBot="1">
      <c r="C16" s="426" t="s">
        <v>717</v>
      </c>
      <c r="D16" s="427" t="s">
        <v>570</v>
      </c>
      <c r="J16" s="433" t="s">
        <v>587</v>
      </c>
      <c r="K16" s="432" t="s">
        <v>610</v>
      </c>
      <c r="L16" s="427" t="s">
        <v>611</v>
      </c>
    </row>
    <row r="17" spans="3:12" ht="15" thickBot="1">
      <c r="C17" s="426" t="s">
        <v>718</v>
      </c>
      <c r="D17" s="427" t="s">
        <v>570</v>
      </c>
      <c r="J17" s="433" t="s">
        <v>587</v>
      </c>
      <c r="K17" s="432" t="s">
        <v>612</v>
      </c>
      <c r="L17" s="427" t="s">
        <v>613</v>
      </c>
    </row>
    <row r="18" spans="3:12" ht="15" thickBot="1">
      <c r="C18" s="426" t="s">
        <v>719</v>
      </c>
      <c r="D18" s="427" t="s">
        <v>571</v>
      </c>
      <c r="J18" s="434" t="s">
        <v>587</v>
      </c>
      <c r="K18" s="432" t="s">
        <v>614</v>
      </c>
      <c r="L18" s="427" t="s">
        <v>615</v>
      </c>
    </row>
    <row r="19" spans="3:12" ht="15" thickBot="1">
      <c r="C19" s="426" t="s">
        <v>720</v>
      </c>
      <c r="D19" s="427" t="s">
        <v>571</v>
      </c>
      <c r="J19" s="433" t="s">
        <v>587</v>
      </c>
      <c r="K19" s="432" t="s">
        <v>616</v>
      </c>
      <c r="L19" s="427" t="s">
        <v>617</v>
      </c>
    </row>
    <row r="20" spans="3:12" ht="15" thickBot="1">
      <c r="C20" s="426" t="s">
        <v>721</v>
      </c>
      <c r="D20" s="427" t="s">
        <v>572</v>
      </c>
      <c r="J20" s="433" t="s">
        <v>587</v>
      </c>
      <c r="K20" s="432" t="s">
        <v>618</v>
      </c>
      <c r="L20" s="427" t="s">
        <v>619</v>
      </c>
    </row>
    <row r="21" spans="3:12" ht="15" thickBot="1">
      <c r="C21" s="426" t="s">
        <v>722</v>
      </c>
      <c r="D21" s="427" t="s">
        <v>572</v>
      </c>
      <c r="J21" s="433" t="s">
        <v>587</v>
      </c>
      <c r="K21" s="432" t="s">
        <v>620</v>
      </c>
      <c r="L21" s="427" t="s">
        <v>621</v>
      </c>
    </row>
    <row r="22" spans="3:12" ht="15" thickBot="1">
      <c r="C22" s="426" t="s">
        <v>723</v>
      </c>
      <c r="D22" s="427" t="s">
        <v>573</v>
      </c>
      <c r="J22" s="433" t="s">
        <v>587</v>
      </c>
      <c r="K22" s="432" t="s">
        <v>632</v>
      </c>
      <c r="L22" s="427" t="s">
        <v>633</v>
      </c>
    </row>
    <row r="23" spans="3:12" ht="15" thickBot="1">
      <c r="C23" s="426" t="s">
        <v>724</v>
      </c>
      <c r="D23" s="427" t="s">
        <v>573</v>
      </c>
      <c r="J23" s="433" t="s">
        <v>587</v>
      </c>
      <c r="K23" s="432" t="s">
        <v>634</v>
      </c>
      <c r="L23" s="427" t="s">
        <v>635</v>
      </c>
    </row>
    <row r="24" spans="3:12" ht="15" thickBot="1">
      <c r="C24" s="426" t="s">
        <v>725</v>
      </c>
      <c r="D24" s="427" t="s">
        <v>574</v>
      </c>
      <c r="J24" s="433" t="s">
        <v>587</v>
      </c>
      <c r="K24" s="432" t="s">
        <v>636</v>
      </c>
      <c r="L24" s="427" t="s">
        <v>637</v>
      </c>
    </row>
    <row r="25" spans="3:12" ht="15" thickBot="1">
      <c r="C25" s="426" t="s">
        <v>726</v>
      </c>
      <c r="D25" s="427" t="s">
        <v>574</v>
      </c>
      <c r="J25" s="433" t="s">
        <v>587</v>
      </c>
      <c r="K25" s="432" t="s">
        <v>638</v>
      </c>
      <c r="L25" s="427" t="s">
        <v>639</v>
      </c>
    </row>
    <row r="26" spans="3:12" ht="15" thickBot="1">
      <c r="C26" s="426" t="s">
        <v>575</v>
      </c>
      <c r="D26" s="427" t="s">
        <v>576</v>
      </c>
      <c r="J26" s="433" t="s">
        <v>587</v>
      </c>
      <c r="K26" s="432" t="s">
        <v>640</v>
      </c>
      <c r="L26" s="427" t="s">
        <v>641</v>
      </c>
    </row>
    <row r="27" spans="3:12" ht="15" thickBot="1">
      <c r="C27" s="426" t="s">
        <v>577</v>
      </c>
      <c r="D27" s="427" t="s">
        <v>567</v>
      </c>
      <c r="J27" s="433" t="s">
        <v>587</v>
      </c>
      <c r="K27" s="432" t="s">
        <v>642</v>
      </c>
      <c r="L27" s="427" t="s">
        <v>643</v>
      </c>
    </row>
    <row r="28" spans="3:12" ht="15" thickBot="1">
      <c r="C28" s="426" t="s">
        <v>578</v>
      </c>
      <c r="D28" s="427" t="s">
        <v>568</v>
      </c>
      <c r="J28" s="433" t="s">
        <v>587</v>
      </c>
      <c r="K28" s="432" t="s">
        <v>644</v>
      </c>
      <c r="L28" s="427" t="s">
        <v>645</v>
      </c>
    </row>
    <row r="29" spans="3:12" ht="15" thickBot="1">
      <c r="C29" s="426" t="s">
        <v>579</v>
      </c>
      <c r="D29" s="427" t="s">
        <v>570</v>
      </c>
      <c r="J29" s="434" t="s">
        <v>587</v>
      </c>
      <c r="K29" s="432" t="s">
        <v>646</v>
      </c>
      <c r="L29" s="427" t="s">
        <v>647</v>
      </c>
    </row>
    <row r="30" spans="3:12" ht="15" thickBot="1">
      <c r="C30" s="426" t="s">
        <v>580</v>
      </c>
      <c r="D30" s="427" t="s">
        <v>573</v>
      </c>
      <c r="J30" s="433" t="s">
        <v>587</v>
      </c>
      <c r="K30" s="432" t="s">
        <v>648</v>
      </c>
      <c r="L30" s="427" t="s">
        <v>649</v>
      </c>
    </row>
    <row r="31" spans="3:12" ht="15" thickBot="1">
      <c r="C31" s="430" t="s">
        <v>581</v>
      </c>
      <c r="D31" s="431" t="s">
        <v>582</v>
      </c>
      <c r="J31" s="433" t="s">
        <v>587</v>
      </c>
      <c r="K31" s="432" t="s">
        <v>650</v>
      </c>
      <c r="L31" s="427" t="s">
        <v>651</v>
      </c>
    </row>
    <row r="32" spans="3:12" ht="15" thickBot="1">
      <c r="J32" s="433" t="s">
        <v>587</v>
      </c>
      <c r="K32" s="432" t="s">
        <v>652</v>
      </c>
      <c r="L32" s="427" t="s">
        <v>653</v>
      </c>
    </row>
    <row r="33" spans="10:12" ht="15" thickBot="1">
      <c r="J33" s="433" t="s">
        <v>587</v>
      </c>
      <c r="K33" s="432" t="s">
        <v>654</v>
      </c>
      <c r="L33" s="427" t="s">
        <v>655</v>
      </c>
    </row>
    <row r="34" spans="10:12" ht="15" thickBot="1">
      <c r="J34" s="433" t="s">
        <v>587</v>
      </c>
      <c r="K34" s="432" t="s">
        <v>656</v>
      </c>
      <c r="L34" s="427" t="s">
        <v>657</v>
      </c>
    </row>
    <row r="35" spans="10:12" ht="15" thickBot="1">
      <c r="J35" s="433" t="s">
        <v>587</v>
      </c>
      <c r="K35" s="432" t="s">
        <v>658</v>
      </c>
      <c r="L35" s="427" t="s">
        <v>659</v>
      </c>
    </row>
    <row r="36" spans="10:12" ht="15" thickBot="1">
      <c r="J36" s="433" t="s">
        <v>587</v>
      </c>
      <c r="K36" s="432" t="s">
        <v>660</v>
      </c>
      <c r="L36" s="427" t="s">
        <v>661</v>
      </c>
    </row>
    <row r="37" spans="10:12" ht="15" thickBot="1">
      <c r="J37" s="433" t="s">
        <v>587</v>
      </c>
      <c r="K37" s="432" t="s">
        <v>662</v>
      </c>
      <c r="L37" s="427" t="s">
        <v>663</v>
      </c>
    </row>
    <row r="38" spans="10:12" ht="15" thickBot="1">
      <c r="J38" s="435" t="s">
        <v>622</v>
      </c>
      <c r="K38" s="432" t="s">
        <v>623</v>
      </c>
      <c r="L38" s="427" t="s">
        <v>624</v>
      </c>
    </row>
    <row r="39" spans="10:12" ht="15" thickBot="1">
      <c r="J39" s="435" t="s">
        <v>622</v>
      </c>
      <c r="K39" s="432" t="s">
        <v>625</v>
      </c>
      <c r="L39" s="427" t="s">
        <v>626</v>
      </c>
    </row>
    <row r="40" spans="10:12" ht="15" thickBot="1">
      <c r="J40" s="435" t="s">
        <v>627</v>
      </c>
      <c r="K40" s="432" t="s">
        <v>628</v>
      </c>
      <c r="L40" s="427" t="s">
        <v>629</v>
      </c>
    </row>
    <row r="41" spans="10:12" ht="15" thickBot="1">
      <c r="J41" s="435" t="s">
        <v>627</v>
      </c>
      <c r="K41" s="432" t="s">
        <v>630</v>
      </c>
      <c r="L41" s="427" t="s">
        <v>631</v>
      </c>
    </row>
    <row r="42" spans="10:12" ht="15" thickBot="1">
      <c r="J42" s="436" t="s">
        <v>664</v>
      </c>
      <c r="K42" s="432" t="s">
        <v>665</v>
      </c>
      <c r="L42" s="427" t="s">
        <v>666</v>
      </c>
    </row>
    <row r="43" spans="10:12" ht="15" thickBot="1">
      <c r="J43" s="436" t="s">
        <v>664</v>
      </c>
      <c r="K43" s="432" t="s">
        <v>667</v>
      </c>
      <c r="L43" s="427" t="s">
        <v>668</v>
      </c>
    </row>
    <row r="44" spans="10:12" ht="15" thickBot="1">
      <c r="J44" s="437" t="s">
        <v>669</v>
      </c>
      <c r="K44" s="432" t="s">
        <v>670</v>
      </c>
      <c r="L44" s="427" t="s">
        <v>671</v>
      </c>
    </row>
    <row r="45" spans="10:12" ht="15" thickBot="1">
      <c r="J45" s="438" t="s">
        <v>672</v>
      </c>
      <c r="K45" s="432" t="s">
        <v>673</v>
      </c>
      <c r="L45" s="427" t="s">
        <v>674</v>
      </c>
    </row>
    <row r="46" spans="10:12" ht="15" thickBot="1">
      <c r="J46" s="438" t="s">
        <v>672</v>
      </c>
      <c r="K46" s="432" t="s">
        <v>675</v>
      </c>
      <c r="L46" s="427" t="s">
        <v>676</v>
      </c>
    </row>
    <row r="47" spans="10:12" ht="15" thickBot="1">
      <c r="J47" s="439" t="s">
        <v>677</v>
      </c>
      <c r="K47" s="432" t="s">
        <v>678</v>
      </c>
      <c r="L47" s="427" t="s">
        <v>679</v>
      </c>
    </row>
    <row r="48" spans="10:12" ht="15" thickBot="1">
      <c r="J48" s="439" t="s">
        <v>677</v>
      </c>
      <c r="K48" s="432" t="s">
        <v>680</v>
      </c>
      <c r="L48" s="427" t="s">
        <v>681</v>
      </c>
    </row>
    <row r="49" spans="10:12" ht="15" thickBot="1">
      <c r="J49" s="440" t="s">
        <v>682</v>
      </c>
      <c r="K49" s="432" t="s">
        <v>683</v>
      </c>
      <c r="L49" s="427" t="s">
        <v>684</v>
      </c>
    </row>
    <row r="50" spans="10:12" ht="15" thickBot="1">
      <c r="J50" s="440" t="s">
        <v>682</v>
      </c>
      <c r="K50" s="432" t="s">
        <v>685</v>
      </c>
      <c r="L50" s="427" t="s">
        <v>686</v>
      </c>
    </row>
    <row r="51" spans="10:12">
      <c r="J51" s="442" t="s">
        <v>682</v>
      </c>
      <c r="K51" s="443" t="s">
        <v>687</v>
      </c>
      <c r="L51" s="431" t="s">
        <v>688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8.xml>�� 
</file>

<file path=customXml/item19.xml>�� 
</file>

<file path=customXml/item20.xml>�� 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1733BD-FDAC-45AD-A0CD-7C4B6266E0CC}">
  <ds:schemaRefs/>
</ds:datastoreItem>
</file>

<file path=customXml/itemProps2.xml><?xml version="1.0" encoding="utf-8"?>
<ds:datastoreItem xmlns:ds="http://schemas.openxmlformats.org/officeDocument/2006/customXml" ds:itemID="{A502F854-1DC8-4930-AC9B-4F60D9DD5EEF}">
  <ds:schemaRefs/>
</ds:datastoreItem>
</file>

<file path=customXml/itemProps3.xml><?xml version="1.0" encoding="utf-8"?>
<ds:datastoreItem xmlns:ds="http://schemas.openxmlformats.org/officeDocument/2006/customXml" ds:itemID="{CA5FF991-C66A-4AAF-AC09-3E8322DE2999}">
  <ds:schemaRefs/>
</ds:datastoreItem>
</file>

<file path=customXml/itemProps4.xml><?xml version="1.0" encoding="utf-8"?>
<ds:datastoreItem xmlns:ds="http://schemas.openxmlformats.org/officeDocument/2006/customXml" ds:itemID="{27B0BC59-0E6A-4278-957E-2A6158A5EF58}">
  <ds:schemaRefs/>
</ds:datastoreItem>
</file>

<file path=customXml/itemProps5.xml><?xml version="1.0" encoding="utf-8"?>
<ds:datastoreItem xmlns:ds="http://schemas.openxmlformats.org/officeDocument/2006/customXml" ds:itemID="{E68C531D-A362-4FEB-8EB6-C7E4117D7A69}">
  <ds:schemaRefs/>
</ds:datastoreItem>
</file>

<file path=customXml/itemProps6.xml><?xml version="1.0" encoding="utf-8"?>
<ds:datastoreItem xmlns:ds="http://schemas.openxmlformats.org/officeDocument/2006/customXml" ds:itemID="{5C670962-9690-435C-A5BE-6413D7595FD6}">
  <ds:schemaRefs/>
</ds:datastoreItem>
</file>

<file path=customXml/itemProps7.xml><?xml version="1.0" encoding="utf-8"?>
<ds:datastoreItem xmlns:ds="http://schemas.openxmlformats.org/officeDocument/2006/customXml" ds:itemID="{457F4C07-1709-4595-8EC4-6C0DABF04268}">
  <ds:schemaRefs/>
</ds:datastoreItem>
</file>

<file path=customXml/itemProps8.xml><?xml version="1.0" encoding="utf-8"?>
<ds:datastoreItem xmlns:ds="http://schemas.openxmlformats.org/officeDocument/2006/customXml" ds:itemID="{73EAB481-866B-4C0F-8627-26832E150B4D}">
  <ds:schemaRefs/>
</ds:datastoreItem>
</file>

<file path=customXml/itemProps9.xml><?xml version="1.0" encoding="utf-8"?>
<ds:datastoreItem xmlns:ds="http://schemas.openxmlformats.org/officeDocument/2006/customXml" ds:itemID="{4B5313D3-99C5-44BD-BE39-5926B1C15ED3}">
  <ds:schemaRefs/>
</ds:datastoreItem>
</file>

<file path=customXml/itemProps10.xml><?xml version="1.0" encoding="utf-8"?>
<ds:datastoreItem xmlns:ds="http://schemas.openxmlformats.org/officeDocument/2006/customXml" ds:itemID="{14FA3DBF-3D10-4CEC-9C13-2B643DF1E106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72671333-EA01-4E61-9495-0C521CFF4E42}">
  <ds:schemaRefs/>
</ds:datastoreItem>
</file>

<file path=customXml/itemProps13.xml><?xml version="1.0" encoding="utf-8"?>
<ds:datastoreItem xmlns:ds="http://schemas.openxmlformats.org/officeDocument/2006/customXml" ds:itemID="{E4A9B254-DDD8-464F-AF7A-4D112BB6FD8E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8428E760-B837-43D3-BFB6-FA3F00E4351C}">
  <ds:schemaRefs/>
</ds:datastoreItem>
</file>

<file path=customXml/itemProps16.xml><?xml version="1.0" encoding="utf-8"?>
<ds:datastoreItem xmlns:ds="http://schemas.openxmlformats.org/officeDocument/2006/customXml" ds:itemID="{F8AB7AAD-CCBA-4D35-9A0D-E4DC6E01A4E1}">
  <ds:schemaRefs/>
</ds:datastoreItem>
</file>

<file path=customXml/itemProps17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09DE11B8-3459-491D-8BA8-7D75F0234420}">
  <ds:schemaRefs/>
</ds:datastoreItem>
</file>

<file path=customXml/itemProps20.xml><?xml version="1.0" encoding="utf-8"?>
<ds:datastoreItem xmlns:ds="http://schemas.openxmlformats.org/officeDocument/2006/customXml" ds:itemID="{C5CBC30E-2F3A-4931-BF4A-9F61DD9D84E2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purl.org/dc/dcmitype/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openxmlformats.org/package/2006/metadata/core-properties"/>
  </ds:schemaRefs>
</ds:datastoreItem>
</file>

<file path=customXml/itemProps2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2020-04-04T09:38:13Z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