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D8" i="12" l="1"/>
  <c r="D7" i="12"/>
  <c r="D6" i="12"/>
  <c r="L53" i="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G22" i="9"/>
  <c r="C13" i="9"/>
  <c r="C6" i="9"/>
  <c r="M9" i="13"/>
  <c r="M8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16" i="13"/>
  <c r="M15" i="13"/>
  <c r="M14" i="13"/>
  <c r="M11" i="13"/>
  <c r="M12" i="13"/>
  <c r="M13" i="13"/>
  <c r="M10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L51" i="3"/>
  <c r="L50" i="3"/>
  <c r="AA6" i="9"/>
  <c r="E11" i="8"/>
  <c r="S6" i="9"/>
  <c r="E10" i="8"/>
  <c r="K6" i="9"/>
  <c r="E9" i="8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<sst xmlns="http://schemas.openxmlformats.org/spreadsheetml/2006/main" count="4464" uniqueCount="549">
  <si>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</si>
  <si>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</si>
  <si>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</si>
  <si>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</si>
  <si>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</si>
  <si>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</si>
  <si>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</si>
  <si>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</si>
  <si>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</si>
  <si>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</si>
  <si>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</si>
  <si>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</si>
  <si>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</si>
  <si>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</si>
  <si>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</si>
  <si>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</si>
  <si>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</si>
  <si>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</si>
  <si>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</si>
  <si>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</si>
  <si>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</si>
  <si>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</si>
  <si>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</si>
  <si>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</si>
  <si>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</si>
  <si>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</si>
  <si>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</si>
  <si>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</si>
  <si>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</si>
  <si>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</si>
  <si>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</si>
  <si>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</si>
  <si>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</si>
  <si>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</si>
  <si>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</si>
  <si>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</si>
  <si>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</si>
  <si>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</si>
  <si>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</si>
  <si>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</si>
  <si>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</si>
  <si>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</si>
  <si>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</si>
  <si>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</si>
  <si>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</si>
  <si>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</si>
  <si>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</si>
  <si>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</si>
  <si>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</si>
  <si>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</si>
  <si>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</si>
  <si>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</si>
  <si>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</si>
  <si>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</si>
  <si>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</si>
  <si>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</si>
  <si>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</si>
  <si>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</si>
  <si>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</si>
  <si>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</si>
  <si>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</si>
  <si>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</si>
  <si>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</si>
  <si>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</si>
  <si>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</si>
  <si>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</si>
  <si>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</si>
  <si>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</si>
  <si>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</si>
  <si>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</si>
  <si>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</si>
  <si>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</si>
  <si>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</si>
  <si>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</si>
  <si>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</si>
  <si>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</si>
  <si>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</si>
  <si>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</si>
  <si>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</si>
  <si>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</si>
  <si>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</si>
  <si>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</si>
  <si>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</si>
  <si>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</si>
  <si>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</si>
  <si>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</si>
  <si>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</si>
  <si>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</si>
  <si>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</si>
  <si>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</si>
  <si>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</si>
  <si>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</si>
  <si>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</si>
  <si>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</si>
  <si>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</si>
  <si>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</si>
  <si>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</si>
  <si>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</si>
  <si>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</si>
  <si>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</si>
  <si>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</si>
  <si>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</si>
  <si>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</si>
  <si>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</si>
  <si>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</si>
  <si>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</si>
  <si>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</si>
  <si>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</si>
  <si>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</si>
  <si>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</si>
  <si>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</si>
  <si>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</si>
  <si>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</si>
  <si>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</si>
  <si>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</si>
  <si>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</si>
  <si>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</si>
  <si>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</si>
  <si>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</si>
  <si>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</si>
  <si>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</si>
  <si>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</si>
  <si>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</si>
  <si>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</si>
  <si>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</si>
  <si>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</si>
  <si>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</si>
  <si>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</si>
  <si>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</si>
  <si>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</si>
  <si>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</si>
  <si>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</si>
  <si>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</si>
  <si>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</si>
  <si>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</si>
  <si>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</si>
  <si>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</si>
  <si>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</si>
  <si>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</si>
  <si>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</si>
  <si>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</si>
  <si>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</si>
  <si>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</si>
  <si>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</si>
  <si>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</si>
  <si>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</si>
  <si>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</si>
  <si>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</si>
  <si>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</si>
  <si>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</si>
  <si>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</si>
  <si>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</si>
  <si>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</si>
  <si>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</si>
  <si>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</si>
  <si>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</si>
  <si>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</si>
  <si>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</si>
  <si>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</si>
  <si>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</si>
  <si>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</si>
  <si>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</si>
  <si>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</si>
  <si>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</si>
  <si>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</si>
  <si>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</si>
  <si>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</si>
  <si>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</si>
  <si>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</si>
  <si>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</si>
  <si>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</si>
  <si>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</si>
  <si>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</si>
  <si>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</si>
  <si>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</si>
  <si>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</si>
  <si>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</si>
  <si>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</si>
  <si>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</si>
  <si>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</si>
  <si>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</si>
  <si>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</si>
  <si>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</si>
  <si>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</si>
  <si>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</si>
  <si>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</si>
  <si>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</si>
  <si>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</si>
  <si>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</si>
  <si>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</si>
  <si>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</si>
  <si>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</si>
  <si>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</si>
  <si>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</si>
  <si>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</si>
  <si>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</si>
  <si>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</si>
  <si>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</si>
  <si>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</si>
  <si>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</si>
  <si>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</si>
  <si>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</si>
  <si>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</si>
  <si>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</si>
  <si>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</si>
  <si>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</si>
  <si>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</si>
  <si>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</si>
  <si>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</si>
  <si>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</si>
  <si>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</si>
  <si>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</si>
  <si>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</si>
  <si>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</si>
  <si>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</si>
  <si>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</si>
  <si>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</si>
  <si>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</si>
  <si>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</si>
  <si>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</si>
  <si>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</si>
  <si>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</si>
  <si>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</si>
  <si>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</si>
  <si>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</si>
  <si>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</si>
  <si>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</si>
  <si>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</si>
  <si>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</si>
  <si>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</si>
  <si>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</si>
  <si>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</si>
  <si>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</si>
  <si>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</si>
  <si>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</si>
  <si>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</si>
  <si>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</si>
  <si>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</si>
  <si>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</si>
  <si>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</si>
  <si>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</si>
  <si>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</si>
  <si>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</si>
  <si>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</si>
  <si>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</si>
  <si>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</si>
  <si>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</si>
  <si>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</si>
  <si>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</si>
  <si>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</si>
  <si>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</si>
  <si>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</si>
  <si>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</si>
  <si>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</si>
  <si>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</si>
  <si>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</si>
  <si>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</si>
  <si>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</si>
  <si>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</si>
  <si>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</si>
  <si>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</si>
  <si>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</si>
  <si>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</si>
  <si>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</si>
  <si>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</si>
  <si>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</si>
  <si>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</si>
  <si>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</si>
  <si>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</si>
  <si>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</si>
  <si>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</si>
  <si>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</si>
  <si>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</si>
  <si>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</si>
  <si>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</si>
  <si>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</si>
  <si>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</si>
  <si>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</si>
  <si>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</si>
  <si>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</si>
  <si>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</si>
  <si>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</si>
  <si>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</si>
  <si>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</si>
  <si>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</si>
  <si>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</si>
  <si>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</si>
  <si>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</si>
  <si>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</si>
  <si>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</si>
  <si>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</si>
  <si>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</si>
  <si>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</si>
  <si>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</si>
  <si>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</si>
  <si>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</si>
  <si>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</si>
  <si>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</si>
  <si>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</si>
  <si>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</si>
  <si>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</si>
  <si>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</si>
  <si>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</si>
  <si>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</si>
  <si>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</si>
  <si>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</si>
  <si>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</si>
  <si>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</si>
  <si>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</si>
  <si>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</si>
  <si>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</si>
  <si>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</si>
  <si>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</si>
  <si>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</si>
  <si>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</si>
  <si>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</si>
  <si>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</si>
  <si>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</si>
  <si>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</si>
  <si>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</si>
  <si>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</si>
  <si>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</si>
  <si>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</si>
  <si>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</si>
  <si>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</si>
  <si>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</si>
  <si>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</si>
  <si>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</si>
  <si>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</si>
  <si>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</si>
  <si>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</si>
  <si>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</si>
  <si>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</si>
  <si>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</si>
  <si>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</si>
  <si>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</si>
  <si>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</si>
  <si>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</si>
  <si>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</si>
  <si>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</si>
  <si>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</si>
  <si>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</si>
  <si>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</si>
  <si>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</si>
  <si>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</si>
  <si>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</si>
  <si>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</si>
  <si>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</si>
  <si>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</si>
  <si>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</si>
  <si>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</si>
  <si>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</si>
  <si>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</si>
  <si>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</si>
  <si>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</si>
  <si>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</si>
  <si>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</si>
  <si>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</si>
  <si>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</si>
  <si>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</si>
  <si>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</si>
  <si>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</si>
  <si>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</si>
  <si>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</si>
  <si>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</si>
  <si>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</si>
  <si>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</si>
  <si>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</si>
  <si>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</si>
  <si>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</si>
  <si>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</si>
  <si>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</si>
  <si>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</si>
  <si>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</si>
  <si>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</si>
  <si>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</si>
  <si>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</si>
  <si>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</si>
  <si>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</si>
  <si>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</si>
  <si>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</si>
  <si>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</si>
  <si>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</si>
  <si>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</si>
  <si>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</si>
  <si>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</si>
  <si>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</si>
  <si>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</si>
  <si>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</si>
  <si>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</si>
  <si>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</si>
  <si>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</si>
  <si>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</si>
  <si>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</si>
  <si>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</si>
  <si>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</si>
  <si>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</si>
  <si>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</si>
  <si>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</si>
  <si>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</si>
  <si>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</si>
  <si>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</si>
  <si>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</si>
  <si>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</si>
  <si>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</si>
  <si>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</si>
  <si>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</si>
  <si>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</si>
  <si>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</si>
  <si>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</si>
  <si>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</si>
  <si>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</si>
  <si>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</si>
  <si>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</si>
  <si>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</si>
  <si>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</si>
  <si>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</si>
  <si>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</si>
  <si>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</si>
  <si>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</si>
  <si>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</si>
  <si>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</si>
  <si>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</si>
  <si>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</si>
  <si>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</si>
  <si>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</si>
  <si>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</si>
  <si>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</si>
  <si>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</si>
  <si>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</si>
  <si>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</si>
  <si>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</si>
  <si>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</si>
  <si>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</si>
  <si>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</si>
  <si>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</si>
  <si>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</si>
  <si>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</si>
  <si>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</si>
  <si>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</si>
  <si>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</si>
  <si>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</si>
  <si>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</si>
  <si>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</si>
  <si>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</si>
  <si>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</si>
  <si>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</si>
  <si>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</si>
  <si>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</si>
  <si>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</si>
  <si>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</si>
  <si>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</si>
  <si>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</si>
  <si>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</si>
  <si>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</si>
  <si>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</si>
  <si>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</si>
  <si>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</si>
  <si>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</si>
  <si>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</si>
  <si>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</si>
  <si>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</si>
  <si>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</si>
  <si>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</si>
  <si>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</si>
  <si>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</si>
  <si>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</si>
  <si>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</si>
  <si>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</si>
  <si>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SPMineMedium</t>
  </si>
  <si>
    <t>SPOwlSmall</t>
  </si>
  <si>
    <t>SPMineSmall</t>
  </si>
  <si>
    <t>SPBatBig</t>
  </si>
  <si>
    <t>SPHawk</t>
  </si>
  <si>
    <t>SPLionBird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</si>
  <si>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</si>
  <si>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</si>
  <si>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</si>
  <si>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</si>
  <si>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</si>
  <si>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</si>
  <si>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</si>
  <si>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SPMineBig</t>
  </si>
  <si>
    <t>SPCanary03</t>
  </si>
  <si>
    <t>SPGhost03</t>
  </si>
  <si>
    <t>SPRat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</si>
  <si>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</si>
  <si>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</si>
  <si>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</si>
  <si>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</si>
  <si>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</si>
  <si>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</si>
  <si>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</si>
  <si>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</si>
  <si>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</si>
  <si>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</si>
  <si>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</si>
  <si>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</si>
  <si>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</si>
  <si>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</si>
  <si>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SPEnemyTier2</t>
  </si>
  <si>
    <t>SPKamikaze</t>
  </si>
  <si>
    <t>SPFish01</t>
  </si>
  <si>
    <t>SPSeatVillager</t>
  </si>
  <si>
    <t>SPMerida</t>
  </si>
  <si>
    <t>SPEnemyTier4</t>
  </si>
  <si>
    <t>SPEnemyTier3</t>
  </si>
  <si>
    <t>SPCrocodile</t>
  </si>
  <si>
    <t>SPShark</t>
  </si>
  <si>
    <t>SPGoblinBoat</t>
  </si>
  <si>
    <t>SPArcher02</t>
  </si>
  <si>
    <t>SPDrunkenMan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</si>
  <si>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</si>
  <si>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</si>
  <si>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</si>
  <si>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</si>
  <si>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</si>
  <si>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</si>
  <si>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</si>
  <si>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</si>
  <si>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</si>
  <si>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</si>
  <si>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</si>
  <si>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</si>
  <si>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</si>
  <si>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Comments</t>
  </si>
  <si>
    <t>Shouldn't have 'golden version'</t>
  </si>
  <si>
    <t>Do we keep it?</t>
  </si>
  <si>
    <t>2 or 1 crocodile types?</t>
  </si>
  <si>
    <t>Do we finish it?</t>
  </si>
  <si>
    <t>Placeholder</t>
  </si>
  <si>
    <t>Placeholder?</t>
  </si>
  <si>
    <t>Do players know they can eat it?</t>
  </si>
  <si>
    <t>Used to scape fast and once from a cave</t>
  </si>
  <si>
    <t xml:space="preserve"> Chance to get coins? Gems?</t>
  </si>
  <si>
    <t>Should give some reward when destroyed? Chance to get coins? Gems?
Add blinking when hit (by any dragon) -&gt; Like in HSW</t>
  </si>
  <si>
    <t>Should give some reward when destroyed? Chance to get coins? Gems?
BUG: Many times spawners is not in the jail</t>
  </si>
  <si>
    <t>There is a PF_BakerWoman_PROTO. Delete it?</t>
  </si>
  <si>
    <t>Do we keep smallBat scaled?</t>
  </si>
  <si>
    <t>SPWorker</t>
  </si>
  <si>
    <t>SPVillager</t>
  </si>
  <si>
    <t>SPAWNERS PROGRESSION BY XP (Medieval_Final_Village)</t>
  </si>
  <si>
    <t>increment</t>
  </si>
  <si>
    <t>SPGoodJunkBottle</t>
  </si>
  <si>
    <t>spiderWeb</t>
  </si>
  <si>
    <t>SPBadJunk</t>
  </si>
  <si>
    <t>SPBatSmall02</t>
  </si>
  <si>
    <t>OLD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</si>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</sst>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7" borderId="0" xfId="0" applyFill="1"/>
  </cellXfs>
  <cellStyles count="1">
    <cellStyle name="Normal" xfId="0" builtinId="0"/>
  </cellStyles>
  <dxfs count="2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64655744"/>
        <c:axId val="64657280"/>
      </c:barChart>
      <c:catAx>
        <c:axId val="64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57280"/>
        <c:crosses val="autoZero"/>
        <c:auto val="1"/>
        <c:lblAlgn val="ctr"/>
        <c:lblOffset val="100"/>
        <c:noMultiLvlLbl val="0"/>
      </c:catAx>
      <c:valAx>
        <c:axId val="646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70912"/>
        <c:axId val="78072832"/>
      </c:lineChart>
      <c:catAx>
        <c:axId val="780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72832"/>
        <c:crosses val="autoZero"/>
        <c:auto val="1"/>
        <c:lblAlgn val="ctr"/>
        <c:lblOffset val="100"/>
        <c:noMultiLvlLbl val="0"/>
      </c:catAx>
      <c:valAx>
        <c:axId val="7807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0709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448"/>
        <c:axId val="78107008"/>
      </c:lineChart>
      <c:catAx>
        <c:axId val="780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07008"/>
        <c:crosses val="autoZero"/>
        <c:auto val="1"/>
        <c:lblAlgn val="ctr"/>
        <c:lblOffset val="100"/>
        <c:noMultiLvlLbl val="0"/>
      </c:catAx>
      <c:valAx>
        <c:axId val="78107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0884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3136"/>
        <c:axId val="79804672"/>
      </c:barChart>
      <c:catAx>
        <c:axId val="798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804672"/>
        <c:crosses val="autoZero"/>
        <c:auto val="1"/>
        <c:lblAlgn val="ctr"/>
        <c:lblOffset val="100"/>
        <c:noMultiLvlLbl val="0"/>
      </c:catAx>
      <c:valAx>
        <c:axId val="79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0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27</c:v>
                </c:pt>
                <c:pt idx="1">
                  <c:v>119</c:v>
                </c:pt>
                <c:pt idx="2">
                  <c:v>69</c:v>
                </c:pt>
                <c:pt idx="3">
                  <c:v>29</c:v>
                </c:pt>
                <c:pt idx="4">
                  <c:v>9</c:v>
                </c:pt>
                <c:pt idx="5">
                  <c:v>19</c:v>
                </c:pt>
                <c:pt idx="6">
                  <c:v>11</c:v>
                </c:pt>
                <c:pt idx="7">
                  <c:v>14</c:v>
                </c:pt>
                <c:pt idx="8">
                  <c:v>7</c:v>
                </c:pt>
                <c:pt idx="9">
                  <c:v>12</c:v>
                </c:pt>
                <c:pt idx="10">
                  <c:v>4</c:v>
                </c:pt>
                <c:pt idx="11">
                  <c:v>11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2864"/>
        <c:axId val="79835136"/>
      </c:barChart>
      <c:catAx>
        <c:axId val="798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35136"/>
        <c:crosses val="autoZero"/>
        <c:auto val="1"/>
        <c:lblAlgn val="ctr"/>
        <c:lblOffset val="100"/>
        <c:noMultiLvlLbl val="0"/>
      </c:catAx>
      <c:valAx>
        <c:axId val="798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104774</xdr:rowOff>
    </xdr:from>
    <xdr:to>
      <xdr:col>20</xdr:col>
      <xdr:colOff>504826</xdr:colOff>
      <xdr:row>52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N103" totalsRowShown="0" headerRowDxfId="22" dataDxfId="21">
  <autoFilter ref="D11:N103"/>
  <sortState ref="D12:N103">
    <sortCondition descending="1" ref="M11:M103"/>
  </sortState>
  <tableColumns count="11">
    <tableColumn id="1" name="Content Sku" dataDxfId="20"/>
    <tableColumn id="2" name="Spawner Prefab" dataDxfId="19"/>
    <tableColumn id="3" name="Entity Prefab" dataDxfId="18"/>
    <tableColumn id="4" name="Respawn Min" dataDxfId="17"/>
    <tableColumn id="5" name="Respawn Max" dataDxfId="16"/>
    <tableColumn id="6" name="HP Given" dataDxfId="15"/>
    <tableColumn id="7" name="XP Given" dataDxfId="14"/>
    <tableColumn id="8" name="Edible Tier" dataDxfId="13"/>
    <tableColumn id="9" name="BurnableTier" dataDxfId="12"/>
    <tableColumn id="10" name="Damage" dataDxfId="11"/>
    <tableColumn id="11" name="Comment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348" totalsRowShown="0">
  <autoFilter ref="E7:G1348"/>
  <sortState ref="E8:G1358">
    <sortCondition descending="1" ref="E7:E135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3"/>
  <sheetViews>
    <sheetView tabSelected="1" topLeftCell="A73" workbookViewId="0">
      <selection activeCell="M63" sqref="M63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65.7109375" customWidth="1"/>
  </cols>
  <sheetData>
    <row r="2" spans="4:15" x14ac:dyDescent="0.25">
      <c r="E2" t="s">
        <v>296</v>
      </c>
      <c r="N2" s="77" t="s">
        <v>405</v>
      </c>
    </row>
    <row r="3" spans="4:15" x14ac:dyDescent="0.25">
      <c r="N3" s="77" t="s">
        <v>399</v>
      </c>
    </row>
    <row r="4" spans="4:15" x14ac:dyDescent="0.25">
      <c r="N4" s="77" t="s">
        <v>400</v>
      </c>
    </row>
    <row r="5" spans="4:15" x14ac:dyDescent="0.25">
      <c r="N5" s="77" t="s">
        <v>401</v>
      </c>
    </row>
    <row r="6" spans="4:15" x14ac:dyDescent="0.25">
      <c r="D6">
        <f>ROUND((10*2)/((2*0.25)+2),0)</f>
        <v>8</v>
      </c>
      <c r="F6" s="1" t="s">
        <v>406</v>
      </c>
      <c r="H6" s="1" t="s">
        <v>409</v>
      </c>
      <c r="N6" s="79" t="s">
        <v>402</v>
      </c>
    </row>
    <row r="7" spans="4:15" x14ac:dyDescent="0.25">
      <c r="D7">
        <f>ROUND((16*3)/((3*0.25)+2),0)</f>
        <v>17</v>
      </c>
      <c r="F7" t="s">
        <v>407</v>
      </c>
      <c r="H7" t="s">
        <v>410</v>
      </c>
      <c r="N7" s="79" t="s">
        <v>403</v>
      </c>
    </row>
    <row r="8" spans="4:15" x14ac:dyDescent="0.25">
      <c r="D8">
        <f>ROUND((13*5)/((5*0.25)+2),0)</f>
        <v>20</v>
      </c>
      <c r="F8" t="s">
        <v>408</v>
      </c>
      <c r="H8" t="s">
        <v>411</v>
      </c>
      <c r="N8" s="77"/>
      <c r="O8" s="77"/>
    </row>
    <row r="11" spans="4:15" x14ac:dyDescent="0.25">
      <c r="D11" s="1" t="s">
        <v>299</v>
      </c>
      <c r="E11" s="1" t="s">
        <v>298</v>
      </c>
      <c r="F11" s="1" t="s">
        <v>300</v>
      </c>
      <c r="G11" s="1" t="s">
        <v>301</v>
      </c>
      <c r="H11" s="1" t="s">
        <v>302</v>
      </c>
      <c r="I11" s="1" t="s">
        <v>303</v>
      </c>
      <c r="J11" s="1" t="s">
        <v>304</v>
      </c>
      <c r="K11" s="1" t="s">
        <v>398</v>
      </c>
      <c r="L11" s="1" t="s">
        <v>524</v>
      </c>
      <c r="M11" s="1" t="s">
        <v>196</v>
      </c>
      <c r="N11" s="78" t="s">
        <v>525</v>
      </c>
    </row>
    <row r="12" spans="4:15" ht="19.5" customHeight="1" x14ac:dyDescent="0.25">
      <c r="D12" s="81" t="s">
        <v>121</v>
      </c>
      <c r="E12" s="81" t="s">
        <v>52</v>
      </c>
      <c r="F12" s="81" t="s">
        <v>30</v>
      </c>
      <c r="G12" s="82">
        <v>5000</v>
      </c>
      <c r="H12" s="82">
        <v>5000</v>
      </c>
      <c r="I12" s="82">
        <v>70</v>
      </c>
      <c r="J12" s="82">
        <v>75</v>
      </c>
      <c r="K12" s="82">
        <v>0</v>
      </c>
      <c r="L12" s="82">
        <v>0</v>
      </c>
      <c r="M12" s="82" t="s">
        <v>9</v>
      </c>
      <c r="N12" s="83" t="s">
        <v>526</v>
      </c>
    </row>
    <row r="13" spans="4:15" ht="17.25" customHeight="1" x14ac:dyDescent="0.25">
      <c r="D13" s="81" t="s">
        <v>338</v>
      </c>
      <c r="E13" s="81" t="s">
        <v>339</v>
      </c>
      <c r="F13" s="81" t="s">
        <v>340</v>
      </c>
      <c r="G13" s="82">
        <v>300</v>
      </c>
      <c r="H13" s="82">
        <v>300</v>
      </c>
      <c r="I13" s="82">
        <v>30</v>
      </c>
      <c r="J13" s="82">
        <v>105</v>
      </c>
      <c r="K13" s="82">
        <v>2</v>
      </c>
      <c r="L13" s="82">
        <v>2</v>
      </c>
      <c r="M13" s="82" t="s">
        <v>9</v>
      </c>
      <c r="N13" s="83"/>
    </row>
    <row r="14" spans="4:15" x14ac:dyDescent="0.25">
      <c r="D14" s="81" t="s">
        <v>133</v>
      </c>
      <c r="E14" s="81" t="s">
        <v>73</v>
      </c>
      <c r="F14" s="81" t="s">
        <v>68</v>
      </c>
      <c r="G14" s="82">
        <v>240</v>
      </c>
      <c r="H14" s="82">
        <v>240</v>
      </c>
      <c r="I14" s="82">
        <v>30</v>
      </c>
      <c r="J14" s="82">
        <v>83</v>
      </c>
      <c r="K14" s="82">
        <v>1</v>
      </c>
      <c r="L14" s="82">
        <v>1</v>
      </c>
      <c r="M14" s="82" t="s">
        <v>9</v>
      </c>
      <c r="N14" s="83" t="s">
        <v>528</v>
      </c>
    </row>
    <row r="15" spans="4:15" x14ac:dyDescent="0.25">
      <c r="D15" s="81" t="s">
        <v>83</v>
      </c>
      <c r="E15" s="81" t="s">
        <v>17</v>
      </c>
      <c r="F15" s="81" t="s">
        <v>7</v>
      </c>
      <c r="G15" s="82">
        <v>220</v>
      </c>
      <c r="H15" s="82">
        <v>220</v>
      </c>
      <c r="I15" s="82">
        <v>25</v>
      </c>
      <c r="J15" s="82">
        <v>83</v>
      </c>
      <c r="K15" s="82">
        <v>1</v>
      </c>
      <c r="L15" s="82">
        <v>1</v>
      </c>
      <c r="M15" s="82" t="s">
        <v>9</v>
      </c>
      <c r="N15" s="83"/>
    </row>
    <row r="16" spans="4:15" x14ac:dyDescent="0.25">
      <c r="D16" s="81" t="s">
        <v>83</v>
      </c>
      <c r="E16" s="81" t="s">
        <v>19</v>
      </c>
      <c r="F16" s="81" t="s">
        <v>18</v>
      </c>
      <c r="G16" s="82">
        <v>220</v>
      </c>
      <c r="H16" s="82">
        <v>220</v>
      </c>
      <c r="I16" s="82">
        <v>25</v>
      </c>
      <c r="J16" s="82">
        <v>83</v>
      </c>
      <c r="K16" s="82">
        <v>1</v>
      </c>
      <c r="L16" s="82">
        <v>1</v>
      </c>
      <c r="M16" s="82" t="s">
        <v>9</v>
      </c>
      <c r="N16" s="83"/>
    </row>
    <row r="17" spans="4:14" x14ac:dyDescent="0.25">
      <c r="D17" s="81" t="s">
        <v>92</v>
      </c>
      <c r="E17" s="81" t="s">
        <v>21</v>
      </c>
      <c r="F17" s="81" t="s">
        <v>20</v>
      </c>
      <c r="G17" s="82">
        <v>260</v>
      </c>
      <c r="H17" s="82">
        <v>260</v>
      </c>
      <c r="I17" s="82">
        <v>20</v>
      </c>
      <c r="J17" s="82">
        <v>28</v>
      </c>
      <c r="K17" s="82">
        <v>1</v>
      </c>
      <c r="L17" s="82">
        <v>1</v>
      </c>
      <c r="M17" s="82" t="s">
        <v>9</v>
      </c>
      <c r="N17" s="83" t="s">
        <v>529</v>
      </c>
    </row>
    <row r="18" spans="4:14" x14ac:dyDescent="0.25">
      <c r="D18" s="81" t="s">
        <v>79</v>
      </c>
      <c r="E18" s="81" t="s">
        <v>4</v>
      </c>
      <c r="F18" s="81" t="s">
        <v>5</v>
      </c>
      <c r="G18" s="82">
        <v>200</v>
      </c>
      <c r="H18" s="82">
        <v>200</v>
      </c>
      <c r="I18" s="82">
        <v>20</v>
      </c>
      <c r="J18" s="82">
        <v>50</v>
      </c>
      <c r="K18" s="82">
        <v>0</v>
      </c>
      <c r="L18" s="82">
        <v>0</v>
      </c>
      <c r="M18" s="82" t="s">
        <v>9</v>
      </c>
      <c r="N18" s="83" t="s">
        <v>537</v>
      </c>
    </row>
    <row r="19" spans="4:14" x14ac:dyDescent="0.25">
      <c r="D19" s="81" t="s">
        <v>81</v>
      </c>
      <c r="E19" s="81" t="s">
        <v>16</v>
      </c>
      <c r="F19" s="81" t="s">
        <v>6</v>
      </c>
      <c r="G19" s="82">
        <v>210</v>
      </c>
      <c r="H19" s="82">
        <v>210</v>
      </c>
      <c r="I19" s="82">
        <v>15</v>
      </c>
      <c r="J19" s="82">
        <v>55</v>
      </c>
      <c r="K19" s="82">
        <v>1</v>
      </c>
      <c r="L19" s="82">
        <v>1</v>
      </c>
      <c r="M19" s="82" t="s">
        <v>9</v>
      </c>
      <c r="N19" s="83"/>
    </row>
    <row r="20" spans="4:14" x14ac:dyDescent="0.25">
      <c r="D20" s="81" t="s">
        <v>81</v>
      </c>
      <c r="E20" s="81" t="s">
        <v>288</v>
      </c>
      <c r="F20" s="81" t="s">
        <v>292</v>
      </c>
      <c r="G20" s="82">
        <v>210</v>
      </c>
      <c r="H20" s="82">
        <v>210</v>
      </c>
      <c r="I20" s="82">
        <v>15</v>
      </c>
      <c r="J20" s="82">
        <v>55</v>
      </c>
      <c r="K20" s="82">
        <v>1</v>
      </c>
      <c r="L20" s="82">
        <v>1</v>
      </c>
      <c r="M20" s="82" t="s">
        <v>9</v>
      </c>
      <c r="N20" s="83"/>
    </row>
    <row r="21" spans="4:14" x14ac:dyDescent="0.25">
      <c r="D21" s="81" t="s">
        <v>82</v>
      </c>
      <c r="E21" s="81" t="s">
        <v>10</v>
      </c>
      <c r="F21" s="81" t="s">
        <v>520</v>
      </c>
      <c r="G21" s="82">
        <v>240</v>
      </c>
      <c r="H21" s="82">
        <v>240</v>
      </c>
      <c r="I21" s="82">
        <v>15</v>
      </c>
      <c r="J21" s="82">
        <v>75</v>
      </c>
      <c r="K21" s="82">
        <v>0</v>
      </c>
      <c r="L21" s="82">
        <v>0</v>
      </c>
      <c r="M21" s="82" t="s">
        <v>9</v>
      </c>
      <c r="N21" s="83"/>
    </row>
    <row r="22" spans="4:14" x14ac:dyDescent="0.25">
      <c r="D22" s="81" t="s">
        <v>85</v>
      </c>
      <c r="E22" s="81" t="s">
        <v>327</v>
      </c>
      <c r="F22" s="81" t="s">
        <v>328</v>
      </c>
      <c r="G22" s="82">
        <v>260</v>
      </c>
      <c r="H22" s="82">
        <v>260</v>
      </c>
      <c r="I22" s="82">
        <v>15</v>
      </c>
      <c r="J22" s="82">
        <v>75</v>
      </c>
      <c r="K22" s="82">
        <v>0</v>
      </c>
      <c r="L22" s="82">
        <v>0</v>
      </c>
      <c r="M22" s="82" t="s">
        <v>9</v>
      </c>
      <c r="N22" s="83"/>
    </row>
    <row r="23" spans="4:14" x14ac:dyDescent="0.25">
      <c r="D23" s="81" t="s">
        <v>85</v>
      </c>
      <c r="E23" s="81" t="s">
        <v>329</v>
      </c>
      <c r="F23" s="81" t="s">
        <v>330</v>
      </c>
      <c r="G23" s="82">
        <v>260</v>
      </c>
      <c r="H23" s="82">
        <v>260</v>
      </c>
      <c r="I23" s="82">
        <v>15</v>
      </c>
      <c r="J23" s="82">
        <v>75</v>
      </c>
      <c r="K23" s="82">
        <v>0</v>
      </c>
      <c r="L23" s="82">
        <v>0</v>
      </c>
      <c r="M23" s="82" t="s">
        <v>9</v>
      </c>
      <c r="N23" s="83"/>
    </row>
    <row r="24" spans="4:14" ht="15" customHeight="1" x14ac:dyDescent="0.25">
      <c r="D24" s="81" t="s">
        <v>80</v>
      </c>
      <c r="E24" s="81" t="s">
        <v>65</v>
      </c>
      <c r="F24" s="81" t="s">
        <v>63</v>
      </c>
      <c r="G24" s="82">
        <v>130</v>
      </c>
      <c r="H24" s="82">
        <v>130</v>
      </c>
      <c r="I24" s="82">
        <v>15</v>
      </c>
      <c r="J24" s="82">
        <v>50</v>
      </c>
      <c r="K24" s="82">
        <v>0</v>
      </c>
      <c r="L24" s="82">
        <v>0</v>
      </c>
      <c r="M24" s="82" t="s">
        <v>9</v>
      </c>
      <c r="N24" s="83" t="s">
        <v>527</v>
      </c>
    </row>
    <row r="25" spans="4:14" x14ac:dyDescent="0.25">
      <c r="D25" s="81" t="s">
        <v>80</v>
      </c>
      <c r="E25" s="81" t="s">
        <v>66</v>
      </c>
      <c r="F25" s="81" t="s">
        <v>64</v>
      </c>
      <c r="G25" s="82">
        <v>130</v>
      </c>
      <c r="H25" s="82">
        <v>130</v>
      </c>
      <c r="I25" s="82">
        <v>15</v>
      </c>
      <c r="J25" s="82">
        <v>50</v>
      </c>
      <c r="K25" s="82">
        <v>0</v>
      </c>
      <c r="L25" s="82">
        <v>0</v>
      </c>
      <c r="M25" s="82" t="s">
        <v>9</v>
      </c>
      <c r="N25" s="83" t="s">
        <v>527</v>
      </c>
    </row>
    <row r="26" spans="4:14" x14ac:dyDescent="0.25">
      <c r="D26" s="81" t="s">
        <v>80</v>
      </c>
      <c r="E26" s="81" t="s">
        <v>375</v>
      </c>
      <c r="F26" s="81" t="s">
        <v>376</v>
      </c>
      <c r="G26" s="82">
        <v>130</v>
      </c>
      <c r="H26" s="82">
        <v>130</v>
      </c>
      <c r="I26" s="82">
        <v>15</v>
      </c>
      <c r="J26" s="82">
        <v>50</v>
      </c>
      <c r="K26" s="82">
        <v>0</v>
      </c>
      <c r="L26" s="82">
        <v>0</v>
      </c>
      <c r="M26" s="82" t="s">
        <v>9</v>
      </c>
      <c r="N26" s="83" t="s">
        <v>527</v>
      </c>
    </row>
    <row r="27" spans="4:14" x14ac:dyDescent="0.25">
      <c r="D27" s="81" t="s">
        <v>90</v>
      </c>
      <c r="E27" s="81" t="s">
        <v>522</v>
      </c>
      <c r="F27" s="81" t="s">
        <v>383</v>
      </c>
      <c r="G27" s="82">
        <v>220</v>
      </c>
      <c r="H27" s="82">
        <v>220</v>
      </c>
      <c r="I27" s="82">
        <v>15</v>
      </c>
      <c r="J27" s="82">
        <v>50</v>
      </c>
      <c r="K27" s="82">
        <v>0</v>
      </c>
      <c r="L27" s="82">
        <v>0</v>
      </c>
      <c r="M27" s="82" t="s">
        <v>9</v>
      </c>
      <c r="N27" s="83"/>
    </row>
    <row r="28" spans="4:14" x14ac:dyDescent="0.25">
      <c r="D28" s="81" t="s">
        <v>90</v>
      </c>
      <c r="E28" s="81" t="s">
        <v>382</v>
      </c>
      <c r="F28" s="81" t="s">
        <v>383</v>
      </c>
      <c r="G28" s="82">
        <v>220</v>
      </c>
      <c r="H28" s="82">
        <v>220</v>
      </c>
      <c r="I28" s="82">
        <v>15</v>
      </c>
      <c r="J28" s="82">
        <v>50</v>
      </c>
      <c r="K28" s="82">
        <v>0</v>
      </c>
      <c r="L28" s="82">
        <v>0</v>
      </c>
      <c r="M28" s="82" t="s">
        <v>9</v>
      </c>
      <c r="N28" s="83"/>
    </row>
    <row r="29" spans="4:14" x14ac:dyDescent="0.25">
      <c r="D29" s="81" t="s">
        <v>90</v>
      </c>
      <c r="E29" s="81" t="s">
        <v>384</v>
      </c>
      <c r="F29" s="81" t="s">
        <v>385</v>
      </c>
      <c r="G29" s="82">
        <v>220</v>
      </c>
      <c r="H29" s="82">
        <v>220</v>
      </c>
      <c r="I29" s="82">
        <v>15</v>
      </c>
      <c r="J29" s="82">
        <v>50</v>
      </c>
      <c r="K29" s="82">
        <v>0</v>
      </c>
      <c r="L29" s="82">
        <v>0</v>
      </c>
      <c r="M29" s="82" t="s">
        <v>9</v>
      </c>
      <c r="N29" s="83"/>
    </row>
    <row r="30" spans="4:14" x14ac:dyDescent="0.25">
      <c r="D30" s="81" t="s">
        <v>91</v>
      </c>
      <c r="E30" s="81" t="s">
        <v>386</v>
      </c>
      <c r="F30" s="81" t="s">
        <v>387</v>
      </c>
      <c r="G30" s="82">
        <v>220</v>
      </c>
      <c r="H30" s="82">
        <v>220</v>
      </c>
      <c r="I30" s="82">
        <v>15</v>
      </c>
      <c r="J30" s="82">
        <v>50</v>
      </c>
      <c r="K30" s="82">
        <v>0</v>
      </c>
      <c r="L30" s="82">
        <v>0</v>
      </c>
      <c r="M30" s="82" t="s">
        <v>9</v>
      </c>
      <c r="N30" s="83"/>
    </row>
    <row r="31" spans="4:14" x14ac:dyDescent="0.25">
      <c r="D31" s="81" t="s">
        <v>91</v>
      </c>
      <c r="E31" s="81" t="s">
        <v>388</v>
      </c>
      <c r="F31" s="81" t="s">
        <v>389</v>
      </c>
      <c r="G31" s="82">
        <v>220</v>
      </c>
      <c r="H31" s="82">
        <v>220</v>
      </c>
      <c r="I31" s="82">
        <v>15</v>
      </c>
      <c r="J31" s="82">
        <v>50</v>
      </c>
      <c r="K31" s="82">
        <v>0</v>
      </c>
      <c r="L31" s="82">
        <v>0</v>
      </c>
      <c r="M31" s="82" t="s">
        <v>9</v>
      </c>
      <c r="N31" s="83"/>
    </row>
    <row r="32" spans="4:14" x14ac:dyDescent="0.25">
      <c r="D32" s="81" t="s">
        <v>404</v>
      </c>
      <c r="E32" s="81" t="s">
        <v>297</v>
      </c>
      <c r="F32" s="81" t="s">
        <v>306</v>
      </c>
      <c r="G32" s="82">
        <v>0</v>
      </c>
      <c r="H32" s="82">
        <v>0</v>
      </c>
      <c r="I32" s="82">
        <v>10</v>
      </c>
      <c r="J32" s="82">
        <v>105</v>
      </c>
      <c r="K32" s="82">
        <v>1</v>
      </c>
      <c r="L32" s="82">
        <v>1</v>
      </c>
      <c r="M32" s="82" t="s">
        <v>9</v>
      </c>
      <c r="N32" s="83"/>
    </row>
    <row r="33" spans="4:14" x14ac:dyDescent="0.25">
      <c r="D33" s="81" t="s">
        <v>130</v>
      </c>
      <c r="E33" s="81" t="s">
        <v>314</v>
      </c>
      <c r="F33" s="81" t="s">
        <v>315</v>
      </c>
      <c r="G33" s="82">
        <v>200</v>
      </c>
      <c r="H33" s="82">
        <v>200</v>
      </c>
      <c r="I33" s="82">
        <v>10</v>
      </c>
      <c r="J33" s="82">
        <v>55</v>
      </c>
      <c r="K33" s="82">
        <v>1</v>
      </c>
      <c r="L33" s="82">
        <v>1</v>
      </c>
      <c r="M33" s="82" t="s">
        <v>9</v>
      </c>
      <c r="N33" s="83"/>
    </row>
    <row r="34" spans="4:14" x14ac:dyDescent="0.25">
      <c r="D34" s="81" t="s">
        <v>98</v>
      </c>
      <c r="E34" s="81" t="s">
        <v>523</v>
      </c>
      <c r="F34" s="81" t="s">
        <v>393</v>
      </c>
      <c r="G34" s="82">
        <v>200</v>
      </c>
      <c r="H34" s="82">
        <v>200</v>
      </c>
      <c r="I34" s="82">
        <v>8</v>
      </c>
      <c r="J34" s="82">
        <v>75</v>
      </c>
      <c r="K34" s="82">
        <v>0</v>
      </c>
      <c r="L34" s="82">
        <v>0</v>
      </c>
      <c r="M34" s="82" t="s">
        <v>9</v>
      </c>
      <c r="N34" s="83"/>
    </row>
    <row r="35" spans="4:14" x14ac:dyDescent="0.25">
      <c r="D35" s="81" t="s">
        <v>98</v>
      </c>
      <c r="E35" s="81" t="s">
        <v>392</v>
      </c>
      <c r="F35" s="81" t="s">
        <v>393</v>
      </c>
      <c r="G35" s="82">
        <v>200</v>
      </c>
      <c r="H35" s="82">
        <v>200</v>
      </c>
      <c r="I35" s="82">
        <v>8</v>
      </c>
      <c r="J35" s="82">
        <v>75</v>
      </c>
      <c r="K35" s="82">
        <v>0</v>
      </c>
      <c r="L35" s="82">
        <v>0</v>
      </c>
      <c r="M35" s="82" t="s">
        <v>9</v>
      </c>
      <c r="N35" s="83"/>
    </row>
    <row r="36" spans="4:14" x14ac:dyDescent="0.25">
      <c r="D36" s="81" t="s">
        <v>98</v>
      </c>
      <c r="E36" s="81" t="s">
        <v>394</v>
      </c>
      <c r="F36" s="81" t="s">
        <v>395</v>
      </c>
      <c r="G36" s="82">
        <v>200</v>
      </c>
      <c r="H36" s="82">
        <v>200</v>
      </c>
      <c r="I36" s="82">
        <v>8</v>
      </c>
      <c r="J36" s="82">
        <v>75</v>
      </c>
      <c r="K36" s="82">
        <v>0</v>
      </c>
      <c r="L36" s="82">
        <v>0</v>
      </c>
      <c r="M36" s="82" t="s">
        <v>9</v>
      </c>
      <c r="N36" s="83"/>
    </row>
    <row r="37" spans="4:14" x14ac:dyDescent="0.25">
      <c r="D37" s="81" t="s">
        <v>98</v>
      </c>
      <c r="E37" s="81" t="s">
        <v>396</v>
      </c>
      <c r="F37" s="81" t="s">
        <v>397</v>
      </c>
      <c r="G37" s="82">
        <v>200</v>
      </c>
      <c r="H37" s="82">
        <v>200</v>
      </c>
      <c r="I37" s="82">
        <v>8</v>
      </c>
      <c r="J37" s="82">
        <v>75</v>
      </c>
      <c r="K37" s="82">
        <v>0</v>
      </c>
      <c r="L37" s="82">
        <v>0</v>
      </c>
      <c r="M37" s="82" t="s">
        <v>9</v>
      </c>
      <c r="N37" s="83"/>
    </row>
    <row r="38" spans="4:14" x14ac:dyDescent="0.25">
      <c r="D38" s="81" t="s">
        <v>86</v>
      </c>
      <c r="E38" s="81" t="s">
        <v>334</v>
      </c>
      <c r="F38" s="81" t="s">
        <v>335</v>
      </c>
      <c r="G38" s="82">
        <v>200</v>
      </c>
      <c r="H38" s="82">
        <v>200</v>
      </c>
      <c r="I38" s="82">
        <v>7</v>
      </c>
      <c r="J38" s="82">
        <v>75</v>
      </c>
      <c r="K38" s="82">
        <v>0</v>
      </c>
      <c r="L38" s="82">
        <v>0</v>
      </c>
      <c r="M38" s="82" t="s">
        <v>9</v>
      </c>
      <c r="N38" s="83"/>
    </row>
    <row r="39" spans="4:14" x14ac:dyDescent="0.25">
      <c r="D39" s="81" t="s">
        <v>86</v>
      </c>
      <c r="E39" s="81" t="s">
        <v>336</v>
      </c>
      <c r="F39" s="81" t="s">
        <v>337</v>
      </c>
      <c r="G39" s="82">
        <v>200</v>
      </c>
      <c r="H39" s="82">
        <v>200</v>
      </c>
      <c r="I39" s="82">
        <v>7</v>
      </c>
      <c r="J39" s="82">
        <v>75</v>
      </c>
      <c r="K39" s="82">
        <v>0</v>
      </c>
      <c r="L39" s="82">
        <v>0</v>
      </c>
      <c r="M39" s="82" t="s">
        <v>9</v>
      </c>
      <c r="N39" s="83"/>
    </row>
    <row r="40" spans="4:14" x14ac:dyDescent="0.25">
      <c r="D40" s="81" t="s">
        <v>129</v>
      </c>
      <c r="E40" s="81" t="s">
        <v>316</v>
      </c>
      <c r="F40" s="81" t="s">
        <v>317</v>
      </c>
      <c r="G40" s="82">
        <v>140</v>
      </c>
      <c r="H40" s="82">
        <v>140</v>
      </c>
      <c r="I40" s="82">
        <v>6</v>
      </c>
      <c r="J40" s="82">
        <v>25</v>
      </c>
      <c r="K40" s="82">
        <v>0</v>
      </c>
      <c r="L40" s="82">
        <v>0</v>
      </c>
      <c r="M40" s="82" t="s">
        <v>9</v>
      </c>
      <c r="N40" s="83"/>
    </row>
    <row r="41" spans="4:14" x14ac:dyDescent="0.25">
      <c r="D41" s="81" t="s">
        <v>452</v>
      </c>
      <c r="E41" s="81" t="s">
        <v>414</v>
      </c>
      <c r="F41" s="81" t="s">
        <v>415</v>
      </c>
      <c r="G41" s="82">
        <v>120</v>
      </c>
      <c r="H41" s="82">
        <v>120</v>
      </c>
      <c r="I41" s="82">
        <v>6</v>
      </c>
      <c r="J41" s="82">
        <v>25</v>
      </c>
      <c r="K41" s="82">
        <v>0</v>
      </c>
      <c r="L41" s="82">
        <v>0</v>
      </c>
      <c r="M41" s="82" t="s">
        <v>9</v>
      </c>
      <c r="N41" s="83" t="s">
        <v>527</v>
      </c>
    </row>
    <row r="42" spans="4:14" x14ac:dyDescent="0.25">
      <c r="D42" s="81" t="s">
        <v>89</v>
      </c>
      <c r="E42" s="81" t="s">
        <v>354</v>
      </c>
      <c r="F42" s="81" t="s">
        <v>355</v>
      </c>
      <c r="G42" s="82">
        <v>150</v>
      </c>
      <c r="H42" s="82">
        <v>150</v>
      </c>
      <c r="I42" s="82">
        <v>4</v>
      </c>
      <c r="J42" s="82">
        <v>25</v>
      </c>
      <c r="K42" s="82">
        <v>0</v>
      </c>
      <c r="L42" s="82">
        <v>0</v>
      </c>
      <c r="M42" s="82" t="s">
        <v>9</v>
      </c>
      <c r="N42" s="83" t="s">
        <v>532</v>
      </c>
    </row>
    <row r="43" spans="4:14" x14ac:dyDescent="0.25">
      <c r="D43" s="81" t="s">
        <v>89</v>
      </c>
      <c r="E43" s="81" t="s">
        <v>356</v>
      </c>
      <c r="F43" s="81" t="s">
        <v>357</v>
      </c>
      <c r="G43" s="82">
        <v>150</v>
      </c>
      <c r="H43" s="82">
        <v>150</v>
      </c>
      <c r="I43" s="82">
        <v>4</v>
      </c>
      <c r="J43" s="82">
        <v>25</v>
      </c>
      <c r="K43" s="82">
        <v>0</v>
      </c>
      <c r="L43" s="82">
        <v>0</v>
      </c>
      <c r="M43" s="82" t="s">
        <v>9</v>
      </c>
      <c r="N43" s="83" t="s">
        <v>532</v>
      </c>
    </row>
    <row r="44" spans="4:14" x14ac:dyDescent="0.25">
      <c r="D44" s="81" t="s">
        <v>115</v>
      </c>
      <c r="E44" s="81" t="s">
        <v>110</v>
      </c>
      <c r="F44" s="81" t="s">
        <v>109</v>
      </c>
      <c r="G44" s="82">
        <v>200</v>
      </c>
      <c r="H44" s="82">
        <v>200</v>
      </c>
      <c r="I44" s="82">
        <v>3</v>
      </c>
      <c r="J44" s="82">
        <v>50</v>
      </c>
      <c r="K44" s="82">
        <v>0</v>
      </c>
      <c r="L44" s="82">
        <v>0</v>
      </c>
      <c r="M44" s="82" t="s">
        <v>9</v>
      </c>
      <c r="N44" s="83"/>
    </row>
    <row r="45" spans="4:14" x14ac:dyDescent="0.25">
      <c r="D45" s="81" t="s">
        <v>131</v>
      </c>
      <c r="E45" s="81" t="s">
        <v>359</v>
      </c>
      <c r="F45" s="81" t="s">
        <v>358</v>
      </c>
      <c r="G45" s="82">
        <v>180</v>
      </c>
      <c r="H45" s="82">
        <v>180</v>
      </c>
      <c r="I45" s="82">
        <v>3</v>
      </c>
      <c r="J45" s="82">
        <v>25</v>
      </c>
      <c r="K45" s="82">
        <v>0</v>
      </c>
      <c r="L45" s="82">
        <v>0</v>
      </c>
      <c r="M45" s="82" t="s">
        <v>9</v>
      </c>
      <c r="N45" s="83"/>
    </row>
    <row r="46" spans="4:14" x14ac:dyDescent="0.25">
      <c r="D46" s="81" t="s">
        <v>100</v>
      </c>
      <c r="E46" s="81" t="s">
        <v>43</v>
      </c>
      <c r="F46" s="81" t="s">
        <v>37</v>
      </c>
      <c r="G46" s="82">
        <v>280</v>
      </c>
      <c r="H46" s="82">
        <v>280</v>
      </c>
      <c r="I46" s="82">
        <v>2</v>
      </c>
      <c r="J46" s="82">
        <v>25</v>
      </c>
      <c r="K46" s="82">
        <v>0</v>
      </c>
      <c r="L46" s="82">
        <v>0</v>
      </c>
      <c r="M46" s="82" t="s">
        <v>9</v>
      </c>
      <c r="N46" s="83"/>
    </row>
    <row r="47" spans="4:14" x14ac:dyDescent="0.25">
      <c r="D47" s="81" t="s">
        <v>100</v>
      </c>
      <c r="E47" s="81" t="s">
        <v>44</v>
      </c>
      <c r="F47" s="81" t="s">
        <v>38</v>
      </c>
      <c r="G47" s="82">
        <v>5000</v>
      </c>
      <c r="H47" s="82">
        <v>5000</v>
      </c>
      <c r="I47" s="82">
        <v>2</v>
      </c>
      <c r="J47" s="82">
        <v>25</v>
      </c>
      <c r="K47" s="82">
        <v>0</v>
      </c>
      <c r="L47" s="82">
        <v>0</v>
      </c>
      <c r="M47" s="82" t="s">
        <v>9</v>
      </c>
      <c r="N47" s="83" t="s">
        <v>533</v>
      </c>
    </row>
    <row r="48" spans="4:14" x14ac:dyDescent="0.25">
      <c r="D48" s="81" t="s">
        <v>111</v>
      </c>
      <c r="E48" s="81" t="s">
        <v>286</v>
      </c>
      <c r="F48" s="81" t="s">
        <v>101</v>
      </c>
      <c r="G48" s="82">
        <v>180</v>
      </c>
      <c r="H48" s="82">
        <v>180</v>
      </c>
      <c r="I48" s="82">
        <v>2</v>
      </c>
      <c r="J48" s="82">
        <v>25</v>
      </c>
      <c r="K48" s="82">
        <v>0</v>
      </c>
      <c r="L48" s="82">
        <v>0</v>
      </c>
      <c r="M48" s="82" t="s">
        <v>9</v>
      </c>
      <c r="N48" s="83"/>
    </row>
    <row r="49" spans="4:14" x14ac:dyDescent="0.25">
      <c r="D49" s="81" t="s">
        <v>111</v>
      </c>
      <c r="E49" s="81" t="s">
        <v>287</v>
      </c>
      <c r="F49" s="81" t="s">
        <v>101</v>
      </c>
      <c r="G49" s="82">
        <v>180</v>
      </c>
      <c r="H49" s="82">
        <v>180</v>
      </c>
      <c r="I49" s="82">
        <v>2</v>
      </c>
      <c r="J49" s="82">
        <v>25</v>
      </c>
      <c r="K49" s="82">
        <v>0</v>
      </c>
      <c r="L49" s="82">
        <v>0</v>
      </c>
      <c r="M49" s="82" t="s">
        <v>9</v>
      </c>
      <c r="N49" s="83"/>
    </row>
    <row r="50" spans="4:14" x14ac:dyDescent="0.25">
      <c r="D50" s="81" t="s">
        <v>111</v>
      </c>
      <c r="E50" s="81" t="s">
        <v>105</v>
      </c>
      <c r="F50" s="81" t="s">
        <v>101</v>
      </c>
      <c r="G50" s="82">
        <v>180</v>
      </c>
      <c r="H50" s="82">
        <v>180</v>
      </c>
      <c r="I50" s="82">
        <v>2</v>
      </c>
      <c r="J50" s="82">
        <v>25</v>
      </c>
      <c r="K50" s="82">
        <v>0</v>
      </c>
      <c r="L50" s="82">
        <v>0</v>
      </c>
      <c r="M50" s="82" t="s">
        <v>9</v>
      </c>
      <c r="N50" s="83"/>
    </row>
    <row r="51" spans="4:14" x14ac:dyDescent="0.25">
      <c r="D51" s="81" t="s">
        <v>112</v>
      </c>
      <c r="E51" s="81" t="s">
        <v>106</v>
      </c>
      <c r="F51" s="81" t="s">
        <v>102</v>
      </c>
      <c r="G51" s="82">
        <v>180</v>
      </c>
      <c r="H51" s="82">
        <v>180</v>
      </c>
      <c r="I51" s="82">
        <v>2</v>
      </c>
      <c r="J51" s="82">
        <v>25</v>
      </c>
      <c r="K51" s="82">
        <v>0</v>
      </c>
      <c r="L51" s="82">
        <v>0</v>
      </c>
      <c r="M51" s="82" t="s">
        <v>9</v>
      </c>
      <c r="N51" s="83"/>
    </row>
    <row r="52" spans="4:14" x14ac:dyDescent="0.25">
      <c r="D52" s="81" t="s">
        <v>113</v>
      </c>
      <c r="E52" s="81" t="s">
        <v>107</v>
      </c>
      <c r="F52" s="81" t="s">
        <v>103</v>
      </c>
      <c r="G52" s="82">
        <v>180</v>
      </c>
      <c r="H52" s="82">
        <v>180</v>
      </c>
      <c r="I52" s="82">
        <v>2</v>
      </c>
      <c r="J52" s="82">
        <v>25</v>
      </c>
      <c r="K52" s="82">
        <v>0</v>
      </c>
      <c r="L52" s="82">
        <v>0</v>
      </c>
      <c r="M52" s="82" t="s">
        <v>9</v>
      </c>
      <c r="N52" s="83"/>
    </row>
    <row r="53" spans="4:14" x14ac:dyDescent="0.25">
      <c r="D53" s="81" t="s">
        <v>114</v>
      </c>
      <c r="E53" s="81" t="s">
        <v>108</v>
      </c>
      <c r="F53" s="81" t="s">
        <v>104</v>
      </c>
      <c r="G53" s="82">
        <v>180</v>
      </c>
      <c r="H53" s="82">
        <v>180</v>
      </c>
      <c r="I53" s="82">
        <v>2</v>
      </c>
      <c r="J53" s="82">
        <v>25</v>
      </c>
      <c r="K53" s="82">
        <v>0</v>
      </c>
      <c r="L53" s="82">
        <v>0</v>
      </c>
      <c r="M53" s="82" t="s">
        <v>9</v>
      </c>
      <c r="N53" s="83"/>
    </row>
    <row r="54" spans="4:14" x14ac:dyDescent="0.25">
      <c r="D54" s="81" t="s">
        <v>134</v>
      </c>
      <c r="E54" s="81" t="s">
        <v>521</v>
      </c>
      <c r="F54" s="81" t="s">
        <v>69</v>
      </c>
      <c r="G54" s="82">
        <v>100</v>
      </c>
      <c r="H54" s="82">
        <v>100</v>
      </c>
      <c r="I54" s="82">
        <v>2</v>
      </c>
      <c r="J54" s="82">
        <v>25</v>
      </c>
      <c r="K54" s="82">
        <v>0</v>
      </c>
      <c r="L54" s="82">
        <v>0</v>
      </c>
      <c r="M54" s="82" t="s">
        <v>9</v>
      </c>
      <c r="N54" s="83" t="s">
        <v>531</v>
      </c>
    </row>
    <row r="55" spans="4:14" x14ac:dyDescent="0.25">
      <c r="D55" s="81" t="s">
        <v>134</v>
      </c>
      <c r="E55" s="81" t="s">
        <v>74</v>
      </c>
      <c r="F55" s="81" t="s">
        <v>69</v>
      </c>
      <c r="G55" s="82">
        <v>100</v>
      </c>
      <c r="H55" s="82">
        <v>100</v>
      </c>
      <c r="I55" s="82">
        <v>2</v>
      </c>
      <c r="J55" s="82">
        <v>25</v>
      </c>
      <c r="K55" s="82">
        <v>0</v>
      </c>
      <c r="L55" s="82">
        <v>0</v>
      </c>
      <c r="M55" s="82" t="s">
        <v>9</v>
      </c>
      <c r="N55" s="83" t="s">
        <v>531</v>
      </c>
    </row>
    <row r="56" spans="4:14" x14ac:dyDescent="0.25">
      <c r="D56" s="81" t="s">
        <v>135</v>
      </c>
      <c r="E56" s="81" t="s">
        <v>75</v>
      </c>
      <c r="F56" s="81" t="s">
        <v>70</v>
      </c>
      <c r="G56" s="82">
        <v>100</v>
      </c>
      <c r="H56" s="82">
        <v>100</v>
      </c>
      <c r="I56" s="82">
        <v>2</v>
      </c>
      <c r="J56" s="82">
        <v>25</v>
      </c>
      <c r="K56" s="82">
        <v>0</v>
      </c>
      <c r="L56" s="82">
        <v>0</v>
      </c>
      <c r="M56" s="82" t="s">
        <v>9</v>
      </c>
      <c r="N56" s="83" t="s">
        <v>531</v>
      </c>
    </row>
    <row r="57" spans="4:14" ht="15" customHeight="1" x14ac:dyDescent="0.25">
      <c r="D57" s="81" t="s">
        <v>136</v>
      </c>
      <c r="E57" s="81" t="s">
        <v>76</v>
      </c>
      <c r="F57" s="81" t="s">
        <v>71</v>
      </c>
      <c r="G57" s="82">
        <v>100</v>
      </c>
      <c r="H57" s="82">
        <v>100</v>
      </c>
      <c r="I57" s="82">
        <v>2</v>
      </c>
      <c r="J57" s="82">
        <v>25</v>
      </c>
      <c r="K57" s="82">
        <v>0</v>
      </c>
      <c r="L57" s="82">
        <v>0</v>
      </c>
      <c r="M57" s="82" t="s">
        <v>9</v>
      </c>
      <c r="N57" s="83" t="s">
        <v>531</v>
      </c>
    </row>
    <row r="58" spans="4:14" x14ac:dyDescent="0.25">
      <c r="D58" s="81" t="s">
        <v>324</v>
      </c>
      <c r="E58" s="81" t="s">
        <v>325</v>
      </c>
      <c r="F58" s="81" t="s">
        <v>326</v>
      </c>
      <c r="G58" s="82">
        <v>120</v>
      </c>
      <c r="H58" s="82">
        <v>120</v>
      </c>
      <c r="I58" s="82">
        <v>2</v>
      </c>
      <c r="J58" s="82">
        <v>25</v>
      </c>
      <c r="K58" s="82">
        <v>0</v>
      </c>
      <c r="L58" s="82">
        <v>0</v>
      </c>
      <c r="M58" s="82" t="s">
        <v>9</v>
      </c>
      <c r="N58" s="83"/>
    </row>
    <row r="59" spans="4:14" x14ac:dyDescent="0.25">
      <c r="D59" s="81" t="s">
        <v>134</v>
      </c>
      <c r="E59" s="81" t="s">
        <v>380</v>
      </c>
      <c r="F59" s="81" t="s">
        <v>381</v>
      </c>
      <c r="G59" s="82">
        <v>140</v>
      </c>
      <c r="H59" s="82">
        <v>140</v>
      </c>
      <c r="I59" s="82">
        <v>2</v>
      </c>
      <c r="J59" s="82">
        <v>25</v>
      </c>
      <c r="K59" s="82">
        <v>0</v>
      </c>
      <c r="L59" s="82">
        <v>0</v>
      </c>
      <c r="M59" s="82" t="s">
        <v>9</v>
      </c>
      <c r="N59" s="83" t="s">
        <v>531</v>
      </c>
    </row>
    <row r="60" spans="4:14" x14ac:dyDescent="0.25">
      <c r="D60" s="81" t="s">
        <v>94</v>
      </c>
      <c r="E60" s="81" t="s">
        <v>137</v>
      </c>
      <c r="F60" s="81" t="s">
        <v>23</v>
      </c>
      <c r="G60" s="82">
        <v>500</v>
      </c>
      <c r="H60" s="82">
        <v>500</v>
      </c>
      <c r="I60" s="82">
        <v>0</v>
      </c>
      <c r="J60" s="82">
        <v>0</v>
      </c>
      <c r="K60" s="82">
        <v>0</v>
      </c>
      <c r="L60" s="82">
        <v>0</v>
      </c>
      <c r="M60" s="82" t="s">
        <v>9</v>
      </c>
      <c r="N60" s="83" t="s">
        <v>526</v>
      </c>
    </row>
    <row r="61" spans="4:14" x14ac:dyDescent="0.25">
      <c r="D61" s="81" t="s">
        <v>449</v>
      </c>
      <c r="E61" s="81" t="s">
        <v>450</v>
      </c>
      <c r="F61" s="81" t="s">
        <v>451</v>
      </c>
      <c r="G61" s="82">
        <v>500</v>
      </c>
      <c r="H61" s="82">
        <v>500</v>
      </c>
      <c r="I61" s="82">
        <v>0</v>
      </c>
      <c r="J61" s="82">
        <v>0</v>
      </c>
      <c r="K61" s="82">
        <v>0</v>
      </c>
      <c r="L61" s="82">
        <v>0</v>
      </c>
      <c r="M61" s="82" t="s">
        <v>9</v>
      </c>
      <c r="N61" s="83" t="s">
        <v>526</v>
      </c>
    </row>
    <row r="62" spans="4:14" x14ac:dyDescent="0.25">
      <c r="D62" s="81" t="s">
        <v>93</v>
      </c>
      <c r="E62" s="81" t="s">
        <v>24</v>
      </c>
      <c r="F62" s="81" t="s">
        <v>22</v>
      </c>
      <c r="G62" s="82">
        <v>200</v>
      </c>
      <c r="H62" s="82">
        <v>200</v>
      </c>
      <c r="I62" s="82">
        <v>-10</v>
      </c>
      <c r="J62" s="82">
        <v>0</v>
      </c>
      <c r="K62" s="82">
        <v>0</v>
      </c>
      <c r="L62" s="82">
        <v>0</v>
      </c>
      <c r="M62" s="82" t="s">
        <v>9</v>
      </c>
      <c r="N62" s="83" t="s">
        <v>530</v>
      </c>
    </row>
    <row r="63" spans="4:14" x14ac:dyDescent="0.25">
      <c r="D63" s="81" t="s">
        <v>127</v>
      </c>
      <c r="E63" s="81" t="s">
        <v>48</v>
      </c>
      <c r="F63" s="81" t="s">
        <v>33</v>
      </c>
      <c r="G63" s="82">
        <v>2500</v>
      </c>
      <c r="H63" s="82">
        <v>2500</v>
      </c>
      <c r="I63" s="82">
        <v>0</v>
      </c>
      <c r="J63" s="82">
        <v>263</v>
      </c>
      <c r="K63" s="82">
        <v>5</v>
      </c>
      <c r="L63" s="82">
        <v>5</v>
      </c>
      <c r="M63" s="82">
        <v>440</v>
      </c>
      <c r="N63" s="83"/>
    </row>
    <row r="64" spans="4:14" x14ac:dyDescent="0.25">
      <c r="D64" s="81" t="s">
        <v>127</v>
      </c>
      <c r="E64" s="81" t="s">
        <v>49</v>
      </c>
      <c r="F64" s="81" t="s">
        <v>34</v>
      </c>
      <c r="G64" s="82">
        <v>2500</v>
      </c>
      <c r="H64" s="82">
        <v>2500</v>
      </c>
      <c r="I64" s="82">
        <v>0</v>
      </c>
      <c r="J64" s="82">
        <v>263</v>
      </c>
      <c r="K64" s="82">
        <v>5</v>
      </c>
      <c r="L64" s="82">
        <v>5</v>
      </c>
      <c r="M64" s="82">
        <v>440</v>
      </c>
      <c r="N64" s="83"/>
    </row>
    <row r="65" spans="4:14" x14ac:dyDescent="0.25">
      <c r="D65" s="81" t="s">
        <v>128</v>
      </c>
      <c r="E65" s="81" t="s">
        <v>50</v>
      </c>
      <c r="F65" s="81" t="s">
        <v>35</v>
      </c>
      <c r="G65" s="82">
        <v>2000</v>
      </c>
      <c r="H65" s="82">
        <v>2000</v>
      </c>
      <c r="I65" s="82">
        <v>0</v>
      </c>
      <c r="J65" s="82">
        <v>175</v>
      </c>
      <c r="K65" s="82">
        <v>5</v>
      </c>
      <c r="L65" s="82">
        <v>5</v>
      </c>
      <c r="M65" s="82">
        <v>150</v>
      </c>
      <c r="N65" s="83"/>
    </row>
    <row r="66" spans="4:14" x14ac:dyDescent="0.25">
      <c r="D66" s="81" t="s">
        <v>128</v>
      </c>
      <c r="E66" s="81" t="s">
        <v>307</v>
      </c>
      <c r="F66" s="81" t="s">
        <v>308</v>
      </c>
      <c r="G66" s="82">
        <v>2000</v>
      </c>
      <c r="H66" s="82">
        <v>2000</v>
      </c>
      <c r="I66" s="82">
        <v>0</v>
      </c>
      <c r="J66" s="82">
        <v>175</v>
      </c>
      <c r="K66" s="82">
        <v>5</v>
      </c>
      <c r="L66" s="82">
        <v>5</v>
      </c>
      <c r="M66" s="82">
        <v>150</v>
      </c>
      <c r="N66" s="83"/>
    </row>
    <row r="67" spans="4:14" x14ac:dyDescent="0.25">
      <c r="D67" s="81" t="s">
        <v>120</v>
      </c>
      <c r="E67" s="81" t="s">
        <v>62</v>
      </c>
      <c r="F67" s="81" t="s">
        <v>54</v>
      </c>
      <c r="G67" s="82">
        <v>300</v>
      </c>
      <c r="H67" s="82">
        <v>300</v>
      </c>
      <c r="I67" s="82">
        <v>120</v>
      </c>
      <c r="J67" s="82">
        <v>195</v>
      </c>
      <c r="K67" s="82">
        <v>4</v>
      </c>
      <c r="L67" s="82">
        <v>4</v>
      </c>
      <c r="M67" s="82">
        <v>60</v>
      </c>
      <c r="N67" s="83" t="s">
        <v>530</v>
      </c>
    </row>
    <row r="68" spans="4:14" x14ac:dyDescent="0.25">
      <c r="D68" s="81" t="s">
        <v>377</v>
      </c>
      <c r="E68" s="81" t="s">
        <v>378</v>
      </c>
      <c r="F68" s="81" t="s">
        <v>379</v>
      </c>
      <c r="G68" s="82">
        <v>420</v>
      </c>
      <c r="H68" s="82">
        <v>420</v>
      </c>
      <c r="I68" s="82">
        <v>80</v>
      </c>
      <c r="J68" s="82">
        <v>83</v>
      </c>
      <c r="K68" s="82">
        <v>1</v>
      </c>
      <c r="L68" s="82">
        <v>2</v>
      </c>
      <c r="M68" s="82">
        <v>60</v>
      </c>
      <c r="N68" s="83" t="s">
        <v>534</v>
      </c>
    </row>
    <row r="69" spans="4:14" x14ac:dyDescent="0.25">
      <c r="D69" s="81" t="s">
        <v>119</v>
      </c>
      <c r="E69" s="81" t="s">
        <v>61</v>
      </c>
      <c r="F69" s="81" t="s">
        <v>55</v>
      </c>
      <c r="G69" s="82">
        <v>280</v>
      </c>
      <c r="H69" s="82">
        <v>280</v>
      </c>
      <c r="I69" s="82">
        <v>100</v>
      </c>
      <c r="J69" s="82">
        <v>143</v>
      </c>
      <c r="K69" s="82">
        <v>3</v>
      </c>
      <c r="L69" s="82">
        <v>3</v>
      </c>
      <c r="M69" s="82">
        <v>50</v>
      </c>
      <c r="N69" s="83" t="s">
        <v>530</v>
      </c>
    </row>
    <row r="70" spans="4:14" x14ac:dyDescent="0.25">
      <c r="D70" s="81" t="s">
        <v>118</v>
      </c>
      <c r="E70" s="81" t="s">
        <v>60</v>
      </c>
      <c r="F70" s="81" t="s">
        <v>56</v>
      </c>
      <c r="G70" s="82">
        <v>260</v>
      </c>
      <c r="H70" s="82">
        <v>260</v>
      </c>
      <c r="I70" s="82">
        <v>80</v>
      </c>
      <c r="J70" s="82">
        <v>105</v>
      </c>
      <c r="K70" s="82">
        <v>2</v>
      </c>
      <c r="L70" s="82">
        <v>2</v>
      </c>
      <c r="M70" s="82">
        <v>40</v>
      </c>
      <c r="N70" s="83" t="s">
        <v>530</v>
      </c>
    </row>
    <row r="71" spans="4:14" x14ac:dyDescent="0.25">
      <c r="D71" s="81" t="s">
        <v>87</v>
      </c>
      <c r="E71" s="81" t="s">
        <v>341</v>
      </c>
      <c r="F71" s="81" t="s">
        <v>342</v>
      </c>
      <c r="G71" s="82">
        <v>310</v>
      </c>
      <c r="H71" s="82">
        <v>310</v>
      </c>
      <c r="I71" s="82">
        <v>50</v>
      </c>
      <c r="J71" s="82">
        <v>55</v>
      </c>
      <c r="K71" s="82">
        <v>1</v>
      </c>
      <c r="L71" s="82">
        <v>1</v>
      </c>
      <c r="M71" s="82">
        <v>40</v>
      </c>
      <c r="N71" s="83"/>
    </row>
    <row r="72" spans="4:14" x14ac:dyDescent="0.25">
      <c r="D72" s="81" t="s">
        <v>87</v>
      </c>
      <c r="E72" s="81" t="s">
        <v>343</v>
      </c>
      <c r="F72" s="81" t="s">
        <v>344</v>
      </c>
      <c r="G72" s="82">
        <v>310</v>
      </c>
      <c r="H72" s="82">
        <v>310</v>
      </c>
      <c r="I72" s="82">
        <v>50</v>
      </c>
      <c r="J72" s="82">
        <v>55</v>
      </c>
      <c r="K72" s="82">
        <v>1</v>
      </c>
      <c r="L72" s="82">
        <v>1</v>
      </c>
      <c r="M72" s="82">
        <v>40</v>
      </c>
      <c r="N72" s="83"/>
    </row>
    <row r="73" spans="4:14" x14ac:dyDescent="0.25">
      <c r="D73" s="81" t="s">
        <v>87</v>
      </c>
      <c r="E73" s="81" t="s">
        <v>345</v>
      </c>
      <c r="F73" s="81" t="s">
        <v>346</v>
      </c>
      <c r="G73" s="82">
        <v>310</v>
      </c>
      <c r="H73" s="82">
        <v>310</v>
      </c>
      <c r="I73" s="82">
        <v>50</v>
      </c>
      <c r="J73" s="82">
        <v>55</v>
      </c>
      <c r="K73" s="82">
        <v>1</v>
      </c>
      <c r="L73" s="82">
        <v>1</v>
      </c>
      <c r="M73" s="82">
        <v>40</v>
      </c>
      <c r="N73" s="83" t="s">
        <v>527</v>
      </c>
    </row>
    <row r="74" spans="4:14" x14ac:dyDescent="0.25">
      <c r="D74" s="81" t="s">
        <v>132</v>
      </c>
      <c r="E74" s="81" t="s">
        <v>390</v>
      </c>
      <c r="F74" s="81" t="s">
        <v>391</v>
      </c>
      <c r="G74" s="82">
        <v>300</v>
      </c>
      <c r="H74" s="82">
        <v>300</v>
      </c>
      <c r="I74" s="82">
        <v>20</v>
      </c>
      <c r="J74" s="82">
        <v>55</v>
      </c>
      <c r="K74" s="82">
        <v>1</v>
      </c>
      <c r="L74" s="82">
        <v>1</v>
      </c>
      <c r="M74" s="82">
        <v>40</v>
      </c>
      <c r="N74" s="83"/>
    </row>
    <row r="75" spans="4:14" x14ac:dyDescent="0.25">
      <c r="D75" s="81" t="s">
        <v>96</v>
      </c>
      <c r="E75" s="81" t="s">
        <v>28</v>
      </c>
      <c r="F75" s="81" t="s">
        <v>26</v>
      </c>
      <c r="G75" s="82">
        <v>200</v>
      </c>
      <c r="H75" s="82">
        <v>200</v>
      </c>
      <c r="I75" s="82">
        <v>20</v>
      </c>
      <c r="J75" s="82">
        <v>75</v>
      </c>
      <c r="K75" s="82">
        <v>0</v>
      </c>
      <c r="L75" s="82">
        <v>0</v>
      </c>
      <c r="M75" s="82">
        <v>40</v>
      </c>
      <c r="N75" s="83"/>
    </row>
    <row r="76" spans="4:14" x14ac:dyDescent="0.25">
      <c r="D76" s="81" t="s">
        <v>309</v>
      </c>
      <c r="E76" s="81" t="s">
        <v>310</v>
      </c>
      <c r="F76" s="81" t="s">
        <v>311</v>
      </c>
      <c r="G76" s="82">
        <v>1500</v>
      </c>
      <c r="H76" s="82">
        <v>1500</v>
      </c>
      <c r="I76" s="82">
        <v>2</v>
      </c>
      <c r="J76" s="82">
        <v>130</v>
      </c>
      <c r="K76" s="82">
        <v>4</v>
      </c>
      <c r="L76" s="82">
        <v>4</v>
      </c>
      <c r="M76" s="82">
        <v>35</v>
      </c>
      <c r="N76" s="83"/>
    </row>
    <row r="77" spans="4:14" x14ac:dyDescent="0.25">
      <c r="D77" s="81" t="s">
        <v>309</v>
      </c>
      <c r="E77" s="81" t="s">
        <v>312</v>
      </c>
      <c r="F77" s="81" t="s">
        <v>313</v>
      </c>
      <c r="G77" s="82">
        <v>1500</v>
      </c>
      <c r="H77" s="82">
        <v>1500</v>
      </c>
      <c r="I77" s="82">
        <v>2</v>
      </c>
      <c r="J77" s="82">
        <v>130</v>
      </c>
      <c r="K77" s="82">
        <v>4</v>
      </c>
      <c r="L77" s="82">
        <v>4</v>
      </c>
      <c r="M77" s="82">
        <v>35</v>
      </c>
      <c r="N77" s="83"/>
    </row>
    <row r="78" spans="4:14" x14ac:dyDescent="0.25">
      <c r="D78" s="81" t="s">
        <v>88</v>
      </c>
      <c r="E78" s="81" t="s">
        <v>352</v>
      </c>
      <c r="F78" s="81" t="s">
        <v>353</v>
      </c>
      <c r="G78" s="82">
        <v>170</v>
      </c>
      <c r="H78" s="82">
        <v>170</v>
      </c>
      <c r="I78" s="82">
        <v>20</v>
      </c>
      <c r="J78" s="82">
        <v>55</v>
      </c>
      <c r="K78" s="82">
        <v>1</v>
      </c>
      <c r="L78" s="82">
        <v>1</v>
      </c>
      <c r="M78" s="82">
        <v>25</v>
      </c>
      <c r="N78" s="83"/>
    </row>
    <row r="79" spans="4:14" x14ac:dyDescent="0.25">
      <c r="D79" s="81" t="s">
        <v>125</v>
      </c>
      <c r="E79" s="81" t="s">
        <v>51</v>
      </c>
      <c r="F79" s="81" t="s">
        <v>31</v>
      </c>
      <c r="G79" s="82">
        <v>180</v>
      </c>
      <c r="H79" s="82">
        <v>180</v>
      </c>
      <c r="I79" s="82">
        <v>20</v>
      </c>
      <c r="J79" s="82">
        <v>25</v>
      </c>
      <c r="K79" s="82">
        <v>0</v>
      </c>
      <c r="L79" s="82">
        <v>0</v>
      </c>
      <c r="M79" s="82">
        <v>25</v>
      </c>
      <c r="N79" s="83"/>
    </row>
    <row r="80" spans="4:14" x14ac:dyDescent="0.25">
      <c r="D80" s="81" t="s">
        <v>124</v>
      </c>
      <c r="E80" s="81" t="s">
        <v>47</v>
      </c>
      <c r="F80" s="81" t="s">
        <v>41</v>
      </c>
      <c r="G80" s="82">
        <v>340</v>
      </c>
      <c r="H80" s="82">
        <v>340</v>
      </c>
      <c r="I80" s="82">
        <v>5</v>
      </c>
      <c r="J80" s="82">
        <v>263</v>
      </c>
      <c r="K80" s="82">
        <v>5</v>
      </c>
      <c r="L80" s="82">
        <v>5</v>
      </c>
      <c r="M80" s="82">
        <v>21</v>
      </c>
      <c r="N80" s="83" t="s">
        <v>530</v>
      </c>
    </row>
    <row r="81" spans="4:14" x14ac:dyDescent="0.25">
      <c r="D81" s="81" t="s">
        <v>124</v>
      </c>
      <c r="E81" s="81" t="s">
        <v>291</v>
      </c>
      <c r="F81" s="81" t="s">
        <v>295</v>
      </c>
      <c r="G81" s="82">
        <v>340</v>
      </c>
      <c r="H81" s="82">
        <v>340</v>
      </c>
      <c r="I81" s="82">
        <v>5</v>
      </c>
      <c r="J81" s="82">
        <v>263</v>
      </c>
      <c r="K81" s="82">
        <v>5</v>
      </c>
      <c r="L81" s="82">
        <v>5</v>
      </c>
      <c r="M81" s="82">
        <v>21</v>
      </c>
      <c r="N81" s="83" t="s">
        <v>530</v>
      </c>
    </row>
    <row r="82" spans="4:14" x14ac:dyDescent="0.25">
      <c r="D82" s="81" t="s">
        <v>117</v>
      </c>
      <c r="E82" s="81" t="s">
        <v>59</v>
      </c>
      <c r="F82" s="81" t="s">
        <v>57</v>
      </c>
      <c r="G82" s="82">
        <v>240</v>
      </c>
      <c r="H82" s="82">
        <v>240</v>
      </c>
      <c r="I82" s="82">
        <v>40</v>
      </c>
      <c r="J82" s="82">
        <v>55</v>
      </c>
      <c r="K82" s="82">
        <v>1</v>
      </c>
      <c r="L82" s="82">
        <v>1</v>
      </c>
      <c r="M82" s="82">
        <v>20</v>
      </c>
      <c r="N82" s="83" t="s">
        <v>530</v>
      </c>
    </row>
    <row r="83" spans="4:14" x14ac:dyDescent="0.25">
      <c r="D83" s="81" t="s">
        <v>78</v>
      </c>
      <c r="E83" s="81" t="s">
        <v>12</v>
      </c>
      <c r="F83" s="81" t="s">
        <v>14</v>
      </c>
      <c r="G83" s="82">
        <v>300</v>
      </c>
      <c r="H83" s="82">
        <v>300</v>
      </c>
      <c r="I83" s="82">
        <v>20</v>
      </c>
      <c r="J83" s="82">
        <v>75</v>
      </c>
      <c r="K83" s="82">
        <v>0</v>
      </c>
      <c r="L83" s="82">
        <v>0</v>
      </c>
      <c r="M83" s="82">
        <v>16</v>
      </c>
      <c r="N83" s="83"/>
    </row>
    <row r="84" spans="4:14" x14ac:dyDescent="0.25">
      <c r="D84" s="81" t="s">
        <v>78</v>
      </c>
      <c r="E84" s="81" t="s">
        <v>1</v>
      </c>
      <c r="F84" s="81" t="s">
        <v>3</v>
      </c>
      <c r="G84" s="82">
        <v>300</v>
      </c>
      <c r="H84" s="82">
        <v>300</v>
      </c>
      <c r="I84" s="82">
        <v>20</v>
      </c>
      <c r="J84" s="82">
        <v>75</v>
      </c>
      <c r="K84" s="82">
        <v>0</v>
      </c>
      <c r="L84" s="82">
        <v>0</v>
      </c>
      <c r="M84" s="82">
        <v>16</v>
      </c>
      <c r="N84" s="83"/>
    </row>
    <row r="85" spans="4:14" x14ac:dyDescent="0.25">
      <c r="D85" s="81" t="s">
        <v>133</v>
      </c>
      <c r="E85" s="81" t="s">
        <v>72</v>
      </c>
      <c r="F85" s="81" t="s">
        <v>67</v>
      </c>
      <c r="G85" s="82">
        <v>240</v>
      </c>
      <c r="H85" s="82">
        <v>240</v>
      </c>
      <c r="I85" s="82">
        <v>30</v>
      </c>
      <c r="J85" s="82">
        <v>83</v>
      </c>
      <c r="K85" s="82">
        <v>1</v>
      </c>
      <c r="L85" s="82">
        <v>1</v>
      </c>
      <c r="M85" s="82">
        <v>15</v>
      </c>
      <c r="N85" s="83" t="s">
        <v>528</v>
      </c>
    </row>
    <row r="86" spans="4:14" x14ac:dyDescent="0.25">
      <c r="D86" s="81" t="s">
        <v>331</v>
      </c>
      <c r="E86" s="81" t="s">
        <v>332</v>
      </c>
      <c r="F86" s="81" t="s">
        <v>333</v>
      </c>
      <c r="G86" s="82">
        <v>350</v>
      </c>
      <c r="H86" s="82">
        <v>350</v>
      </c>
      <c r="I86" s="82">
        <v>30</v>
      </c>
      <c r="J86" s="82">
        <v>83</v>
      </c>
      <c r="K86" s="82">
        <v>1</v>
      </c>
      <c r="L86" s="82">
        <v>1</v>
      </c>
      <c r="M86" s="82">
        <v>15</v>
      </c>
      <c r="N86" s="83"/>
    </row>
    <row r="87" spans="4:14" x14ac:dyDescent="0.25">
      <c r="D87" s="81" t="s">
        <v>84</v>
      </c>
      <c r="E87" s="81" t="s">
        <v>15</v>
      </c>
      <c r="F87" s="81" t="s">
        <v>8</v>
      </c>
      <c r="G87" s="82">
        <v>280</v>
      </c>
      <c r="H87" s="82">
        <v>280</v>
      </c>
      <c r="I87" s="82">
        <v>20</v>
      </c>
      <c r="J87" s="82">
        <v>75</v>
      </c>
      <c r="K87" s="82">
        <v>0</v>
      </c>
      <c r="L87" s="82">
        <v>0</v>
      </c>
      <c r="M87" s="82">
        <v>13</v>
      </c>
      <c r="N87" s="83"/>
    </row>
    <row r="88" spans="4:14" x14ac:dyDescent="0.25">
      <c r="D88" s="81" t="s">
        <v>123</v>
      </c>
      <c r="E88" s="81" t="s">
        <v>46</v>
      </c>
      <c r="F88" s="81" t="s">
        <v>40</v>
      </c>
      <c r="G88" s="82">
        <v>300</v>
      </c>
      <c r="H88" s="82">
        <v>300</v>
      </c>
      <c r="I88" s="82">
        <v>4</v>
      </c>
      <c r="J88" s="82">
        <v>195</v>
      </c>
      <c r="K88" s="82">
        <v>4</v>
      </c>
      <c r="L88" s="82">
        <v>4</v>
      </c>
      <c r="M88" s="82">
        <v>11</v>
      </c>
      <c r="N88" s="83" t="s">
        <v>530</v>
      </c>
    </row>
    <row r="89" spans="4:14" x14ac:dyDescent="0.25">
      <c r="D89" s="81" t="s">
        <v>123</v>
      </c>
      <c r="E89" s="81" t="s">
        <v>290</v>
      </c>
      <c r="F89" s="81" t="s">
        <v>294</v>
      </c>
      <c r="G89" s="82">
        <v>300</v>
      </c>
      <c r="H89" s="82">
        <v>300</v>
      </c>
      <c r="I89" s="82">
        <v>4</v>
      </c>
      <c r="J89" s="82">
        <v>195</v>
      </c>
      <c r="K89" s="82">
        <v>4</v>
      </c>
      <c r="L89" s="82">
        <v>4</v>
      </c>
      <c r="M89" s="82">
        <v>11</v>
      </c>
      <c r="N89" s="83" t="s">
        <v>530</v>
      </c>
    </row>
    <row r="90" spans="4:14" x14ac:dyDescent="0.25">
      <c r="D90" s="81" t="s">
        <v>349</v>
      </c>
      <c r="E90" s="81" t="s">
        <v>350</v>
      </c>
      <c r="F90" s="81" t="s">
        <v>351</v>
      </c>
      <c r="G90" s="82">
        <v>170</v>
      </c>
      <c r="H90" s="82">
        <v>170</v>
      </c>
      <c r="I90" s="82">
        <v>20</v>
      </c>
      <c r="J90" s="82">
        <v>55</v>
      </c>
      <c r="K90" s="82">
        <v>1</v>
      </c>
      <c r="L90" s="82">
        <v>1</v>
      </c>
      <c r="M90" s="82">
        <v>10</v>
      </c>
      <c r="N90" s="83"/>
    </row>
    <row r="91" spans="4:14" x14ac:dyDescent="0.25">
      <c r="D91" s="81" t="s">
        <v>77</v>
      </c>
      <c r="E91" s="81" t="s">
        <v>11</v>
      </c>
      <c r="F91" s="81" t="s">
        <v>13</v>
      </c>
      <c r="G91" s="82">
        <v>280</v>
      </c>
      <c r="H91" s="82">
        <v>280</v>
      </c>
      <c r="I91" s="82">
        <v>20</v>
      </c>
      <c r="J91" s="82">
        <v>75</v>
      </c>
      <c r="K91" s="82">
        <v>0</v>
      </c>
      <c r="L91" s="82">
        <v>0</v>
      </c>
      <c r="M91" s="82">
        <v>10</v>
      </c>
      <c r="N91" s="83"/>
    </row>
    <row r="92" spans="4:14" x14ac:dyDescent="0.25">
      <c r="D92" s="81" t="s">
        <v>77</v>
      </c>
      <c r="E92" s="81" t="s">
        <v>0</v>
      </c>
      <c r="F92" s="81" t="s">
        <v>2</v>
      </c>
      <c r="G92" s="82">
        <v>280</v>
      </c>
      <c r="H92" s="82">
        <v>280</v>
      </c>
      <c r="I92" s="82">
        <v>20</v>
      </c>
      <c r="J92" s="82">
        <v>75</v>
      </c>
      <c r="K92" s="82">
        <v>0</v>
      </c>
      <c r="L92" s="82">
        <v>0</v>
      </c>
      <c r="M92" s="82">
        <v>10</v>
      </c>
      <c r="N92" s="83"/>
    </row>
    <row r="93" spans="4:14" x14ac:dyDescent="0.25">
      <c r="D93" s="81" t="s">
        <v>116</v>
      </c>
      <c r="E93" s="81" t="s">
        <v>58</v>
      </c>
      <c r="F93" s="81" t="s">
        <v>53</v>
      </c>
      <c r="G93" s="82">
        <v>220</v>
      </c>
      <c r="H93" s="82">
        <v>220</v>
      </c>
      <c r="I93" s="82">
        <v>20</v>
      </c>
      <c r="J93" s="82">
        <v>50</v>
      </c>
      <c r="K93" s="82">
        <v>0</v>
      </c>
      <c r="L93" s="82">
        <v>0</v>
      </c>
      <c r="M93" s="82">
        <v>10</v>
      </c>
      <c r="N93" s="83" t="s">
        <v>530</v>
      </c>
    </row>
    <row r="94" spans="4:14" x14ac:dyDescent="0.25">
      <c r="D94" s="81" t="s">
        <v>321</v>
      </c>
      <c r="E94" s="81" t="s">
        <v>322</v>
      </c>
      <c r="F94" s="81" t="s">
        <v>323</v>
      </c>
      <c r="G94" s="82">
        <v>220</v>
      </c>
      <c r="H94" s="82">
        <v>220</v>
      </c>
      <c r="I94" s="82">
        <v>15</v>
      </c>
      <c r="J94" s="82">
        <v>28</v>
      </c>
      <c r="K94" s="82">
        <v>2</v>
      </c>
      <c r="L94" s="82">
        <v>2</v>
      </c>
      <c r="M94" s="82">
        <v>8</v>
      </c>
      <c r="N94" s="83" t="s">
        <v>531</v>
      </c>
    </row>
    <row r="95" spans="4:14" x14ac:dyDescent="0.25">
      <c r="D95" s="81" t="s">
        <v>95</v>
      </c>
      <c r="E95" s="81" t="s">
        <v>27</v>
      </c>
      <c r="F95" s="81" t="s">
        <v>25</v>
      </c>
      <c r="G95" s="82">
        <v>220</v>
      </c>
      <c r="H95" s="82">
        <v>220</v>
      </c>
      <c r="I95" s="82">
        <v>10</v>
      </c>
      <c r="J95" s="82">
        <v>75</v>
      </c>
      <c r="K95" s="82">
        <v>0</v>
      </c>
      <c r="L95" s="82">
        <v>0</v>
      </c>
      <c r="M95" s="82">
        <v>8</v>
      </c>
      <c r="N95" s="83" t="s">
        <v>530</v>
      </c>
    </row>
    <row r="96" spans="4:14" x14ac:dyDescent="0.25">
      <c r="D96" s="81" t="s">
        <v>99</v>
      </c>
      <c r="E96" s="81" t="s">
        <v>42</v>
      </c>
      <c r="F96" s="81" t="s">
        <v>36</v>
      </c>
      <c r="G96" s="82">
        <v>260</v>
      </c>
      <c r="H96" s="82">
        <v>260</v>
      </c>
      <c r="I96" s="82">
        <v>5</v>
      </c>
      <c r="J96" s="82">
        <v>55</v>
      </c>
      <c r="K96" s="82">
        <v>1</v>
      </c>
      <c r="L96" s="82">
        <v>1</v>
      </c>
      <c r="M96" s="82">
        <v>8</v>
      </c>
      <c r="N96" s="83" t="s">
        <v>538</v>
      </c>
    </row>
    <row r="97" spans="4:14" x14ac:dyDescent="0.25">
      <c r="D97" s="81" t="s">
        <v>122</v>
      </c>
      <c r="E97" s="81" t="s">
        <v>289</v>
      </c>
      <c r="F97" s="81" t="s">
        <v>293</v>
      </c>
      <c r="G97" s="82">
        <v>250</v>
      </c>
      <c r="H97" s="82">
        <v>250</v>
      </c>
      <c r="I97" s="82">
        <v>3</v>
      </c>
      <c r="J97" s="82">
        <v>95</v>
      </c>
      <c r="K97" s="82">
        <v>3</v>
      </c>
      <c r="L97" s="82">
        <v>3</v>
      </c>
      <c r="M97" s="82">
        <v>7</v>
      </c>
      <c r="N97" s="83" t="s">
        <v>530</v>
      </c>
    </row>
    <row r="98" spans="4:14" x14ac:dyDescent="0.25">
      <c r="D98" s="81" t="s">
        <v>126</v>
      </c>
      <c r="E98" s="81" t="s">
        <v>138</v>
      </c>
      <c r="F98" s="81" t="s">
        <v>32</v>
      </c>
      <c r="G98" s="82">
        <v>170</v>
      </c>
      <c r="H98" s="82">
        <v>170</v>
      </c>
      <c r="I98" s="82">
        <v>20</v>
      </c>
      <c r="J98" s="82">
        <v>70</v>
      </c>
      <c r="K98" s="82">
        <v>2</v>
      </c>
      <c r="L98" s="82">
        <v>2</v>
      </c>
      <c r="M98" s="82">
        <v>5</v>
      </c>
      <c r="N98" s="83" t="s">
        <v>530</v>
      </c>
    </row>
    <row r="99" spans="4:14" x14ac:dyDescent="0.25">
      <c r="D99" s="81" t="s">
        <v>97</v>
      </c>
      <c r="E99" s="81" t="s">
        <v>347</v>
      </c>
      <c r="F99" s="81" t="s">
        <v>348</v>
      </c>
      <c r="G99" s="82">
        <v>180</v>
      </c>
      <c r="H99" s="82">
        <v>180</v>
      </c>
      <c r="I99" s="82">
        <v>10</v>
      </c>
      <c r="J99" s="82">
        <v>75</v>
      </c>
      <c r="K99" s="82">
        <v>0</v>
      </c>
      <c r="L99" s="82">
        <v>0</v>
      </c>
      <c r="M99" s="82">
        <v>5</v>
      </c>
      <c r="N99" s="83"/>
    </row>
    <row r="100" spans="4:14" x14ac:dyDescent="0.25">
      <c r="D100" s="81" t="s">
        <v>122</v>
      </c>
      <c r="E100" s="81" t="s">
        <v>45</v>
      </c>
      <c r="F100" s="81" t="s">
        <v>39</v>
      </c>
      <c r="G100" s="82">
        <v>250</v>
      </c>
      <c r="H100" s="82">
        <v>250</v>
      </c>
      <c r="I100" s="82">
        <v>3</v>
      </c>
      <c r="J100" s="82">
        <v>95</v>
      </c>
      <c r="K100" s="82">
        <v>3</v>
      </c>
      <c r="L100" s="82">
        <v>3</v>
      </c>
      <c r="M100" s="82">
        <v>5</v>
      </c>
      <c r="N100" s="83" t="s">
        <v>530</v>
      </c>
    </row>
    <row r="101" spans="4:14" x14ac:dyDescent="0.25">
      <c r="D101" s="81" t="s">
        <v>318</v>
      </c>
      <c r="E101" s="81" t="s">
        <v>319</v>
      </c>
      <c r="F101" s="81" t="s">
        <v>320</v>
      </c>
      <c r="G101" s="82">
        <v>170</v>
      </c>
      <c r="H101" s="82">
        <v>170</v>
      </c>
      <c r="I101" s="82">
        <v>5</v>
      </c>
      <c r="J101" s="82">
        <v>28</v>
      </c>
      <c r="K101" s="82">
        <v>1</v>
      </c>
      <c r="L101" s="82">
        <v>1</v>
      </c>
      <c r="M101" s="82">
        <v>2</v>
      </c>
      <c r="N101" s="83" t="s">
        <v>530</v>
      </c>
    </row>
    <row r="102" spans="4:14" ht="33.75" customHeight="1" x14ac:dyDescent="0.25">
      <c r="D102" s="81" t="s">
        <v>9</v>
      </c>
      <c r="E102" s="81" t="s">
        <v>412</v>
      </c>
      <c r="F102" s="81" t="s">
        <v>413</v>
      </c>
      <c r="G102" s="82">
        <v>450</v>
      </c>
      <c r="H102" s="82">
        <v>450</v>
      </c>
      <c r="I102" s="82" t="s">
        <v>9</v>
      </c>
      <c r="J102" s="82"/>
      <c r="K102" s="82"/>
      <c r="L102" s="82"/>
      <c r="M102" s="82"/>
      <c r="N102" s="80" t="s">
        <v>535</v>
      </c>
    </row>
    <row r="103" spans="4:14" ht="33" customHeight="1" x14ac:dyDescent="0.25">
      <c r="D103" s="81" t="s">
        <v>9</v>
      </c>
      <c r="E103" s="81" t="s">
        <v>152</v>
      </c>
      <c r="F103" s="81" t="s">
        <v>29</v>
      </c>
      <c r="G103" s="82">
        <v>450</v>
      </c>
      <c r="H103" s="82">
        <v>450</v>
      </c>
      <c r="I103" s="82" t="s">
        <v>9</v>
      </c>
      <c r="J103" s="82"/>
      <c r="K103" s="82"/>
      <c r="L103" s="82"/>
      <c r="M103" s="82"/>
      <c r="N103" s="80" t="s">
        <v>536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31" workbookViewId="0">
      <selection activeCell="K2" sqref="K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169</v>
      </c>
      <c r="K2" s="33" t="s">
        <v>167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160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161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162</v>
      </c>
      <c r="C14" s="43">
        <v>0</v>
      </c>
      <c r="E14" t="s">
        <v>153</v>
      </c>
      <c r="F14" s="43">
        <v>425</v>
      </c>
      <c r="I14" s="28"/>
    </row>
    <row r="15" spans="2:11" x14ac:dyDescent="0.25">
      <c r="B15" t="s">
        <v>153</v>
      </c>
      <c r="C15" s="45">
        <v>140</v>
      </c>
      <c r="E15" t="s">
        <v>194</v>
      </c>
      <c r="F15" s="44">
        <v>0.05</v>
      </c>
      <c r="I15" s="28"/>
    </row>
    <row r="16" spans="2:11" x14ac:dyDescent="0.25">
      <c r="B16" t="s">
        <v>154</v>
      </c>
      <c r="C16" s="45">
        <v>1.4</v>
      </c>
      <c r="E16" t="s">
        <v>195</v>
      </c>
      <c r="F16">
        <f>ROUND(F14*F15,2)</f>
        <v>21.25</v>
      </c>
      <c r="I16" s="28"/>
    </row>
    <row r="17" spans="2:19" x14ac:dyDescent="0.25">
      <c r="B17" t="s">
        <v>155</v>
      </c>
      <c r="C17" s="45">
        <v>8.0000000000000002E-3</v>
      </c>
      <c r="I17" s="28"/>
    </row>
    <row r="18" spans="2:19" x14ac:dyDescent="0.25">
      <c r="B18" t="s">
        <v>163</v>
      </c>
      <c r="C18" s="45">
        <v>30</v>
      </c>
      <c r="E18" t="s">
        <v>196</v>
      </c>
      <c r="F18" s="43">
        <v>10</v>
      </c>
      <c r="I18" s="28"/>
    </row>
    <row r="19" spans="2:19" x14ac:dyDescent="0.25">
      <c r="B19" t="s">
        <v>164</v>
      </c>
      <c r="C19" s="44">
        <v>0.5</v>
      </c>
      <c r="E19" t="s">
        <v>197</v>
      </c>
      <c r="F19" s="44">
        <v>0.4</v>
      </c>
      <c r="I19" s="28"/>
    </row>
    <row r="20" spans="2:19" x14ac:dyDescent="0.25">
      <c r="E20" t="s">
        <v>198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165</v>
      </c>
      <c r="E22" s="1" t="s">
        <v>139</v>
      </c>
      <c r="G22" s="20" t="s">
        <v>153</v>
      </c>
      <c r="I22" s="28"/>
    </row>
    <row r="23" spans="2:19" x14ac:dyDescent="0.25">
      <c r="B23" t="s">
        <v>157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156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158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159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150</v>
      </c>
      <c r="M31" s="2" t="s">
        <v>151</v>
      </c>
      <c r="N31" t="s">
        <v>166</v>
      </c>
      <c r="O31" t="s">
        <v>173</v>
      </c>
      <c r="P31" t="s">
        <v>174</v>
      </c>
      <c r="Q31" t="s">
        <v>168</v>
      </c>
      <c r="S31" s="1" t="s">
        <v>177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140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141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143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142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145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144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146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148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147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149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170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176</v>
      </c>
      <c r="N49" s="1" t="s">
        <v>177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140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141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143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142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145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144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146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148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147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149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178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183</v>
      </c>
      <c r="M65" s="2" t="s">
        <v>184</v>
      </c>
      <c r="N65" s="2" t="s">
        <v>200</v>
      </c>
      <c r="O65" s="2" t="s">
        <v>186</v>
      </c>
      <c r="R65" s="17" t="s">
        <v>199</v>
      </c>
      <c r="U65" s="1" t="s">
        <v>185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140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141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143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142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145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144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146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148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147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149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37" zoomScaleNormal="100" workbookViewId="0">
      <selection activeCell="G25" sqref="G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279</v>
      </c>
      <c r="D7" t="s">
        <v>276</v>
      </c>
      <c r="E7" t="s">
        <v>277</v>
      </c>
      <c r="F7" t="s">
        <v>278</v>
      </c>
    </row>
    <row r="8" spans="3:13" x14ac:dyDescent="0.25">
      <c r="C8" t="s">
        <v>280</v>
      </c>
      <c r="D8" t="s">
        <v>447</v>
      </c>
      <c r="E8">
        <f>DATA_SCENES_UNITY_1!C6</f>
        <v>42457</v>
      </c>
      <c r="F8">
        <v>0</v>
      </c>
      <c r="M8" s="1"/>
    </row>
    <row r="9" spans="3:13" x14ac:dyDescent="0.25">
      <c r="C9" t="s">
        <v>280</v>
      </c>
      <c r="D9" t="s">
        <v>283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280</v>
      </c>
      <c r="D10" t="s">
        <v>281</v>
      </c>
      <c r="E10">
        <f>DATA_SCENES_UNITY_1!S6</f>
        <v>28672</v>
      </c>
    </row>
    <row r="11" spans="3:13" x14ac:dyDescent="0.25">
      <c r="C11" t="s">
        <v>280</v>
      </c>
      <c r="D11" t="s">
        <v>448</v>
      </c>
      <c r="E11">
        <f>DATA_SCENES_UNITY_1!AA6</f>
        <v>10924</v>
      </c>
    </row>
    <row r="12" spans="3:13" x14ac:dyDescent="0.25">
      <c r="C12" t="s">
        <v>280</v>
      </c>
      <c r="D12" t="s">
        <v>282</v>
      </c>
      <c r="E12" t="s">
        <v>284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M22" sqref="M22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187</v>
      </c>
    </row>
    <row r="4" spans="7:21" x14ac:dyDescent="0.25">
      <c r="H4" s="2" t="s">
        <v>150</v>
      </c>
      <c r="I4" s="2" t="s">
        <v>151</v>
      </c>
      <c r="J4" s="2" t="s">
        <v>171</v>
      </c>
      <c r="K4" s="2" t="s">
        <v>172</v>
      </c>
      <c r="L4" s="2" t="s">
        <v>175</v>
      </c>
      <c r="M4" s="2" t="s">
        <v>179</v>
      </c>
      <c r="N4" s="2" t="s">
        <v>180</v>
      </c>
      <c r="O4" s="2" t="s">
        <v>181</v>
      </c>
      <c r="P4" s="2" t="s">
        <v>182</v>
      </c>
      <c r="Q4" s="2" t="s">
        <v>201</v>
      </c>
      <c r="R4" s="2" t="s">
        <v>202</v>
      </c>
      <c r="S4" s="2" t="s">
        <v>203</v>
      </c>
    </row>
    <row r="5" spans="7:21" x14ac:dyDescent="0.25">
      <c r="G5" s="10" t="s">
        <v>140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141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143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547</v>
      </c>
    </row>
    <row r="8" spans="7:21" x14ac:dyDescent="0.25">
      <c r="G8" s="11" t="s">
        <v>142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548</v>
      </c>
    </row>
    <row r="9" spans="7:21" x14ac:dyDescent="0.25">
      <c r="G9" s="13" t="s">
        <v>145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144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146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148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147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149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188</v>
      </c>
    </row>
    <row r="19" spans="7:9" x14ac:dyDescent="0.25">
      <c r="H19" s="42" t="s">
        <v>192</v>
      </c>
      <c r="I19" s="2" t="s">
        <v>193</v>
      </c>
    </row>
    <row r="20" spans="7:9" x14ac:dyDescent="0.25">
      <c r="G20" s="37" t="s">
        <v>189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190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191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workbookViewId="0">
      <selection activeCell="W10" sqref="W1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305</v>
      </c>
    </row>
    <row r="4" spans="2:27" x14ac:dyDescent="0.25">
      <c r="B4" s="1" t="s">
        <v>285</v>
      </c>
      <c r="C4" s="1" t="s">
        <v>280</v>
      </c>
      <c r="J4" s="1" t="s">
        <v>285</v>
      </c>
      <c r="K4" s="1" t="s">
        <v>280</v>
      </c>
      <c r="R4" s="1" t="s">
        <v>285</v>
      </c>
      <c r="S4" s="1" t="s">
        <v>280</v>
      </c>
      <c r="Z4" s="1" t="s">
        <v>285</v>
      </c>
      <c r="AA4" s="1" t="s">
        <v>280</v>
      </c>
    </row>
    <row r="5" spans="2:27" x14ac:dyDescent="0.25">
      <c r="B5" s="1" t="s">
        <v>229</v>
      </c>
      <c r="C5" s="1" t="s">
        <v>420</v>
      </c>
      <c r="J5" s="1" t="s">
        <v>229</v>
      </c>
      <c r="K5" s="1" t="s">
        <v>421</v>
      </c>
      <c r="R5" s="1" t="s">
        <v>229</v>
      </c>
      <c r="S5" s="1" t="s">
        <v>440</v>
      </c>
      <c r="Z5" s="1" t="s">
        <v>229</v>
      </c>
      <c r="AA5" s="1" t="s">
        <v>446</v>
      </c>
    </row>
    <row r="6" spans="2:27" x14ac:dyDescent="0.25">
      <c r="B6" s="1" t="s">
        <v>230</v>
      </c>
      <c r="C6" s="72">
        <f>ROUNDUP(SUM(Table245[total xp]),0)</f>
        <v>42457</v>
      </c>
      <c r="J6" s="1" t="s">
        <v>230</v>
      </c>
      <c r="K6" s="72">
        <f>ROUNDUP(SUM(Table3[total xp]),0)</f>
        <v>11811</v>
      </c>
      <c r="R6" s="1" t="s">
        <v>230</v>
      </c>
      <c r="S6" s="72">
        <f>ROUNDUP(SUM(Table2[total xp]),0)</f>
        <v>28672</v>
      </c>
      <c r="Z6" s="1" t="s">
        <v>230</v>
      </c>
      <c r="AA6" s="72">
        <f>ROUNDUP(SUM(Table6[total xp]),0)</f>
        <v>10924</v>
      </c>
    </row>
    <row r="7" spans="2:27" x14ac:dyDescent="0.25">
      <c r="B7" s="1" t="s">
        <v>366</v>
      </c>
      <c r="C7" s="72">
        <f>COUNTA(Table245[spawner_sku])</f>
        <v>581</v>
      </c>
      <c r="J7" s="1" t="s">
        <v>366</v>
      </c>
      <c r="K7" s="72">
        <f>COUNTA(Table3[spawner_sku])</f>
        <v>165</v>
      </c>
      <c r="R7" s="1" t="s">
        <v>366</v>
      </c>
      <c r="S7" s="72">
        <f>COUNTA(Table2[spawner_sku])</f>
        <v>369</v>
      </c>
      <c r="Z7" s="1" t="s">
        <v>366</v>
      </c>
      <c r="AA7" s="72">
        <f>COUNTA(Table6[spawner_sku])</f>
        <v>114</v>
      </c>
    </row>
    <row r="8" spans="2:27" x14ac:dyDescent="0.25">
      <c r="B8" s="1" t="s">
        <v>371</v>
      </c>
      <c r="C8" s="75">
        <f>COUNTIF(Table245[Aggresive],"yes")</f>
        <v>236</v>
      </c>
      <c r="J8" s="1" t="s">
        <v>371</v>
      </c>
      <c r="K8" s="75">
        <f>COUNTIF(Table3[Aggressive],"yes")</f>
        <v>75</v>
      </c>
      <c r="R8" s="1" t="s">
        <v>371</v>
      </c>
      <c r="S8" s="75">
        <f>COUNTIF(Table2[Aggressive],"yes")</f>
        <v>135</v>
      </c>
      <c r="Z8" s="1" t="s">
        <v>371</v>
      </c>
      <c r="AA8" s="75">
        <f>COUNTIF(Table6[Aggressive],"yes")</f>
        <v>58</v>
      </c>
    </row>
    <row r="9" spans="2:27" x14ac:dyDescent="0.25">
      <c r="B9" s="1" t="s">
        <v>372</v>
      </c>
      <c r="C9" s="75">
        <f>COUNTIF(Table245[Aggresive],"no")</f>
        <v>345</v>
      </c>
      <c r="J9" s="1" t="s">
        <v>372</v>
      </c>
      <c r="K9" s="75">
        <f>COUNTIF(Table3[Aggressive],"no")</f>
        <v>90</v>
      </c>
      <c r="R9" s="1" t="s">
        <v>372</v>
      </c>
      <c r="S9" s="75">
        <f>COUNTIF(Table2[Aggressive],"no")</f>
        <v>234</v>
      </c>
      <c r="Z9" s="1" t="s">
        <v>372</v>
      </c>
      <c r="AA9" s="75">
        <f>COUNTIF(Table6[Aggressive],"no")</f>
        <v>56</v>
      </c>
    </row>
    <row r="11" spans="2:27" x14ac:dyDescent="0.25">
      <c r="B11" s="1" t="s">
        <v>367</v>
      </c>
      <c r="C11" s="72">
        <f>SUM(Table245[entity_spawned (AVG)])</f>
        <v>957</v>
      </c>
      <c r="J11" s="1" t="s">
        <v>367</v>
      </c>
      <c r="K11" s="72">
        <f>SUM(Table3[entity_spawned (AVG)])</f>
        <v>345</v>
      </c>
      <c r="R11" s="1" t="s">
        <v>367</v>
      </c>
      <c r="S11" s="72">
        <f>SUM(Table2[entity_spawned (AVG)])</f>
        <v>576</v>
      </c>
      <c r="Z11" s="1" t="s">
        <v>367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416</v>
      </c>
      <c r="C13" s="72" t="str">
        <f>CONCATENATE(ROUND(((COUNTIF(Table245[activating_chance],"=100"))/C7)*100,0),"%")</f>
        <v>74%</v>
      </c>
      <c r="J13" s="1" t="s">
        <v>416</v>
      </c>
      <c r="K13" s="72" t="str">
        <f>CONCATENATE(ROUND(((COUNTIF(Table3[activating_chance],"=100"))/K7)*100,0),"%")</f>
        <v>80%</v>
      </c>
      <c r="R13" s="1" t="s">
        <v>416</v>
      </c>
      <c r="S13" s="72" t="str">
        <f>CONCATENATE(ROUND(((COUNTIF(Table2[activating_chance],"=100"))/S7)*100,0),"%")</f>
        <v>85%</v>
      </c>
      <c r="Z13" s="1" t="s">
        <v>416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417</v>
      </c>
      <c r="C14" s="72" t="str">
        <f>CONCATENATE(ROUND((((COUNTIFS(Table245[activating_chance],"&lt;100",Table245[activating_chance],"&gt;=75")))/C7)*100,0),"%")</f>
        <v>15%</v>
      </c>
      <c r="J14" s="1" t="s">
        <v>417</v>
      </c>
      <c r="K14" s="72" t="str">
        <f>CONCATENATE(ROUND((((COUNTIFS(Table3[activating_chance],"&lt;100",Table3[activating_chance],"&gt;=75")))/K7)*100,0),"%")</f>
        <v>7%</v>
      </c>
      <c r="R14" s="1" t="s">
        <v>417</v>
      </c>
      <c r="S14" s="72" t="str">
        <f>CONCATENATE(ROUND((((COUNTIFS(Table2[activating_chance],"&lt;100",Table2[activating_chance],"&gt;=75")))/S7)*100,0),"%")</f>
        <v>9%</v>
      </c>
      <c r="Z14" s="1" t="s">
        <v>417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418</v>
      </c>
      <c r="C15" s="1" t="str">
        <f>CONCATENATE(ROUND((((COUNTIFS(Table245[activating_chance],"&lt;75",Table245[activating_chance],"&gt;=25")))/C7)*100,0),"%")</f>
        <v>9%</v>
      </c>
      <c r="J15" s="1" t="s">
        <v>418</v>
      </c>
      <c r="K15" s="1" t="str">
        <f>CONCATENATE(ROUND((((COUNTIFS(Table3[activating_chance],"&lt;75",Table3[activating_chance],"&gt;=25")))/K7)*100,0),"%")</f>
        <v>9%</v>
      </c>
      <c r="R15" s="1" t="s">
        <v>418</v>
      </c>
      <c r="S15" s="1" t="str">
        <f>CONCATENATE(ROUND((((COUNTIFS(Table2[activating_chance],"&lt;75",Table2[activating_chance],"&gt;=25")))/S7)*100,0),"%")</f>
        <v>4%</v>
      </c>
      <c r="Z15" s="1" t="s">
        <v>418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419</v>
      </c>
      <c r="C16" s="1" t="str">
        <f>CONCATENATE(ROUND((((COUNTIFS(Table245[activating_chance],"&gt;1",Table245[activating_chance],"&lt;25")))/C7)*100,0),"%")</f>
        <v>1%</v>
      </c>
      <c r="J16" s="1" t="s">
        <v>419</v>
      </c>
      <c r="K16" s="1" t="str">
        <f>CONCATENATE(ROUND((((COUNTIFS(Table3[activating_chance],"&gt;1",Table3[activating_chance],"&lt;25")))/K7)*100,0),"%")</f>
        <v>4%</v>
      </c>
      <c r="R16" s="1" t="s">
        <v>419</v>
      </c>
      <c r="S16" s="1" t="str">
        <f>CONCATENATE(ROUND((((COUNTIFS(Table2[activating_chance],"&gt;1",Table2[activating_chance],"&lt;25")))/S7)*100,0),"%")</f>
        <v>2%</v>
      </c>
      <c r="Z16" s="1" t="s">
        <v>419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228</v>
      </c>
      <c r="G21" s="1" t="s">
        <v>235</v>
      </c>
      <c r="H21" s="1" t="s">
        <v>368</v>
      </c>
      <c r="J21" t="s">
        <v>231</v>
      </c>
      <c r="K21" t="s">
        <v>232</v>
      </c>
      <c r="L21" t="s">
        <v>233</v>
      </c>
      <c r="M21" t="s">
        <v>234</v>
      </c>
      <c r="N21" t="s">
        <v>228</v>
      </c>
      <c r="O21" t="s">
        <v>235</v>
      </c>
      <c r="P21" t="s">
        <v>373</v>
      </c>
      <c r="R21" t="s">
        <v>231</v>
      </c>
      <c r="S21" t="s">
        <v>232</v>
      </c>
      <c r="T21" t="s">
        <v>233</v>
      </c>
      <c r="U21" t="s">
        <v>234</v>
      </c>
      <c r="V21" t="s">
        <v>228</v>
      </c>
      <c r="W21" t="s">
        <v>235</v>
      </c>
      <c r="X21" t="s">
        <v>373</v>
      </c>
      <c r="Z21" t="s">
        <v>231</v>
      </c>
      <c r="AA21" t="s">
        <v>232</v>
      </c>
      <c r="AB21" t="s">
        <v>233</v>
      </c>
      <c r="AC21" t="s">
        <v>234</v>
      </c>
      <c r="AD21" t="s">
        <v>228</v>
      </c>
      <c r="AE21" t="s">
        <v>235</v>
      </c>
      <c r="AF21" t="s">
        <v>373</v>
      </c>
    </row>
    <row r="22" spans="2:32" x14ac:dyDescent="0.25">
      <c r="B22" s="74" t="s">
        <v>237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369</v>
      </c>
      <c r="J22" t="s">
        <v>236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370</v>
      </c>
      <c r="R22" t="s">
        <v>236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370</v>
      </c>
      <c r="Z22" t="s">
        <v>236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370</v>
      </c>
    </row>
    <row r="23" spans="2:32" x14ac:dyDescent="0.25">
      <c r="B23" s="74" t="s">
        <v>237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369</v>
      </c>
      <c r="J23" t="s">
        <v>236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370</v>
      </c>
      <c r="R23" t="s">
        <v>236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370</v>
      </c>
      <c r="Z23" t="s">
        <v>236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370</v>
      </c>
    </row>
    <row r="24" spans="2:32" x14ac:dyDescent="0.25">
      <c r="B24" s="74" t="s">
        <v>238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369</v>
      </c>
      <c r="J24" t="s">
        <v>236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370</v>
      </c>
      <c r="R24" t="s">
        <v>236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370</v>
      </c>
      <c r="Z24" t="s">
        <v>236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370</v>
      </c>
    </row>
    <row r="25" spans="2:32" x14ac:dyDescent="0.25">
      <c r="B25" s="74" t="s">
        <v>238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369</v>
      </c>
      <c r="J25" t="s">
        <v>236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370</v>
      </c>
      <c r="R25" t="s">
        <v>236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370</v>
      </c>
      <c r="Z25" t="s">
        <v>236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370</v>
      </c>
    </row>
    <row r="26" spans="2:32" x14ac:dyDescent="0.25">
      <c r="B26" s="74" t="s">
        <v>238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369</v>
      </c>
      <c r="J26" t="s">
        <v>236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370</v>
      </c>
      <c r="R26" t="s">
        <v>236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370</v>
      </c>
      <c r="Z26" t="s">
        <v>236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370</v>
      </c>
    </row>
    <row r="27" spans="2:32" x14ac:dyDescent="0.25">
      <c r="B27" s="74" t="s">
        <v>238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369</v>
      </c>
      <c r="J27" t="s">
        <v>236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370</v>
      </c>
      <c r="R27" t="s">
        <v>236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370</v>
      </c>
      <c r="Z27" t="s">
        <v>236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370</v>
      </c>
    </row>
    <row r="28" spans="2:32" x14ac:dyDescent="0.25">
      <c r="B28" s="74" t="s">
        <v>238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369</v>
      </c>
      <c r="J28" t="s">
        <v>236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370</v>
      </c>
      <c r="R28" t="s">
        <v>236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370</v>
      </c>
      <c r="Z28" t="s">
        <v>237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369</v>
      </c>
    </row>
    <row r="29" spans="2:32" x14ac:dyDescent="0.25">
      <c r="B29" s="74" t="s">
        <v>238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369</v>
      </c>
      <c r="J29" t="s">
        <v>237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369</v>
      </c>
      <c r="R29" t="s">
        <v>238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369</v>
      </c>
      <c r="Z29" t="s">
        <v>237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369</v>
      </c>
    </row>
    <row r="30" spans="2:32" x14ac:dyDescent="0.25">
      <c r="B30" s="74" t="s">
        <v>238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369</v>
      </c>
      <c r="J30" t="s">
        <v>237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369</v>
      </c>
      <c r="R30" t="s">
        <v>238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369</v>
      </c>
      <c r="Z30" t="s">
        <v>237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369</v>
      </c>
    </row>
    <row r="31" spans="2:32" x14ac:dyDescent="0.25">
      <c r="B31" s="74" t="s">
        <v>238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369</v>
      </c>
      <c r="J31" t="s">
        <v>237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369</v>
      </c>
      <c r="R31" t="s">
        <v>238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369</v>
      </c>
      <c r="Z31" t="s">
        <v>237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369</v>
      </c>
    </row>
    <row r="32" spans="2:32" x14ac:dyDescent="0.25">
      <c r="B32" s="74" t="s">
        <v>238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369</v>
      </c>
      <c r="J32" t="s">
        <v>237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369</v>
      </c>
      <c r="R32" t="s">
        <v>238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369</v>
      </c>
      <c r="Z32" t="s">
        <v>238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369</v>
      </c>
    </row>
    <row r="33" spans="2:32" x14ac:dyDescent="0.25">
      <c r="B33" s="74" t="s">
        <v>238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369</v>
      </c>
      <c r="J33" t="s">
        <v>237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369</v>
      </c>
      <c r="R33" t="s">
        <v>238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369</v>
      </c>
      <c r="Z33" t="s">
        <v>238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369</v>
      </c>
    </row>
    <row r="34" spans="2:32" x14ac:dyDescent="0.25">
      <c r="B34" s="74" t="s">
        <v>238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369</v>
      </c>
      <c r="J34" t="s">
        <v>238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369</v>
      </c>
      <c r="R34" t="s">
        <v>238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369</v>
      </c>
      <c r="Z34" t="s">
        <v>238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369</v>
      </c>
    </row>
    <row r="35" spans="2:32" x14ac:dyDescent="0.25">
      <c r="B35" s="74" t="s">
        <v>238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369</v>
      </c>
      <c r="J35" t="s">
        <v>238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369</v>
      </c>
      <c r="R35" t="s">
        <v>238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369</v>
      </c>
      <c r="Z35" t="s">
        <v>238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369</v>
      </c>
    </row>
    <row r="36" spans="2:32" x14ac:dyDescent="0.25">
      <c r="B36" s="74" t="s">
        <v>238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369</v>
      </c>
      <c r="J36" t="s">
        <v>238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369</v>
      </c>
      <c r="R36" t="s">
        <v>238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369</v>
      </c>
      <c r="Z36" t="s">
        <v>238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369</v>
      </c>
    </row>
    <row r="37" spans="2:32" x14ac:dyDescent="0.25">
      <c r="B37" s="74" t="s">
        <v>238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369</v>
      </c>
      <c r="J37" t="s">
        <v>238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369</v>
      </c>
      <c r="R37" t="s">
        <v>238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369</v>
      </c>
      <c r="Z37" t="s">
        <v>238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369</v>
      </c>
    </row>
    <row r="38" spans="2:32" x14ac:dyDescent="0.25">
      <c r="B38" s="74" t="s">
        <v>238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369</v>
      </c>
      <c r="J38" t="s">
        <v>238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369</v>
      </c>
      <c r="R38" t="s">
        <v>238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369</v>
      </c>
      <c r="Z38" t="s">
        <v>238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369</v>
      </c>
    </row>
    <row r="39" spans="2:32" x14ac:dyDescent="0.25">
      <c r="B39" s="74" t="s">
        <v>238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369</v>
      </c>
      <c r="J39" t="s">
        <v>238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369</v>
      </c>
      <c r="R39" t="s">
        <v>238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369</v>
      </c>
      <c r="Z39" t="s">
        <v>239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369</v>
      </c>
    </row>
    <row r="40" spans="2:32" x14ac:dyDescent="0.25">
      <c r="B40" s="74" t="s">
        <v>238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369</v>
      </c>
      <c r="J40" t="s">
        <v>238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369</v>
      </c>
      <c r="R40" t="s">
        <v>238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369</v>
      </c>
      <c r="Z40" t="s">
        <v>239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369</v>
      </c>
    </row>
    <row r="41" spans="2:32" x14ac:dyDescent="0.25">
      <c r="B41" s="74" t="s">
        <v>238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369</v>
      </c>
      <c r="J41" t="s">
        <v>238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369</v>
      </c>
      <c r="R41" t="s">
        <v>238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369</v>
      </c>
      <c r="Z41" t="s">
        <v>439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369</v>
      </c>
    </row>
    <row r="42" spans="2:32" x14ac:dyDescent="0.25">
      <c r="B42" s="74" t="s">
        <v>238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369</v>
      </c>
      <c r="J42" t="s">
        <v>238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369</v>
      </c>
      <c r="R42" t="s">
        <v>238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369</v>
      </c>
      <c r="Z42" t="s">
        <v>444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369</v>
      </c>
    </row>
    <row r="43" spans="2:32" x14ac:dyDescent="0.25">
      <c r="B43" s="74" t="s">
        <v>238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369</v>
      </c>
      <c r="J43" t="s">
        <v>238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369</v>
      </c>
      <c r="R43" t="s">
        <v>238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369</v>
      </c>
      <c r="Z43" t="s">
        <v>444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369</v>
      </c>
    </row>
    <row r="44" spans="2:32" x14ac:dyDescent="0.25">
      <c r="B44" s="74" t="s">
        <v>238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369</v>
      </c>
      <c r="J44" t="s">
        <v>238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369</v>
      </c>
      <c r="R44" t="s">
        <v>238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369</v>
      </c>
      <c r="Z44" t="s">
        <v>444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369</v>
      </c>
    </row>
    <row r="45" spans="2:32" x14ac:dyDescent="0.25">
      <c r="B45" s="74" t="s">
        <v>238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369</v>
      </c>
      <c r="J45" t="s">
        <v>238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369</v>
      </c>
      <c r="R45" t="s">
        <v>238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369</v>
      </c>
      <c r="Z45" t="s">
        <v>444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369</v>
      </c>
    </row>
    <row r="46" spans="2:32" x14ac:dyDescent="0.25">
      <c r="B46" s="74" t="s">
        <v>238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369</v>
      </c>
      <c r="J46" t="s">
        <v>238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369</v>
      </c>
      <c r="R46" t="s">
        <v>238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369</v>
      </c>
      <c r="Z46" t="s">
        <v>444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369</v>
      </c>
    </row>
    <row r="47" spans="2:32" x14ac:dyDescent="0.25">
      <c r="B47" s="74" t="s">
        <v>238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369</v>
      </c>
      <c r="J47" t="s">
        <v>238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369</v>
      </c>
      <c r="R47" t="s">
        <v>238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369</v>
      </c>
      <c r="Z47" t="s">
        <v>444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369</v>
      </c>
    </row>
    <row r="48" spans="2:32" x14ac:dyDescent="0.25">
      <c r="B48" s="74" t="s">
        <v>238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369</v>
      </c>
      <c r="J48" t="s">
        <v>238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369</v>
      </c>
      <c r="R48" t="s">
        <v>238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369</v>
      </c>
      <c r="Z48" t="s">
        <v>444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369</v>
      </c>
    </row>
    <row r="49" spans="2:32" x14ac:dyDescent="0.25">
      <c r="B49" s="74" t="s">
        <v>238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369</v>
      </c>
      <c r="J49" t="s">
        <v>238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369</v>
      </c>
      <c r="R49" t="s">
        <v>238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369</v>
      </c>
      <c r="Z49" t="s">
        <v>444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369</v>
      </c>
    </row>
    <row r="50" spans="2:32" x14ac:dyDescent="0.25">
      <c r="B50" s="74" t="s">
        <v>238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369</v>
      </c>
      <c r="J50" t="s">
        <v>238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369</v>
      </c>
      <c r="R50" t="s">
        <v>238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369</v>
      </c>
      <c r="Z50" t="s">
        <v>444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369</v>
      </c>
    </row>
    <row r="51" spans="2:32" x14ac:dyDescent="0.25">
      <c r="B51" s="74" t="s">
        <v>238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369</v>
      </c>
      <c r="J51" t="s">
        <v>238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369</v>
      </c>
      <c r="R51" t="s">
        <v>238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369</v>
      </c>
      <c r="Z51" t="s">
        <v>444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369</v>
      </c>
    </row>
    <row r="52" spans="2:32" x14ac:dyDescent="0.25">
      <c r="B52" s="74" t="s">
        <v>238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369</v>
      </c>
      <c r="J52" t="s">
        <v>238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369</v>
      </c>
      <c r="R52" t="s">
        <v>238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369</v>
      </c>
      <c r="Z52" t="s">
        <v>246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370</v>
      </c>
    </row>
    <row r="53" spans="2:32" x14ac:dyDescent="0.25">
      <c r="B53" s="74" t="s">
        <v>238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369</v>
      </c>
      <c r="J53" t="s">
        <v>238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369</v>
      </c>
      <c r="R53" t="s">
        <v>238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369</v>
      </c>
      <c r="Z53" t="s">
        <v>246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370</v>
      </c>
    </row>
    <row r="54" spans="2:32" x14ac:dyDescent="0.25">
      <c r="B54" s="74" t="s">
        <v>238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369</v>
      </c>
      <c r="J54" t="s">
        <v>238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369</v>
      </c>
      <c r="R54" t="s">
        <v>238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369</v>
      </c>
      <c r="Z54" t="s">
        <v>246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370</v>
      </c>
    </row>
    <row r="55" spans="2:32" x14ac:dyDescent="0.25">
      <c r="B55" s="74" t="s">
        <v>238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369</v>
      </c>
      <c r="J55" t="s">
        <v>238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369</v>
      </c>
      <c r="R55" t="s">
        <v>238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369</v>
      </c>
      <c r="Z55" t="s">
        <v>246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370</v>
      </c>
    </row>
    <row r="56" spans="2:32" x14ac:dyDescent="0.25">
      <c r="B56" s="74" t="s">
        <v>238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369</v>
      </c>
      <c r="J56" t="s">
        <v>238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369</v>
      </c>
      <c r="R56" t="s">
        <v>238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369</v>
      </c>
      <c r="Z56" t="s">
        <v>246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370</v>
      </c>
    </row>
    <row r="57" spans="2:32" x14ac:dyDescent="0.25">
      <c r="B57" s="74" t="s">
        <v>238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369</v>
      </c>
      <c r="J57" t="s">
        <v>238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369</v>
      </c>
      <c r="R57" t="s">
        <v>238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369</v>
      </c>
      <c r="Z57" t="s">
        <v>246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370</v>
      </c>
    </row>
    <row r="58" spans="2:32" x14ac:dyDescent="0.25">
      <c r="B58" s="74" t="s">
        <v>238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369</v>
      </c>
      <c r="J58" t="s">
        <v>238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369</v>
      </c>
      <c r="R58" t="s">
        <v>238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369</v>
      </c>
      <c r="Z58" t="s">
        <v>246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370</v>
      </c>
    </row>
    <row r="59" spans="2:32" x14ac:dyDescent="0.25">
      <c r="B59" s="74" t="s">
        <v>238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369</v>
      </c>
      <c r="J59" t="s">
        <v>238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369</v>
      </c>
      <c r="R59" t="s">
        <v>238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369</v>
      </c>
      <c r="Z59" t="s">
        <v>246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370</v>
      </c>
    </row>
    <row r="60" spans="2:32" x14ac:dyDescent="0.25">
      <c r="B60" s="74" t="s">
        <v>238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369</v>
      </c>
      <c r="J60" t="s">
        <v>238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369</v>
      </c>
      <c r="R60" t="s">
        <v>238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369</v>
      </c>
      <c r="Z60" t="s">
        <v>246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370</v>
      </c>
    </row>
    <row r="61" spans="2:32" x14ac:dyDescent="0.25">
      <c r="B61" s="74" t="s">
        <v>238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369</v>
      </c>
      <c r="J61" t="s">
        <v>238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369</v>
      </c>
      <c r="R61" t="s">
        <v>238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369</v>
      </c>
      <c r="Z61" t="s">
        <v>246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370</v>
      </c>
    </row>
    <row r="62" spans="2:32" x14ac:dyDescent="0.25">
      <c r="B62" s="74" t="s">
        <v>238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369</v>
      </c>
      <c r="J62" t="s">
        <v>238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369</v>
      </c>
      <c r="R62" t="s">
        <v>238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369</v>
      </c>
      <c r="Z62" t="s">
        <v>246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370</v>
      </c>
    </row>
    <row r="63" spans="2:32" x14ac:dyDescent="0.25">
      <c r="B63" s="74" t="s">
        <v>238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369</v>
      </c>
      <c r="J63" t="s">
        <v>238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369</v>
      </c>
      <c r="R63" t="s">
        <v>238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369</v>
      </c>
      <c r="Z63" t="s">
        <v>246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370</v>
      </c>
    </row>
    <row r="64" spans="2:32" x14ac:dyDescent="0.25">
      <c r="B64" s="74" t="s">
        <v>238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369</v>
      </c>
      <c r="J64" t="s">
        <v>238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369</v>
      </c>
      <c r="R64" t="s">
        <v>238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369</v>
      </c>
      <c r="Z64" t="s">
        <v>246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370</v>
      </c>
    </row>
    <row r="65" spans="2:32" x14ac:dyDescent="0.25">
      <c r="B65" s="74" t="s">
        <v>238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369</v>
      </c>
      <c r="J65" t="s">
        <v>238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369</v>
      </c>
      <c r="R65" t="s">
        <v>238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369</v>
      </c>
      <c r="Z65" t="s">
        <v>247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370</v>
      </c>
    </row>
    <row r="66" spans="2:32" x14ac:dyDescent="0.25">
      <c r="B66" s="74" t="s">
        <v>238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369</v>
      </c>
      <c r="J66" t="s">
        <v>238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369</v>
      </c>
      <c r="R66" t="s">
        <v>238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369</v>
      </c>
      <c r="Z66" t="s">
        <v>247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370</v>
      </c>
    </row>
    <row r="67" spans="2:32" x14ac:dyDescent="0.25">
      <c r="B67" s="74" t="s">
        <v>238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369</v>
      </c>
      <c r="J67" t="s">
        <v>238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369</v>
      </c>
      <c r="R67" t="s">
        <v>238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369</v>
      </c>
      <c r="Z67" t="s">
        <v>247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370</v>
      </c>
    </row>
    <row r="68" spans="2:32" x14ac:dyDescent="0.25">
      <c r="B68" s="74" t="s">
        <v>238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369</v>
      </c>
      <c r="J68" t="s">
        <v>238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369</v>
      </c>
      <c r="R68" t="s">
        <v>238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369</v>
      </c>
      <c r="Z68" t="s">
        <v>247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370</v>
      </c>
    </row>
    <row r="69" spans="2:32" x14ac:dyDescent="0.25">
      <c r="B69" s="74" t="s">
        <v>238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369</v>
      </c>
      <c r="J69" t="s">
        <v>238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369</v>
      </c>
      <c r="R69" t="s">
        <v>238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369</v>
      </c>
      <c r="Z69" t="s">
        <v>247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370</v>
      </c>
    </row>
    <row r="70" spans="2:32" x14ac:dyDescent="0.25">
      <c r="B70" s="74" t="s">
        <v>238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369</v>
      </c>
      <c r="J70" t="s">
        <v>238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369</v>
      </c>
      <c r="R70" t="s">
        <v>238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369</v>
      </c>
      <c r="Z70" t="s">
        <v>247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370</v>
      </c>
    </row>
    <row r="71" spans="2:32" x14ac:dyDescent="0.25">
      <c r="B71" s="74" t="s">
        <v>238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369</v>
      </c>
      <c r="J71" t="s">
        <v>238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369</v>
      </c>
      <c r="R71" t="s">
        <v>238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369</v>
      </c>
      <c r="Z71" t="s">
        <v>247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370</v>
      </c>
    </row>
    <row r="72" spans="2:32" x14ac:dyDescent="0.25">
      <c r="B72" s="74" t="s">
        <v>238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369</v>
      </c>
      <c r="J72" t="s">
        <v>238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369</v>
      </c>
      <c r="R72" t="s">
        <v>238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369</v>
      </c>
      <c r="Z72" t="s">
        <v>255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370</v>
      </c>
    </row>
    <row r="73" spans="2:32" x14ac:dyDescent="0.25">
      <c r="B73" s="74" t="s">
        <v>238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369</v>
      </c>
      <c r="J73" t="s">
        <v>238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369</v>
      </c>
      <c r="R73" t="s">
        <v>238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369</v>
      </c>
      <c r="Z73" t="s">
        <v>442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370</v>
      </c>
    </row>
    <row r="74" spans="2:32" x14ac:dyDescent="0.25">
      <c r="B74" s="74" t="s">
        <v>238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369</v>
      </c>
      <c r="J74" t="s">
        <v>239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369</v>
      </c>
      <c r="R74" t="s">
        <v>238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369</v>
      </c>
      <c r="Z74" t="s">
        <v>442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370</v>
      </c>
    </row>
    <row r="75" spans="2:32" x14ac:dyDescent="0.25">
      <c r="B75" s="74" t="s">
        <v>238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369</v>
      </c>
      <c r="J75" t="s">
        <v>239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369</v>
      </c>
      <c r="R75" t="s">
        <v>238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369</v>
      </c>
      <c r="Z75" t="s">
        <v>442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370</v>
      </c>
    </row>
    <row r="76" spans="2:32" x14ac:dyDescent="0.25">
      <c r="B76" s="74" t="s">
        <v>238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369</v>
      </c>
      <c r="J76" t="s">
        <v>239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369</v>
      </c>
      <c r="R76" t="s">
        <v>238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369</v>
      </c>
      <c r="Z76" t="s">
        <v>442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370</v>
      </c>
    </row>
    <row r="77" spans="2:32" x14ac:dyDescent="0.25">
      <c r="B77" s="74" t="s">
        <v>238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369</v>
      </c>
      <c r="J77" t="s">
        <v>239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369</v>
      </c>
      <c r="R77" t="s">
        <v>238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369</v>
      </c>
      <c r="Z77" t="s">
        <v>442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370</v>
      </c>
    </row>
    <row r="78" spans="2:32" x14ac:dyDescent="0.25">
      <c r="B78" s="74" t="s">
        <v>238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369</v>
      </c>
      <c r="J78" t="s">
        <v>240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369</v>
      </c>
      <c r="R78" t="s">
        <v>238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369</v>
      </c>
      <c r="Z78" t="s">
        <v>442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370</v>
      </c>
    </row>
    <row r="79" spans="2:32" x14ac:dyDescent="0.25">
      <c r="B79" s="74" t="s">
        <v>238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369</v>
      </c>
      <c r="J79" t="s">
        <v>439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369</v>
      </c>
      <c r="R79" t="s">
        <v>238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369</v>
      </c>
      <c r="Z79" t="s">
        <v>442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370</v>
      </c>
    </row>
    <row r="80" spans="2:32" x14ac:dyDescent="0.25">
      <c r="B80" s="74" t="s">
        <v>238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369</v>
      </c>
      <c r="J80" t="s">
        <v>241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370</v>
      </c>
      <c r="R80" t="s">
        <v>238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369</v>
      </c>
      <c r="Z80" t="s">
        <v>442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370</v>
      </c>
    </row>
    <row r="81" spans="2:32" x14ac:dyDescent="0.25">
      <c r="B81" s="74" t="s">
        <v>238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369</v>
      </c>
      <c r="J81" t="s">
        <v>241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370</v>
      </c>
      <c r="R81" t="s">
        <v>238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369</v>
      </c>
      <c r="Z81" t="s">
        <v>442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370</v>
      </c>
    </row>
    <row r="82" spans="2:32" x14ac:dyDescent="0.25">
      <c r="B82" s="74" t="s">
        <v>238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369</v>
      </c>
      <c r="J82" t="s">
        <v>244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370</v>
      </c>
      <c r="R82" t="s">
        <v>238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369</v>
      </c>
      <c r="Z82" t="s">
        <v>442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370</v>
      </c>
    </row>
    <row r="83" spans="2:32" x14ac:dyDescent="0.25">
      <c r="B83" s="74" t="s">
        <v>238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369</v>
      </c>
      <c r="J83" t="s">
        <v>246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370</v>
      </c>
      <c r="R83" t="s">
        <v>238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369</v>
      </c>
      <c r="Z83" t="s">
        <v>442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370</v>
      </c>
    </row>
    <row r="84" spans="2:32" x14ac:dyDescent="0.25">
      <c r="B84" s="74" t="s">
        <v>238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369</v>
      </c>
      <c r="J84" t="s">
        <v>246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370</v>
      </c>
      <c r="R84" t="s">
        <v>238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369</v>
      </c>
      <c r="Z84" t="s">
        <v>442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370</v>
      </c>
    </row>
    <row r="85" spans="2:32" x14ac:dyDescent="0.25">
      <c r="B85" s="74" t="s">
        <v>238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369</v>
      </c>
      <c r="J85" t="s">
        <v>246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370</v>
      </c>
      <c r="R85" t="s">
        <v>238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369</v>
      </c>
      <c r="Z85" t="s">
        <v>442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370</v>
      </c>
    </row>
    <row r="86" spans="2:32" x14ac:dyDescent="0.25">
      <c r="B86" s="74" t="s">
        <v>238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369</v>
      </c>
      <c r="J86" t="s">
        <v>246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370</v>
      </c>
      <c r="R86" t="s">
        <v>238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369</v>
      </c>
      <c r="Z86" t="s">
        <v>442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370</v>
      </c>
    </row>
    <row r="87" spans="2:32" x14ac:dyDescent="0.25">
      <c r="B87" s="74" t="s">
        <v>238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369</v>
      </c>
      <c r="J87" t="s">
        <v>246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370</v>
      </c>
      <c r="R87" t="s">
        <v>238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369</v>
      </c>
      <c r="Z87" t="s">
        <v>442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370</v>
      </c>
    </row>
    <row r="88" spans="2:32" x14ac:dyDescent="0.25">
      <c r="B88" s="74" t="s">
        <v>238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369</v>
      </c>
      <c r="J88" t="s">
        <v>246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370</v>
      </c>
      <c r="R88" t="s">
        <v>238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369</v>
      </c>
      <c r="Z88" t="s">
        <v>436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369</v>
      </c>
    </row>
    <row r="89" spans="2:32" x14ac:dyDescent="0.25">
      <c r="B89" s="74" t="s">
        <v>238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369</v>
      </c>
      <c r="J89" t="s">
        <v>246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370</v>
      </c>
      <c r="R89" t="s">
        <v>238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369</v>
      </c>
      <c r="Z89" t="s">
        <v>436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369</v>
      </c>
    </row>
    <row r="90" spans="2:32" x14ac:dyDescent="0.25">
      <c r="B90" s="74" t="s">
        <v>238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369</v>
      </c>
      <c r="J90" t="s">
        <v>246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370</v>
      </c>
      <c r="R90" t="s">
        <v>238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369</v>
      </c>
      <c r="Z90" t="s">
        <v>436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369</v>
      </c>
    </row>
    <row r="91" spans="2:32" x14ac:dyDescent="0.25">
      <c r="B91" s="74" t="s">
        <v>238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369</v>
      </c>
      <c r="J91" t="s">
        <v>246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370</v>
      </c>
      <c r="R91" t="s">
        <v>238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369</v>
      </c>
      <c r="Z91" t="s">
        <v>424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370</v>
      </c>
    </row>
    <row r="92" spans="2:32" x14ac:dyDescent="0.25">
      <c r="B92" s="74" t="s">
        <v>238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369</v>
      </c>
      <c r="J92" t="s">
        <v>246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370</v>
      </c>
      <c r="R92" t="s">
        <v>238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369</v>
      </c>
      <c r="Z92" t="s">
        <v>424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370</v>
      </c>
    </row>
    <row r="93" spans="2:32" x14ac:dyDescent="0.25">
      <c r="B93" s="74" t="s">
        <v>238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369</v>
      </c>
      <c r="J93" t="s">
        <v>246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370</v>
      </c>
      <c r="R93" t="s">
        <v>238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369</v>
      </c>
      <c r="Z93" t="s">
        <v>424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370</v>
      </c>
    </row>
    <row r="94" spans="2:32" x14ac:dyDescent="0.25">
      <c r="B94" s="74" t="s">
        <v>238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369</v>
      </c>
      <c r="J94" t="s">
        <v>246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370</v>
      </c>
      <c r="R94" t="s">
        <v>238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369</v>
      </c>
      <c r="Z94" t="s">
        <v>424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370</v>
      </c>
    </row>
    <row r="95" spans="2:32" x14ac:dyDescent="0.25">
      <c r="B95" s="74" t="s">
        <v>238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369</v>
      </c>
      <c r="J95" t="s">
        <v>246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370</v>
      </c>
      <c r="R95" t="s">
        <v>238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369</v>
      </c>
      <c r="Z95" t="s">
        <v>424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370</v>
      </c>
    </row>
    <row r="96" spans="2:32" x14ac:dyDescent="0.25">
      <c r="B96" s="74" t="s">
        <v>238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369</v>
      </c>
      <c r="J96" t="s">
        <v>246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370</v>
      </c>
      <c r="R96" t="s">
        <v>238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369</v>
      </c>
      <c r="Z96" t="s">
        <v>424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370</v>
      </c>
    </row>
    <row r="97" spans="2:32" x14ac:dyDescent="0.25">
      <c r="B97" s="74" t="s">
        <v>238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369</v>
      </c>
      <c r="J97" t="s">
        <v>246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370</v>
      </c>
      <c r="R97" t="s">
        <v>238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369</v>
      </c>
      <c r="Z97" t="s">
        <v>262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370</v>
      </c>
    </row>
    <row r="98" spans="2:32" x14ac:dyDescent="0.25">
      <c r="B98" s="74" t="s">
        <v>238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369</v>
      </c>
      <c r="J98" t="s">
        <v>246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370</v>
      </c>
      <c r="R98" t="s">
        <v>238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369</v>
      </c>
      <c r="Z98" t="s">
        <v>262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370</v>
      </c>
    </row>
    <row r="99" spans="2:32" x14ac:dyDescent="0.25">
      <c r="B99" s="74" t="s">
        <v>238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369</v>
      </c>
      <c r="J99" t="s">
        <v>247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370</v>
      </c>
      <c r="R99" t="s">
        <v>238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369</v>
      </c>
      <c r="Z99" t="s">
        <v>441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369</v>
      </c>
    </row>
    <row r="100" spans="2:32" x14ac:dyDescent="0.25">
      <c r="B100" s="74" t="s">
        <v>238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369</v>
      </c>
      <c r="J100" t="s">
        <v>247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370</v>
      </c>
      <c r="R100" t="s">
        <v>238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369</v>
      </c>
      <c r="Z100" t="s">
        <v>445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369</v>
      </c>
    </row>
    <row r="101" spans="2:32" x14ac:dyDescent="0.25">
      <c r="B101" s="74" t="s">
        <v>238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369</v>
      </c>
      <c r="J101" t="s">
        <v>247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370</v>
      </c>
      <c r="R101" t="s">
        <v>238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369</v>
      </c>
      <c r="Z101" t="s">
        <v>445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369</v>
      </c>
    </row>
    <row r="102" spans="2:32" x14ac:dyDescent="0.25">
      <c r="B102" s="74" t="s">
        <v>238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369</v>
      </c>
      <c r="J102" t="s">
        <v>247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370</v>
      </c>
      <c r="R102" t="s">
        <v>238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369</v>
      </c>
      <c r="Z102" t="s">
        <v>445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369</v>
      </c>
    </row>
    <row r="103" spans="2:32" x14ac:dyDescent="0.25">
      <c r="B103" s="74" t="s">
        <v>238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369</v>
      </c>
      <c r="J103" t="s">
        <v>247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370</v>
      </c>
      <c r="R103" t="s">
        <v>238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369</v>
      </c>
      <c r="Z103" t="s">
        <v>445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369</v>
      </c>
    </row>
    <row r="104" spans="2:32" x14ac:dyDescent="0.25">
      <c r="B104" s="74" t="s">
        <v>238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369</v>
      </c>
      <c r="J104" t="s">
        <v>247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370</v>
      </c>
      <c r="R104" t="s">
        <v>238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369</v>
      </c>
      <c r="Z104" t="s">
        <v>271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370</v>
      </c>
    </row>
    <row r="105" spans="2:32" x14ac:dyDescent="0.25">
      <c r="B105" s="74" t="s">
        <v>238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369</v>
      </c>
      <c r="J105" t="s">
        <v>247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370</v>
      </c>
      <c r="R105" t="s">
        <v>238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369</v>
      </c>
      <c r="Z105" t="s">
        <v>271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370</v>
      </c>
    </row>
    <row r="106" spans="2:32" x14ac:dyDescent="0.25">
      <c r="B106" s="74" t="s">
        <v>238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369</v>
      </c>
      <c r="J106" t="s">
        <v>249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370</v>
      </c>
      <c r="R106" t="s">
        <v>238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369</v>
      </c>
      <c r="Z106" t="s">
        <v>271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370</v>
      </c>
    </row>
    <row r="107" spans="2:32" x14ac:dyDescent="0.25">
      <c r="B107" s="74" t="s">
        <v>238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369</v>
      </c>
      <c r="J107" t="s">
        <v>249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370</v>
      </c>
      <c r="R107" t="s">
        <v>238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369</v>
      </c>
      <c r="Z107" t="s">
        <v>271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370</v>
      </c>
    </row>
    <row r="108" spans="2:32" x14ac:dyDescent="0.25">
      <c r="B108" s="74" t="s">
        <v>238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369</v>
      </c>
      <c r="J108" t="s">
        <v>249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370</v>
      </c>
      <c r="R108" t="s">
        <v>238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369</v>
      </c>
      <c r="Z108" t="s">
        <v>271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370</v>
      </c>
    </row>
    <row r="109" spans="2:32" x14ac:dyDescent="0.25">
      <c r="B109" s="74" t="s">
        <v>238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369</v>
      </c>
      <c r="J109" t="s">
        <v>254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370</v>
      </c>
      <c r="R109" t="s">
        <v>238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369</v>
      </c>
      <c r="Z109" t="s">
        <v>271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370</v>
      </c>
    </row>
    <row r="110" spans="2:32" x14ac:dyDescent="0.25">
      <c r="B110" s="74" t="s">
        <v>238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369</v>
      </c>
      <c r="J110" t="s">
        <v>254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370</v>
      </c>
      <c r="R110" t="s">
        <v>238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369</v>
      </c>
      <c r="Z110" t="s">
        <v>272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370</v>
      </c>
    </row>
    <row r="111" spans="2:32" x14ac:dyDescent="0.25">
      <c r="B111" s="74" t="s">
        <v>238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369</v>
      </c>
      <c r="J111" t="s">
        <v>254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370</v>
      </c>
      <c r="R111" t="s">
        <v>238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369</v>
      </c>
      <c r="Z111" t="s">
        <v>272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370</v>
      </c>
    </row>
    <row r="112" spans="2:32" x14ac:dyDescent="0.25">
      <c r="B112" s="74" t="s">
        <v>238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369</v>
      </c>
      <c r="J112" t="s">
        <v>255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370</v>
      </c>
      <c r="R112" t="s">
        <v>238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369</v>
      </c>
      <c r="Z112" t="s">
        <v>274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369</v>
      </c>
    </row>
    <row r="113" spans="2:32" x14ac:dyDescent="0.25">
      <c r="B113" s="74" t="s">
        <v>238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369</v>
      </c>
      <c r="J113" t="s">
        <v>427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370</v>
      </c>
      <c r="R113" t="s">
        <v>238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369</v>
      </c>
      <c r="Z113" t="s">
        <v>274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369</v>
      </c>
    </row>
    <row r="114" spans="2:32" x14ac:dyDescent="0.25">
      <c r="B114" s="74" t="s">
        <v>238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369</v>
      </c>
      <c r="J114" t="s">
        <v>259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370</v>
      </c>
      <c r="R114" t="s">
        <v>238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369</v>
      </c>
      <c r="Z114" t="s">
        <v>274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369</v>
      </c>
    </row>
    <row r="115" spans="2:32" x14ac:dyDescent="0.25">
      <c r="B115" s="74" t="s">
        <v>238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369</v>
      </c>
      <c r="J115" t="s">
        <v>259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370</v>
      </c>
      <c r="R115" t="s">
        <v>238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369</v>
      </c>
      <c r="Z115" t="s">
        <v>274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369</v>
      </c>
    </row>
    <row r="116" spans="2:32" x14ac:dyDescent="0.25">
      <c r="B116" s="74" t="s">
        <v>238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369</v>
      </c>
      <c r="J116" t="s">
        <v>259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370</v>
      </c>
      <c r="R116" t="s">
        <v>238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369</v>
      </c>
      <c r="Z116" t="s">
        <v>274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369</v>
      </c>
    </row>
    <row r="117" spans="2:32" x14ac:dyDescent="0.25">
      <c r="B117" s="74" t="s">
        <v>238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369</v>
      </c>
      <c r="J117" t="s">
        <v>259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370</v>
      </c>
      <c r="R117" t="s">
        <v>238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369</v>
      </c>
      <c r="Z117" t="s">
        <v>274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369</v>
      </c>
    </row>
    <row r="118" spans="2:32" x14ac:dyDescent="0.25">
      <c r="B118" s="74" t="s">
        <v>238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369</v>
      </c>
      <c r="J118" t="s">
        <v>424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370</v>
      </c>
      <c r="R118" t="s">
        <v>238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369</v>
      </c>
      <c r="Z118" t="s">
        <v>274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369</v>
      </c>
    </row>
    <row r="119" spans="2:32" x14ac:dyDescent="0.25">
      <c r="B119" s="74" t="s">
        <v>238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369</v>
      </c>
      <c r="J119" t="s">
        <v>424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370</v>
      </c>
      <c r="R119" t="s">
        <v>238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369</v>
      </c>
      <c r="Z119" t="s">
        <v>274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369</v>
      </c>
    </row>
    <row r="120" spans="2:32" x14ac:dyDescent="0.25">
      <c r="B120" s="74" t="s">
        <v>238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369</v>
      </c>
      <c r="J120" t="s">
        <v>424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370</v>
      </c>
      <c r="R120" t="s">
        <v>238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369</v>
      </c>
      <c r="Z120" t="s">
        <v>274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369</v>
      </c>
    </row>
    <row r="121" spans="2:32" x14ac:dyDescent="0.25">
      <c r="B121" s="74" t="s">
        <v>238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369</v>
      </c>
      <c r="J121" t="s">
        <v>424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370</v>
      </c>
      <c r="R121" t="s">
        <v>239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369</v>
      </c>
      <c r="Z121" t="s">
        <v>274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369</v>
      </c>
    </row>
    <row r="122" spans="2:32" x14ac:dyDescent="0.25">
      <c r="B122" s="74" t="s">
        <v>238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369</v>
      </c>
      <c r="J122" t="s">
        <v>424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370</v>
      </c>
      <c r="R122" t="s">
        <v>239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369</v>
      </c>
      <c r="Z122" t="s">
        <v>274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369</v>
      </c>
    </row>
    <row r="123" spans="2:32" x14ac:dyDescent="0.25">
      <c r="B123" s="74" t="s">
        <v>238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369</v>
      </c>
      <c r="J123" t="s">
        <v>261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369</v>
      </c>
      <c r="R123" t="s">
        <v>239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369</v>
      </c>
      <c r="Z123" t="s">
        <v>274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369</v>
      </c>
    </row>
    <row r="124" spans="2:32" x14ac:dyDescent="0.25">
      <c r="B124" s="74" t="s">
        <v>238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369</v>
      </c>
      <c r="J124" t="s">
        <v>453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370</v>
      </c>
      <c r="R124" t="s">
        <v>239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369</v>
      </c>
      <c r="Z124" t="s">
        <v>274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369</v>
      </c>
    </row>
    <row r="125" spans="2:32" x14ac:dyDescent="0.25">
      <c r="B125" s="74" t="s">
        <v>238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369</v>
      </c>
      <c r="J125" t="s">
        <v>272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370</v>
      </c>
      <c r="R125" t="s">
        <v>239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369</v>
      </c>
      <c r="Z125" t="s">
        <v>274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369</v>
      </c>
    </row>
    <row r="126" spans="2:32" x14ac:dyDescent="0.25">
      <c r="B126" s="74" t="s">
        <v>238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369</v>
      </c>
      <c r="J126" t="s">
        <v>272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370</v>
      </c>
      <c r="R126" t="s">
        <v>239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369</v>
      </c>
      <c r="Z126" t="s">
        <v>274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369</v>
      </c>
    </row>
    <row r="127" spans="2:32" x14ac:dyDescent="0.25">
      <c r="B127" s="74" t="s">
        <v>238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369</v>
      </c>
      <c r="J127" t="s">
        <v>272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370</v>
      </c>
      <c r="R127" t="s">
        <v>239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369</v>
      </c>
      <c r="Z127" t="s">
        <v>274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369</v>
      </c>
    </row>
    <row r="128" spans="2:32" x14ac:dyDescent="0.25">
      <c r="B128" s="74" t="s">
        <v>238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369</v>
      </c>
      <c r="J128" t="s">
        <v>272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370</v>
      </c>
      <c r="R128" t="s">
        <v>239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369</v>
      </c>
      <c r="Z128" t="s">
        <v>274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369</v>
      </c>
    </row>
    <row r="129" spans="2:32" x14ac:dyDescent="0.25">
      <c r="B129" s="74" t="s">
        <v>238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369</v>
      </c>
      <c r="J129" t="s">
        <v>273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369</v>
      </c>
      <c r="R129" t="s">
        <v>239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369</v>
      </c>
      <c r="Z129" t="s">
        <v>274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369</v>
      </c>
    </row>
    <row r="130" spans="2:32" x14ac:dyDescent="0.25">
      <c r="B130" s="74" t="s">
        <v>238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369</v>
      </c>
      <c r="J130" t="s">
        <v>273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369</v>
      </c>
      <c r="R130" t="s">
        <v>239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369</v>
      </c>
      <c r="Z130" t="s">
        <v>275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369</v>
      </c>
    </row>
    <row r="131" spans="2:32" x14ac:dyDescent="0.25">
      <c r="B131" s="74" t="s">
        <v>238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369</v>
      </c>
      <c r="J131" t="s">
        <v>273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369</v>
      </c>
      <c r="R131" t="s">
        <v>239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369</v>
      </c>
      <c r="Z131" t="s">
        <v>275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369</v>
      </c>
    </row>
    <row r="132" spans="2:32" x14ac:dyDescent="0.25">
      <c r="B132" s="74" t="s">
        <v>238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369</v>
      </c>
      <c r="J132" t="s">
        <v>273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369</v>
      </c>
      <c r="R132" t="s">
        <v>239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369</v>
      </c>
      <c r="Z132" t="s">
        <v>275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369</v>
      </c>
    </row>
    <row r="133" spans="2:32" x14ac:dyDescent="0.25">
      <c r="B133" s="74" t="s">
        <v>238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369</v>
      </c>
      <c r="J133" t="s">
        <v>273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369</v>
      </c>
      <c r="R133" t="s">
        <v>239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369</v>
      </c>
      <c r="Z133" t="s">
        <v>443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369</v>
      </c>
    </row>
    <row r="134" spans="2:32" x14ac:dyDescent="0.25">
      <c r="B134" s="74" t="s">
        <v>238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369</v>
      </c>
      <c r="J134" t="s">
        <v>273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369</v>
      </c>
      <c r="R134" t="s">
        <v>239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369</v>
      </c>
      <c r="Z134" t="s">
        <v>363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369</v>
      </c>
    </row>
    <row r="135" spans="2:32" x14ac:dyDescent="0.25">
      <c r="B135" s="74" t="s">
        <v>238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369</v>
      </c>
      <c r="J135" t="s">
        <v>273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369</v>
      </c>
      <c r="R135" t="s">
        <v>239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369</v>
      </c>
      <c r="Z135" t="s">
        <v>363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369</v>
      </c>
    </row>
    <row r="136" spans="2:32" x14ac:dyDescent="0.25">
      <c r="B136" s="74" t="s">
        <v>238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369</v>
      </c>
      <c r="J136" t="s">
        <v>273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369</v>
      </c>
      <c r="R136" t="s">
        <v>239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369</v>
      </c>
      <c r="AF136" s="73"/>
    </row>
    <row r="137" spans="2:32" x14ac:dyDescent="0.25">
      <c r="B137" s="74" t="s">
        <v>238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369</v>
      </c>
      <c r="J137" t="s">
        <v>273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369</v>
      </c>
      <c r="R137" t="s">
        <v>239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369</v>
      </c>
      <c r="AF137" s="73"/>
    </row>
    <row r="138" spans="2:32" x14ac:dyDescent="0.25">
      <c r="B138" s="74" t="s">
        <v>238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369</v>
      </c>
      <c r="J138" t="s">
        <v>273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369</v>
      </c>
      <c r="R138" t="s">
        <v>239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369</v>
      </c>
      <c r="AF138" s="73"/>
    </row>
    <row r="139" spans="2:32" x14ac:dyDescent="0.25">
      <c r="B139" s="74" t="s">
        <v>238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369</v>
      </c>
      <c r="J139" t="s">
        <v>273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369</v>
      </c>
      <c r="R139" t="s">
        <v>239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369</v>
      </c>
      <c r="AF139" s="73"/>
    </row>
    <row r="140" spans="2:32" x14ac:dyDescent="0.25">
      <c r="B140" s="74" t="s">
        <v>238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369</v>
      </c>
      <c r="J140" t="s">
        <v>273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369</v>
      </c>
      <c r="R140" t="s">
        <v>240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369</v>
      </c>
      <c r="AF140" s="73"/>
    </row>
    <row r="141" spans="2:32" x14ac:dyDescent="0.25">
      <c r="B141" s="74" t="s">
        <v>238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369</v>
      </c>
      <c r="J141" t="s">
        <v>273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369</v>
      </c>
      <c r="R141" t="s">
        <v>240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369</v>
      </c>
      <c r="AF141" s="73"/>
    </row>
    <row r="142" spans="2:32" x14ac:dyDescent="0.25">
      <c r="B142" s="74" t="s">
        <v>238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369</v>
      </c>
      <c r="J142" t="s">
        <v>273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369</v>
      </c>
      <c r="R142" t="s">
        <v>240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369</v>
      </c>
      <c r="AF142" s="73"/>
    </row>
    <row r="143" spans="2:32" x14ac:dyDescent="0.25">
      <c r="B143" s="74" t="s">
        <v>238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369</v>
      </c>
      <c r="J143" t="s">
        <v>273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369</v>
      </c>
      <c r="R143" t="s">
        <v>439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369</v>
      </c>
      <c r="AF143" s="73"/>
    </row>
    <row r="144" spans="2:32" x14ac:dyDescent="0.25">
      <c r="B144" s="74" t="s">
        <v>238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369</v>
      </c>
      <c r="J144" t="s">
        <v>273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369</v>
      </c>
      <c r="R144" t="s">
        <v>241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370</v>
      </c>
      <c r="AF144" s="73"/>
    </row>
    <row r="145" spans="2:32" x14ac:dyDescent="0.25">
      <c r="B145" s="74" t="s">
        <v>238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369</v>
      </c>
      <c r="J145" t="s">
        <v>273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369</v>
      </c>
      <c r="R145" t="s">
        <v>241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370</v>
      </c>
      <c r="AF145" s="73"/>
    </row>
    <row r="146" spans="2:32" x14ac:dyDescent="0.25">
      <c r="B146" s="74" t="s">
        <v>238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369</v>
      </c>
      <c r="J146" t="s">
        <v>273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369</v>
      </c>
      <c r="R146" t="s">
        <v>241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370</v>
      </c>
      <c r="AF146" s="73"/>
    </row>
    <row r="147" spans="2:32" x14ac:dyDescent="0.25">
      <c r="B147" s="74" t="s">
        <v>238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369</v>
      </c>
      <c r="J147" t="s">
        <v>273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369</v>
      </c>
      <c r="R147" t="s">
        <v>241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370</v>
      </c>
      <c r="AF147" s="73"/>
    </row>
    <row r="148" spans="2:32" x14ac:dyDescent="0.25">
      <c r="B148" s="74" t="s">
        <v>238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369</v>
      </c>
      <c r="J148" t="s">
        <v>273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369</v>
      </c>
      <c r="R148" t="s">
        <v>241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370</v>
      </c>
      <c r="AF148" s="73"/>
    </row>
    <row r="149" spans="2:32" x14ac:dyDescent="0.25">
      <c r="B149" s="74" t="s">
        <v>238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369</v>
      </c>
      <c r="J149" t="s">
        <v>273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369</v>
      </c>
      <c r="R149" t="s">
        <v>241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370</v>
      </c>
      <c r="AF149" s="73"/>
    </row>
    <row r="150" spans="2:32" x14ac:dyDescent="0.25">
      <c r="B150" s="74" t="s">
        <v>238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369</v>
      </c>
      <c r="J150" t="s">
        <v>273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369</v>
      </c>
      <c r="R150" t="s">
        <v>241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370</v>
      </c>
      <c r="AF150" s="73"/>
    </row>
    <row r="151" spans="2:32" x14ac:dyDescent="0.25">
      <c r="B151" s="74" t="s">
        <v>238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369</v>
      </c>
      <c r="J151" t="s">
        <v>273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369</v>
      </c>
      <c r="R151" t="s">
        <v>244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370</v>
      </c>
      <c r="AF151" s="73"/>
    </row>
    <row r="152" spans="2:32" x14ac:dyDescent="0.25">
      <c r="B152" s="74" t="s">
        <v>238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369</v>
      </c>
      <c r="J152" t="s">
        <v>273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369</v>
      </c>
      <c r="R152" t="s">
        <v>244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370</v>
      </c>
      <c r="AF152" s="73"/>
    </row>
    <row r="153" spans="2:32" x14ac:dyDescent="0.25">
      <c r="B153" s="74" t="s">
        <v>238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369</v>
      </c>
      <c r="J153" t="s">
        <v>273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369</v>
      </c>
      <c r="R153" t="s">
        <v>455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370</v>
      </c>
      <c r="AF153" s="73"/>
    </row>
    <row r="154" spans="2:32" x14ac:dyDescent="0.25">
      <c r="B154" s="74" t="s">
        <v>238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369</v>
      </c>
      <c r="J154" t="s">
        <v>273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369</v>
      </c>
      <c r="R154" t="s">
        <v>245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369</v>
      </c>
      <c r="AF154" s="73"/>
    </row>
    <row r="155" spans="2:32" x14ac:dyDescent="0.25">
      <c r="B155" s="74" t="s">
        <v>238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369</v>
      </c>
      <c r="J155" t="s">
        <v>275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369</v>
      </c>
      <c r="R155" t="s">
        <v>245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369</v>
      </c>
      <c r="AF155" s="73"/>
    </row>
    <row r="156" spans="2:32" x14ac:dyDescent="0.25">
      <c r="B156" s="74" t="s">
        <v>238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369</v>
      </c>
      <c r="J156" t="s">
        <v>275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369</v>
      </c>
      <c r="R156" t="s">
        <v>245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369</v>
      </c>
      <c r="AF156" s="73"/>
    </row>
    <row r="157" spans="2:32" x14ac:dyDescent="0.25">
      <c r="B157" s="74" t="s">
        <v>238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369</v>
      </c>
      <c r="J157" t="s">
        <v>275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369</v>
      </c>
      <c r="R157" t="s">
        <v>245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369</v>
      </c>
      <c r="AF157" s="73"/>
    </row>
    <row r="158" spans="2:32" x14ac:dyDescent="0.25">
      <c r="B158" s="74" t="s">
        <v>238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369</v>
      </c>
      <c r="J158" t="s">
        <v>275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369</v>
      </c>
      <c r="R158" t="s">
        <v>245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369</v>
      </c>
      <c r="AF158" s="73"/>
    </row>
    <row r="159" spans="2:32" x14ac:dyDescent="0.25">
      <c r="B159" s="74" t="s">
        <v>238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369</v>
      </c>
      <c r="J159" t="s">
        <v>363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369</v>
      </c>
      <c r="R159" t="s">
        <v>246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370</v>
      </c>
      <c r="AF159" s="73"/>
    </row>
    <row r="160" spans="2:32" x14ac:dyDescent="0.25">
      <c r="B160" s="74" t="s">
        <v>238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369</v>
      </c>
      <c r="J160" t="s">
        <v>426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370</v>
      </c>
      <c r="R160" t="s">
        <v>246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370</v>
      </c>
      <c r="AF160" s="73"/>
    </row>
    <row r="161" spans="2:32" x14ac:dyDescent="0.25">
      <c r="B161" s="74" t="s">
        <v>238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369</v>
      </c>
      <c r="J161" t="s">
        <v>426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370</v>
      </c>
      <c r="R161" t="s">
        <v>246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370</v>
      </c>
      <c r="AF161" s="73"/>
    </row>
    <row r="162" spans="2:32" x14ac:dyDescent="0.25">
      <c r="B162" s="74" t="s">
        <v>238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369</v>
      </c>
      <c r="J162" t="s">
        <v>426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370</v>
      </c>
      <c r="R162" t="s">
        <v>246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370</v>
      </c>
      <c r="AF162" s="73"/>
    </row>
    <row r="163" spans="2:32" x14ac:dyDescent="0.25">
      <c r="B163" s="74" t="s">
        <v>238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369</v>
      </c>
      <c r="J163" t="s">
        <v>428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369</v>
      </c>
      <c r="R163" t="s">
        <v>246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370</v>
      </c>
      <c r="AF163" s="73"/>
    </row>
    <row r="164" spans="2:32" x14ac:dyDescent="0.25">
      <c r="B164" s="74" t="s">
        <v>238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369</v>
      </c>
      <c r="J164" t="s">
        <v>428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369</v>
      </c>
      <c r="R164" t="s">
        <v>246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370</v>
      </c>
      <c r="AF164" s="73"/>
    </row>
    <row r="165" spans="2:32" x14ac:dyDescent="0.25">
      <c r="B165" s="74" t="s">
        <v>238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369</v>
      </c>
      <c r="J165" t="s">
        <v>428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369</v>
      </c>
      <c r="R165" t="s">
        <v>246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370</v>
      </c>
      <c r="AF165" s="73"/>
    </row>
    <row r="166" spans="2:32" x14ac:dyDescent="0.25">
      <c r="B166" s="74" t="s">
        <v>238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369</v>
      </c>
      <c r="J166" t="s">
        <v>428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369</v>
      </c>
      <c r="R166" t="s">
        <v>246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370</v>
      </c>
      <c r="AF166" s="73"/>
    </row>
    <row r="167" spans="2:32" x14ac:dyDescent="0.25">
      <c r="B167" s="74" t="s">
        <v>239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369</v>
      </c>
      <c r="J167" t="s">
        <v>428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369</v>
      </c>
      <c r="R167" t="s">
        <v>246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370</v>
      </c>
      <c r="AF167" s="73"/>
    </row>
    <row r="168" spans="2:32" x14ac:dyDescent="0.25">
      <c r="B168" s="74" t="s">
        <v>239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369</v>
      </c>
      <c r="J168" t="s">
        <v>428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369</v>
      </c>
      <c r="R168" t="s">
        <v>246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370</v>
      </c>
      <c r="AF168" s="73"/>
    </row>
    <row r="169" spans="2:32" x14ac:dyDescent="0.25">
      <c r="B169" s="74" t="s">
        <v>239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369</v>
      </c>
      <c r="J169" t="s">
        <v>428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369</v>
      </c>
      <c r="R169" t="s">
        <v>246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370</v>
      </c>
      <c r="AF169" s="73"/>
    </row>
    <row r="170" spans="2:32" x14ac:dyDescent="0.25">
      <c r="B170" s="74" t="s">
        <v>239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369</v>
      </c>
      <c r="J170" t="s">
        <v>425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370</v>
      </c>
      <c r="R170" t="s">
        <v>246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370</v>
      </c>
      <c r="AF170" s="73"/>
    </row>
    <row r="171" spans="2:32" x14ac:dyDescent="0.25">
      <c r="B171" s="74" t="s">
        <v>239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369</v>
      </c>
      <c r="J171" t="s">
        <v>425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370</v>
      </c>
      <c r="R171" t="s">
        <v>247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370</v>
      </c>
    </row>
    <row r="172" spans="2:32" x14ac:dyDescent="0.25">
      <c r="B172" s="74" t="s">
        <v>239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369</v>
      </c>
      <c r="J172" t="s">
        <v>425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370</v>
      </c>
      <c r="R172" t="s">
        <v>247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370</v>
      </c>
    </row>
    <row r="173" spans="2:32" x14ac:dyDescent="0.25">
      <c r="B173" s="74" t="s">
        <v>239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369</v>
      </c>
      <c r="J173" t="s">
        <v>425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370</v>
      </c>
      <c r="R173" t="s">
        <v>457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370</v>
      </c>
    </row>
    <row r="174" spans="2:32" x14ac:dyDescent="0.25">
      <c r="B174" s="74" t="s">
        <v>239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369</v>
      </c>
      <c r="J174" t="s">
        <v>425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370</v>
      </c>
      <c r="R174" t="s">
        <v>457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370</v>
      </c>
    </row>
    <row r="175" spans="2:32" x14ac:dyDescent="0.25">
      <c r="B175" s="74" t="s">
        <v>239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369</v>
      </c>
      <c r="J175" t="s">
        <v>425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370</v>
      </c>
      <c r="R175" t="s">
        <v>457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370</v>
      </c>
    </row>
    <row r="176" spans="2:32" x14ac:dyDescent="0.25">
      <c r="B176" s="74" t="s">
        <v>239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369</v>
      </c>
      <c r="J176" t="s">
        <v>425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370</v>
      </c>
      <c r="R176" t="s">
        <v>457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370</v>
      </c>
    </row>
    <row r="177" spans="2:24" x14ac:dyDescent="0.25">
      <c r="B177" s="74" t="s">
        <v>239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369</v>
      </c>
      <c r="J177" t="s">
        <v>425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370</v>
      </c>
      <c r="R177" t="s">
        <v>457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370</v>
      </c>
    </row>
    <row r="178" spans="2:24" x14ac:dyDescent="0.25">
      <c r="B178" s="74" t="s">
        <v>239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369</v>
      </c>
      <c r="J178" t="s">
        <v>425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370</v>
      </c>
      <c r="R178" t="s">
        <v>249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370</v>
      </c>
    </row>
    <row r="179" spans="2:24" x14ac:dyDescent="0.25">
      <c r="B179" s="74" t="s">
        <v>239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369</v>
      </c>
      <c r="J179" t="s">
        <v>425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370</v>
      </c>
      <c r="R179" t="s">
        <v>249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370</v>
      </c>
    </row>
    <row r="180" spans="2:24" x14ac:dyDescent="0.25">
      <c r="B180" s="74" t="s">
        <v>239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369</v>
      </c>
      <c r="J180" t="s">
        <v>425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370</v>
      </c>
      <c r="R180" t="s">
        <v>249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370</v>
      </c>
    </row>
    <row r="181" spans="2:24" x14ac:dyDescent="0.25">
      <c r="B181" s="74" t="s">
        <v>239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369</v>
      </c>
      <c r="J181" t="s">
        <v>425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370</v>
      </c>
      <c r="R181" t="s">
        <v>249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370</v>
      </c>
    </row>
    <row r="182" spans="2:24" x14ac:dyDescent="0.25">
      <c r="B182" s="74" t="s">
        <v>239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369</v>
      </c>
      <c r="J182" t="s">
        <v>425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370</v>
      </c>
      <c r="R182" t="s">
        <v>249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370</v>
      </c>
    </row>
    <row r="183" spans="2:24" x14ac:dyDescent="0.25">
      <c r="B183" s="74" t="s">
        <v>240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369</v>
      </c>
      <c r="J183" t="s">
        <v>425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370</v>
      </c>
      <c r="R183" t="s">
        <v>251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370</v>
      </c>
    </row>
    <row r="184" spans="2:24" x14ac:dyDescent="0.25">
      <c r="B184" s="74" t="s">
        <v>240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369</v>
      </c>
      <c r="J184" t="s">
        <v>425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370</v>
      </c>
      <c r="R184" t="s">
        <v>251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370</v>
      </c>
    </row>
    <row r="185" spans="2:24" x14ac:dyDescent="0.25">
      <c r="B185" s="74" t="s">
        <v>240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369</v>
      </c>
      <c r="J185" t="s">
        <v>429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370</v>
      </c>
      <c r="R185" t="s">
        <v>251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370</v>
      </c>
    </row>
    <row r="186" spans="2:24" x14ac:dyDescent="0.25">
      <c r="B186" s="74" t="s">
        <v>240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369</v>
      </c>
      <c r="J186" t="s">
        <v>429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370</v>
      </c>
      <c r="R186" t="s">
        <v>251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370</v>
      </c>
    </row>
    <row r="187" spans="2:24" x14ac:dyDescent="0.25">
      <c r="B187" s="74" t="s">
        <v>240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369</v>
      </c>
      <c r="M187" s="76"/>
      <c r="O187" s="76"/>
      <c r="P187" s="73"/>
      <c r="R187" t="s">
        <v>251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370</v>
      </c>
    </row>
    <row r="188" spans="2:24" x14ac:dyDescent="0.25">
      <c r="B188" s="74" t="s">
        <v>240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369</v>
      </c>
      <c r="M188" s="76"/>
      <c r="O188" s="76"/>
      <c r="P188" s="73"/>
      <c r="R188" t="s">
        <v>251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370</v>
      </c>
    </row>
    <row r="189" spans="2:24" x14ac:dyDescent="0.25">
      <c r="B189" s="74" t="s">
        <v>240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369</v>
      </c>
      <c r="M189" s="76"/>
      <c r="O189" s="76"/>
      <c r="P189" s="73"/>
      <c r="R189" t="s">
        <v>251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370</v>
      </c>
    </row>
    <row r="190" spans="2:24" x14ac:dyDescent="0.25">
      <c r="B190" s="74" t="s">
        <v>240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369</v>
      </c>
      <c r="M190" s="76"/>
      <c r="O190" s="76"/>
      <c r="P190" s="73"/>
      <c r="R190" t="s">
        <v>253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370</v>
      </c>
    </row>
    <row r="191" spans="2:24" x14ac:dyDescent="0.25">
      <c r="B191" s="74" t="s">
        <v>240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369</v>
      </c>
      <c r="M191" s="76"/>
      <c r="O191" s="76"/>
      <c r="P191" s="73"/>
      <c r="R191" t="s">
        <v>253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370</v>
      </c>
    </row>
    <row r="192" spans="2:24" x14ac:dyDescent="0.25">
      <c r="B192" s="74" t="s">
        <v>240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369</v>
      </c>
      <c r="M192" s="76"/>
      <c r="O192" s="76"/>
      <c r="P192" s="73"/>
      <c r="R192" t="s">
        <v>253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370</v>
      </c>
    </row>
    <row r="193" spans="2:24" x14ac:dyDescent="0.25">
      <c r="B193" s="74" t="s">
        <v>240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369</v>
      </c>
      <c r="M193" s="76"/>
      <c r="O193" s="76"/>
      <c r="P193" s="73"/>
      <c r="R193" t="s">
        <v>254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370</v>
      </c>
    </row>
    <row r="194" spans="2:24" x14ac:dyDescent="0.25">
      <c r="B194" s="74" t="s">
        <v>240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369</v>
      </c>
      <c r="M194" s="76"/>
      <c r="O194" s="76"/>
      <c r="P194" s="73"/>
      <c r="R194" t="s">
        <v>254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370</v>
      </c>
    </row>
    <row r="195" spans="2:24" x14ac:dyDescent="0.25">
      <c r="B195" s="74" t="s">
        <v>240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369</v>
      </c>
      <c r="O195" s="76"/>
      <c r="P195" s="73"/>
      <c r="R195" t="s">
        <v>254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370</v>
      </c>
    </row>
    <row r="196" spans="2:24" x14ac:dyDescent="0.25">
      <c r="B196" s="74" t="s">
        <v>240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369</v>
      </c>
      <c r="R196" t="s">
        <v>254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370</v>
      </c>
    </row>
    <row r="197" spans="2:24" x14ac:dyDescent="0.25">
      <c r="B197" s="74" t="s">
        <v>241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370</v>
      </c>
      <c r="R197" t="s">
        <v>254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370</v>
      </c>
    </row>
    <row r="198" spans="2:24" x14ac:dyDescent="0.25">
      <c r="B198" s="74" t="s">
        <v>241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370</v>
      </c>
      <c r="R198" t="s">
        <v>254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370</v>
      </c>
    </row>
    <row r="199" spans="2:24" x14ac:dyDescent="0.25">
      <c r="B199" s="74" t="s">
        <v>241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370</v>
      </c>
      <c r="R199" t="s">
        <v>254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370</v>
      </c>
    </row>
    <row r="200" spans="2:24" x14ac:dyDescent="0.25">
      <c r="B200" s="74" t="s">
        <v>241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370</v>
      </c>
      <c r="R200" t="s">
        <v>254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370</v>
      </c>
    </row>
    <row r="201" spans="2:24" x14ac:dyDescent="0.25">
      <c r="B201" s="74" t="s">
        <v>241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370</v>
      </c>
      <c r="R201" t="s">
        <v>254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370</v>
      </c>
    </row>
    <row r="202" spans="2:24" x14ac:dyDescent="0.25">
      <c r="B202" s="74" t="s">
        <v>241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370</v>
      </c>
      <c r="R202" t="s">
        <v>254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370</v>
      </c>
    </row>
    <row r="203" spans="2:24" x14ac:dyDescent="0.25">
      <c r="B203" s="74" t="s">
        <v>241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370</v>
      </c>
      <c r="R203" t="s">
        <v>254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370</v>
      </c>
    </row>
    <row r="204" spans="2:24" x14ac:dyDescent="0.25">
      <c r="B204" s="74" t="s">
        <v>241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370</v>
      </c>
      <c r="R204" t="s">
        <v>254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370</v>
      </c>
    </row>
    <row r="205" spans="2:24" x14ac:dyDescent="0.25">
      <c r="B205" s="74" t="s">
        <v>241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370</v>
      </c>
      <c r="R205" t="s">
        <v>254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370</v>
      </c>
    </row>
    <row r="206" spans="2:24" x14ac:dyDescent="0.25">
      <c r="B206" s="74" t="s">
        <v>242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370</v>
      </c>
      <c r="R206" t="s">
        <v>254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370</v>
      </c>
    </row>
    <row r="207" spans="2:24" x14ac:dyDescent="0.25">
      <c r="B207" s="74" t="s">
        <v>242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370</v>
      </c>
      <c r="R207" t="s">
        <v>254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370</v>
      </c>
    </row>
    <row r="208" spans="2:24" x14ac:dyDescent="0.25">
      <c r="B208" s="74" t="s">
        <v>242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370</v>
      </c>
      <c r="R208" t="s">
        <v>254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370</v>
      </c>
    </row>
    <row r="209" spans="2:24" x14ac:dyDescent="0.25">
      <c r="B209" s="74" t="s">
        <v>243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370</v>
      </c>
      <c r="R209" t="s">
        <v>254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370</v>
      </c>
    </row>
    <row r="210" spans="2:24" x14ac:dyDescent="0.25">
      <c r="B210" s="74" t="s">
        <v>243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370</v>
      </c>
      <c r="R210" t="s">
        <v>254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370</v>
      </c>
    </row>
    <row r="211" spans="2:24" x14ac:dyDescent="0.25">
      <c r="B211" s="74" t="s">
        <v>243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370</v>
      </c>
      <c r="R211" t="s">
        <v>254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370</v>
      </c>
    </row>
    <row r="212" spans="2:24" x14ac:dyDescent="0.25">
      <c r="B212" s="74" t="s">
        <v>243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370</v>
      </c>
      <c r="R212" t="s">
        <v>255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370</v>
      </c>
    </row>
    <row r="213" spans="2:24" x14ac:dyDescent="0.25">
      <c r="B213" s="74" t="s">
        <v>243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370</v>
      </c>
      <c r="R213" t="s">
        <v>255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370</v>
      </c>
    </row>
    <row r="214" spans="2:24" x14ac:dyDescent="0.25">
      <c r="B214" s="74" t="s">
        <v>244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370</v>
      </c>
      <c r="R214" t="s">
        <v>255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370</v>
      </c>
    </row>
    <row r="215" spans="2:24" x14ac:dyDescent="0.25">
      <c r="B215" s="74" t="s">
        <v>455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370</v>
      </c>
      <c r="R215" t="s">
        <v>255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370</v>
      </c>
    </row>
    <row r="216" spans="2:24" x14ac:dyDescent="0.25">
      <c r="B216" s="74" t="s">
        <v>455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370</v>
      </c>
      <c r="R216" t="s">
        <v>255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370</v>
      </c>
    </row>
    <row r="217" spans="2:24" x14ac:dyDescent="0.25">
      <c r="B217" s="74" t="s">
        <v>245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369</v>
      </c>
      <c r="R217" t="s">
        <v>255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370</v>
      </c>
    </row>
    <row r="218" spans="2:24" x14ac:dyDescent="0.25">
      <c r="B218" s="74" t="s">
        <v>245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369</v>
      </c>
      <c r="R218" t="s">
        <v>255</v>
      </c>
      <c r="S218">
        <v>1</v>
      </c>
      <c r="T218" t="s">
        <v>438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370</v>
      </c>
    </row>
    <row r="219" spans="2:24" x14ac:dyDescent="0.25">
      <c r="B219" s="74" t="s">
        <v>245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369</v>
      </c>
      <c r="R219" t="s">
        <v>255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370</v>
      </c>
    </row>
    <row r="220" spans="2:24" x14ac:dyDescent="0.25">
      <c r="B220" s="74" t="s">
        <v>245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369</v>
      </c>
      <c r="R220" t="s">
        <v>255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370</v>
      </c>
    </row>
    <row r="221" spans="2:24" x14ac:dyDescent="0.25">
      <c r="B221" s="74" t="s">
        <v>245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369</v>
      </c>
      <c r="R221" t="s">
        <v>255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370</v>
      </c>
    </row>
    <row r="222" spans="2:24" x14ac:dyDescent="0.25">
      <c r="B222" s="74" t="s">
        <v>245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369</v>
      </c>
      <c r="R222" t="s">
        <v>255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370</v>
      </c>
    </row>
    <row r="223" spans="2:24" x14ac:dyDescent="0.25">
      <c r="B223" s="74" t="s">
        <v>245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369</v>
      </c>
      <c r="R223" t="s">
        <v>255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370</v>
      </c>
    </row>
    <row r="224" spans="2:24" x14ac:dyDescent="0.25">
      <c r="B224" s="74" t="s">
        <v>245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369</v>
      </c>
      <c r="R224" t="s">
        <v>255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370</v>
      </c>
    </row>
    <row r="225" spans="2:24" x14ac:dyDescent="0.25">
      <c r="B225" s="74" t="s">
        <v>246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370</v>
      </c>
      <c r="R225" t="s">
        <v>255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370</v>
      </c>
    </row>
    <row r="226" spans="2:24" x14ac:dyDescent="0.25">
      <c r="B226" s="74" t="s">
        <v>246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370</v>
      </c>
      <c r="R226" t="s">
        <v>255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370</v>
      </c>
    </row>
    <row r="227" spans="2:24" x14ac:dyDescent="0.25">
      <c r="B227" s="74" t="s">
        <v>246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370</v>
      </c>
      <c r="R227" t="s">
        <v>255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370</v>
      </c>
    </row>
    <row r="228" spans="2:24" x14ac:dyDescent="0.25">
      <c r="B228" s="74" t="s">
        <v>246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370</v>
      </c>
      <c r="R228" t="s">
        <v>256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370</v>
      </c>
    </row>
    <row r="229" spans="2:24" x14ac:dyDescent="0.25">
      <c r="B229" s="74" t="s">
        <v>246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370</v>
      </c>
      <c r="R229" t="s">
        <v>256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370</v>
      </c>
    </row>
    <row r="230" spans="2:24" x14ac:dyDescent="0.25">
      <c r="B230" s="74" t="s">
        <v>246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370</v>
      </c>
      <c r="R230" t="s">
        <v>256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370</v>
      </c>
    </row>
    <row r="231" spans="2:24" x14ac:dyDescent="0.25">
      <c r="B231" s="74" t="s">
        <v>246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370</v>
      </c>
      <c r="R231" t="s">
        <v>256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370</v>
      </c>
    </row>
    <row r="232" spans="2:24" x14ac:dyDescent="0.25">
      <c r="B232" s="74" t="s">
        <v>246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370</v>
      </c>
      <c r="R232" t="s">
        <v>256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370</v>
      </c>
    </row>
    <row r="233" spans="2:24" x14ac:dyDescent="0.25">
      <c r="B233" s="74" t="s">
        <v>246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370</v>
      </c>
      <c r="R233" t="s">
        <v>256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370</v>
      </c>
    </row>
    <row r="234" spans="2:24" x14ac:dyDescent="0.25">
      <c r="B234" s="74" t="s">
        <v>246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370</v>
      </c>
      <c r="R234" t="s">
        <v>256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370</v>
      </c>
    </row>
    <row r="235" spans="2:24" x14ac:dyDescent="0.25">
      <c r="B235" s="74" t="s">
        <v>246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370</v>
      </c>
      <c r="R235" t="s">
        <v>256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370</v>
      </c>
    </row>
    <row r="236" spans="2:24" x14ac:dyDescent="0.25">
      <c r="B236" s="74" t="s">
        <v>246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370</v>
      </c>
      <c r="R236" t="s">
        <v>256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370</v>
      </c>
    </row>
    <row r="237" spans="2:24" x14ac:dyDescent="0.25">
      <c r="B237" s="74" t="s">
        <v>246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370</v>
      </c>
      <c r="R237" t="s">
        <v>256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370</v>
      </c>
    </row>
    <row r="238" spans="2:24" x14ac:dyDescent="0.25">
      <c r="B238" s="74" t="s">
        <v>246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370</v>
      </c>
      <c r="R238" t="s">
        <v>256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370</v>
      </c>
    </row>
    <row r="239" spans="2:24" x14ac:dyDescent="0.25">
      <c r="B239" s="74" t="s">
        <v>246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370</v>
      </c>
      <c r="R239" t="s">
        <v>256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370</v>
      </c>
    </row>
    <row r="240" spans="2:24" x14ac:dyDescent="0.25">
      <c r="B240" s="74" t="s">
        <v>246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370</v>
      </c>
      <c r="R240" t="s">
        <v>256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370</v>
      </c>
    </row>
    <row r="241" spans="2:24" x14ac:dyDescent="0.25">
      <c r="B241" s="74" t="s">
        <v>246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370</v>
      </c>
      <c r="R241" t="s">
        <v>258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369</v>
      </c>
    </row>
    <row r="242" spans="2:24" x14ac:dyDescent="0.25">
      <c r="B242" s="74" t="s">
        <v>246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370</v>
      </c>
      <c r="R242" t="s">
        <v>258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369</v>
      </c>
    </row>
    <row r="243" spans="2:24" x14ac:dyDescent="0.25">
      <c r="B243" s="74" t="s">
        <v>246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370</v>
      </c>
      <c r="R243" t="s">
        <v>258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369</v>
      </c>
    </row>
    <row r="244" spans="2:24" x14ac:dyDescent="0.25">
      <c r="B244" s="74" t="s">
        <v>246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370</v>
      </c>
      <c r="R244" t="s">
        <v>258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369</v>
      </c>
    </row>
    <row r="245" spans="2:24" x14ac:dyDescent="0.25">
      <c r="B245" s="74" t="s">
        <v>246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370</v>
      </c>
      <c r="R245" t="s">
        <v>258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369</v>
      </c>
    </row>
    <row r="246" spans="2:24" x14ac:dyDescent="0.25">
      <c r="B246" s="74" t="s">
        <v>246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370</v>
      </c>
      <c r="R246" t="s">
        <v>436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369</v>
      </c>
    </row>
    <row r="247" spans="2:24" x14ac:dyDescent="0.25">
      <c r="B247" s="74" t="s">
        <v>246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370</v>
      </c>
      <c r="R247" t="s">
        <v>436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369</v>
      </c>
    </row>
    <row r="248" spans="2:24" x14ac:dyDescent="0.25">
      <c r="B248" s="74" t="s">
        <v>246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370</v>
      </c>
      <c r="R248" t="s">
        <v>436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369</v>
      </c>
    </row>
    <row r="249" spans="2:24" x14ac:dyDescent="0.25">
      <c r="B249" s="74" t="s">
        <v>246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370</v>
      </c>
      <c r="R249" t="s">
        <v>435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370</v>
      </c>
    </row>
    <row r="250" spans="2:24" x14ac:dyDescent="0.25">
      <c r="B250" s="74" t="s">
        <v>246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370</v>
      </c>
      <c r="R250" t="s">
        <v>435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370</v>
      </c>
    </row>
    <row r="251" spans="2:24" x14ac:dyDescent="0.25">
      <c r="B251" s="74" t="s">
        <v>246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370</v>
      </c>
      <c r="R251" t="s">
        <v>435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370</v>
      </c>
    </row>
    <row r="252" spans="2:24" x14ac:dyDescent="0.25">
      <c r="B252" s="74" t="s">
        <v>246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370</v>
      </c>
      <c r="R252" t="s">
        <v>435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370</v>
      </c>
    </row>
    <row r="253" spans="2:24" x14ac:dyDescent="0.25">
      <c r="B253" s="74" t="s">
        <v>246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370</v>
      </c>
      <c r="R253" t="s">
        <v>435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370</v>
      </c>
    </row>
    <row r="254" spans="2:24" x14ac:dyDescent="0.25">
      <c r="B254" s="74" t="s">
        <v>246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370</v>
      </c>
      <c r="R254" t="s">
        <v>437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370</v>
      </c>
    </row>
    <row r="255" spans="2:24" x14ac:dyDescent="0.25">
      <c r="B255" s="74" t="s">
        <v>246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370</v>
      </c>
      <c r="R255" t="s">
        <v>437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370</v>
      </c>
    </row>
    <row r="256" spans="2:24" x14ac:dyDescent="0.25">
      <c r="B256" s="74" t="s">
        <v>246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370</v>
      </c>
      <c r="R256" t="s">
        <v>437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370</v>
      </c>
    </row>
    <row r="257" spans="2:24" x14ac:dyDescent="0.25">
      <c r="B257" s="74" t="s">
        <v>246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370</v>
      </c>
      <c r="R257" t="s">
        <v>437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370</v>
      </c>
    </row>
    <row r="258" spans="2:24" x14ac:dyDescent="0.25">
      <c r="B258" s="74" t="s">
        <v>246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370</v>
      </c>
      <c r="R258" t="s">
        <v>437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370</v>
      </c>
    </row>
    <row r="259" spans="2:24" x14ac:dyDescent="0.25">
      <c r="B259" s="74" t="s">
        <v>246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370</v>
      </c>
      <c r="R259" t="s">
        <v>432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370</v>
      </c>
    </row>
    <row r="260" spans="2:24" x14ac:dyDescent="0.25">
      <c r="B260" s="74" t="s">
        <v>246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370</v>
      </c>
      <c r="R260" t="s">
        <v>432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370</v>
      </c>
    </row>
    <row r="261" spans="2:24" x14ac:dyDescent="0.25">
      <c r="B261" s="74" t="s">
        <v>246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370</v>
      </c>
      <c r="R261" t="s">
        <v>432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370</v>
      </c>
    </row>
    <row r="262" spans="2:24" x14ac:dyDescent="0.25">
      <c r="B262" s="74" t="s">
        <v>246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370</v>
      </c>
      <c r="R262" t="s">
        <v>432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370</v>
      </c>
    </row>
    <row r="263" spans="2:24" x14ac:dyDescent="0.25">
      <c r="B263" s="74" t="s">
        <v>246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370</v>
      </c>
      <c r="R263" t="s">
        <v>432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370</v>
      </c>
    </row>
    <row r="264" spans="2:24" x14ac:dyDescent="0.25">
      <c r="B264" s="74" t="s">
        <v>246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370</v>
      </c>
      <c r="R264" t="s">
        <v>432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370</v>
      </c>
    </row>
    <row r="265" spans="2:24" x14ac:dyDescent="0.25">
      <c r="B265" s="74" t="s">
        <v>246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370</v>
      </c>
      <c r="R265" t="s">
        <v>432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370</v>
      </c>
    </row>
    <row r="266" spans="2:24" x14ac:dyDescent="0.25">
      <c r="B266" s="74" t="s">
        <v>246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370</v>
      </c>
      <c r="R266" t="s">
        <v>432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370</v>
      </c>
    </row>
    <row r="267" spans="2:24" x14ac:dyDescent="0.25">
      <c r="B267" s="74" t="s">
        <v>246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370</v>
      </c>
      <c r="R267" t="s">
        <v>432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370</v>
      </c>
    </row>
    <row r="268" spans="2:24" x14ac:dyDescent="0.25">
      <c r="B268" s="74" t="s">
        <v>246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370</v>
      </c>
      <c r="R268" t="s">
        <v>432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370</v>
      </c>
    </row>
    <row r="269" spans="2:24" x14ac:dyDescent="0.25">
      <c r="B269" s="74" t="s">
        <v>246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370</v>
      </c>
      <c r="R269" t="s">
        <v>432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370</v>
      </c>
    </row>
    <row r="270" spans="2:24" x14ac:dyDescent="0.25">
      <c r="B270" s="74" t="s">
        <v>361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370</v>
      </c>
      <c r="R270" t="s">
        <v>431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369</v>
      </c>
    </row>
    <row r="271" spans="2:24" x14ac:dyDescent="0.25">
      <c r="B271" s="74" t="s">
        <v>361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370</v>
      </c>
      <c r="R271" t="s">
        <v>431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369</v>
      </c>
    </row>
    <row r="272" spans="2:24" x14ac:dyDescent="0.25">
      <c r="B272" s="74" t="s">
        <v>247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370</v>
      </c>
      <c r="R272" t="s">
        <v>431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369</v>
      </c>
    </row>
    <row r="273" spans="2:24" x14ac:dyDescent="0.25">
      <c r="B273" s="74" t="s">
        <v>247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370</v>
      </c>
      <c r="R273" t="s">
        <v>431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369</v>
      </c>
    </row>
    <row r="274" spans="2:24" x14ac:dyDescent="0.25">
      <c r="B274" s="74" t="s">
        <v>247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370</v>
      </c>
      <c r="R274" t="s">
        <v>431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369</v>
      </c>
    </row>
    <row r="275" spans="2:24" x14ac:dyDescent="0.25">
      <c r="B275" s="74" t="s">
        <v>247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370</v>
      </c>
      <c r="R275" t="s">
        <v>431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369</v>
      </c>
    </row>
    <row r="276" spans="2:24" x14ac:dyDescent="0.25">
      <c r="B276" s="74" t="s">
        <v>247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370</v>
      </c>
      <c r="R276" t="s">
        <v>431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369</v>
      </c>
    </row>
    <row r="277" spans="2:24" x14ac:dyDescent="0.25">
      <c r="B277" s="74" t="s">
        <v>247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370</v>
      </c>
      <c r="R277" t="s">
        <v>431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369</v>
      </c>
    </row>
    <row r="278" spans="2:24" x14ac:dyDescent="0.25">
      <c r="B278" s="74" t="s">
        <v>247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370</v>
      </c>
      <c r="R278" t="s">
        <v>431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369</v>
      </c>
    </row>
    <row r="279" spans="2:24" x14ac:dyDescent="0.25">
      <c r="B279" s="74" t="s">
        <v>247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370</v>
      </c>
      <c r="R279" t="s">
        <v>431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369</v>
      </c>
    </row>
    <row r="280" spans="2:24" x14ac:dyDescent="0.25">
      <c r="B280" s="74" t="s">
        <v>247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370</v>
      </c>
      <c r="R280" t="s">
        <v>431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369</v>
      </c>
    </row>
    <row r="281" spans="2:24" x14ac:dyDescent="0.25">
      <c r="B281" s="74" t="s">
        <v>247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370</v>
      </c>
      <c r="R281" t="s">
        <v>431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369</v>
      </c>
    </row>
    <row r="282" spans="2:24" x14ac:dyDescent="0.25">
      <c r="B282" s="74" t="s">
        <v>247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370</v>
      </c>
      <c r="R282" t="s">
        <v>431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369</v>
      </c>
    </row>
    <row r="283" spans="2:24" x14ac:dyDescent="0.25">
      <c r="B283" s="74" t="s">
        <v>362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370</v>
      </c>
      <c r="R283" t="s">
        <v>431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369</v>
      </c>
    </row>
    <row r="284" spans="2:24" x14ac:dyDescent="0.25">
      <c r="B284" s="74" t="s">
        <v>248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370</v>
      </c>
      <c r="R284" t="s">
        <v>431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369</v>
      </c>
    </row>
    <row r="285" spans="2:24" x14ac:dyDescent="0.25">
      <c r="B285" s="74" t="s">
        <v>248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370</v>
      </c>
      <c r="R285" t="s">
        <v>431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369</v>
      </c>
    </row>
    <row r="286" spans="2:24" x14ac:dyDescent="0.25">
      <c r="B286" s="74" t="s">
        <v>248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370</v>
      </c>
      <c r="R286" t="s">
        <v>431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369</v>
      </c>
    </row>
    <row r="287" spans="2:24" x14ac:dyDescent="0.25">
      <c r="B287" s="74" t="s">
        <v>248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370</v>
      </c>
      <c r="R287" t="s">
        <v>431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369</v>
      </c>
    </row>
    <row r="288" spans="2:24" x14ac:dyDescent="0.25">
      <c r="B288" s="74" t="s">
        <v>248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370</v>
      </c>
      <c r="R288" t="s">
        <v>431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369</v>
      </c>
    </row>
    <row r="289" spans="2:24" x14ac:dyDescent="0.25">
      <c r="B289" s="74" t="s">
        <v>248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370</v>
      </c>
      <c r="R289" t="s">
        <v>431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369</v>
      </c>
    </row>
    <row r="290" spans="2:24" x14ac:dyDescent="0.25">
      <c r="B290" s="74" t="s">
        <v>248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370</v>
      </c>
      <c r="R290" t="s">
        <v>431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369</v>
      </c>
    </row>
    <row r="291" spans="2:24" x14ac:dyDescent="0.25">
      <c r="B291" s="74" t="s">
        <v>248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370</v>
      </c>
      <c r="R291" t="s">
        <v>431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369</v>
      </c>
    </row>
    <row r="292" spans="2:24" x14ac:dyDescent="0.25">
      <c r="B292" s="74" t="s">
        <v>248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370</v>
      </c>
      <c r="R292" t="s">
        <v>431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369</v>
      </c>
    </row>
    <row r="293" spans="2:24" x14ac:dyDescent="0.25">
      <c r="B293" s="74" t="s">
        <v>248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370</v>
      </c>
      <c r="R293" t="s">
        <v>431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369</v>
      </c>
    </row>
    <row r="294" spans="2:24" x14ac:dyDescent="0.25">
      <c r="B294" s="74" t="s">
        <v>248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370</v>
      </c>
      <c r="R294" t="s">
        <v>431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369</v>
      </c>
    </row>
    <row r="295" spans="2:24" x14ac:dyDescent="0.25">
      <c r="B295" s="74" t="s">
        <v>248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370</v>
      </c>
      <c r="R295" t="s">
        <v>431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369</v>
      </c>
    </row>
    <row r="296" spans="2:24" x14ac:dyDescent="0.25">
      <c r="B296" s="74" t="s">
        <v>248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370</v>
      </c>
      <c r="R296" t="s">
        <v>431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369</v>
      </c>
    </row>
    <row r="297" spans="2:24" x14ac:dyDescent="0.25">
      <c r="B297" s="74" t="s">
        <v>248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370</v>
      </c>
      <c r="R297" t="s">
        <v>431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369</v>
      </c>
    </row>
    <row r="298" spans="2:24" x14ac:dyDescent="0.25">
      <c r="B298" s="74" t="s">
        <v>248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370</v>
      </c>
      <c r="R298" t="s">
        <v>431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369</v>
      </c>
    </row>
    <row r="299" spans="2:24" x14ac:dyDescent="0.25">
      <c r="B299" s="74" t="s">
        <v>248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370</v>
      </c>
      <c r="R299" t="s">
        <v>431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369</v>
      </c>
    </row>
    <row r="300" spans="2:24" x14ac:dyDescent="0.25">
      <c r="B300" s="74" t="s">
        <v>248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370</v>
      </c>
      <c r="R300" t="s">
        <v>433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369</v>
      </c>
    </row>
    <row r="301" spans="2:24" x14ac:dyDescent="0.25">
      <c r="B301" s="74" t="s">
        <v>249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370</v>
      </c>
      <c r="R301" t="s">
        <v>430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369</v>
      </c>
    </row>
    <row r="302" spans="2:24" x14ac:dyDescent="0.25">
      <c r="B302" s="74" t="s">
        <v>249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370</v>
      </c>
      <c r="R302" t="s">
        <v>430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369</v>
      </c>
    </row>
    <row r="303" spans="2:24" x14ac:dyDescent="0.25">
      <c r="B303" s="74" t="s">
        <v>249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370</v>
      </c>
      <c r="R303" t="s">
        <v>430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369</v>
      </c>
    </row>
    <row r="304" spans="2:24" x14ac:dyDescent="0.25">
      <c r="B304" s="74" t="s">
        <v>249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370</v>
      </c>
      <c r="R304" t="s">
        <v>430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369</v>
      </c>
    </row>
    <row r="305" spans="2:24" x14ac:dyDescent="0.25">
      <c r="B305" s="74" t="s">
        <v>249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370</v>
      </c>
      <c r="R305" t="s">
        <v>430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369</v>
      </c>
    </row>
    <row r="306" spans="2:24" x14ac:dyDescent="0.25">
      <c r="B306" s="74" t="s">
        <v>250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370</v>
      </c>
      <c r="R306" t="s">
        <v>430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369</v>
      </c>
    </row>
    <row r="307" spans="2:24" x14ac:dyDescent="0.25">
      <c r="B307" s="74" t="s">
        <v>250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370</v>
      </c>
      <c r="R307" t="s">
        <v>430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369</v>
      </c>
    </row>
    <row r="308" spans="2:24" x14ac:dyDescent="0.25">
      <c r="B308" s="74" t="s">
        <v>250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370</v>
      </c>
      <c r="R308" t="s">
        <v>430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369</v>
      </c>
    </row>
    <row r="309" spans="2:24" x14ac:dyDescent="0.25">
      <c r="B309" s="74" t="s">
        <v>250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370</v>
      </c>
      <c r="R309" t="s">
        <v>430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369</v>
      </c>
    </row>
    <row r="310" spans="2:24" x14ac:dyDescent="0.25">
      <c r="B310" s="74" t="s">
        <v>250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370</v>
      </c>
      <c r="R310" t="s">
        <v>430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369</v>
      </c>
    </row>
    <row r="311" spans="2:24" x14ac:dyDescent="0.25">
      <c r="B311" s="74" t="s">
        <v>250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370</v>
      </c>
      <c r="R311" t="s">
        <v>430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369</v>
      </c>
    </row>
    <row r="312" spans="2:24" x14ac:dyDescent="0.25">
      <c r="B312" s="74" t="s">
        <v>250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370</v>
      </c>
      <c r="R312" t="s">
        <v>430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369</v>
      </c>
    </row>
    <row r="313" spans="2:24" x14ac:dyDescent="0.25">
      <c r="B313" s="74" t="s">
        <v>250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370</v>
      </c>
      <c r="R313" t="s">
        <v>430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369</v>
      </c>
    </row>
    <row r="314" spans="2:24" x14ac:dyDescent="0.25">
      <c r="B314" s="74" t="s">
        <v>250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370</v>
      </c>
      <c r="R314" t="s">
        <v>430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369</v>
      </c>
    </row>
    <row r="315" spans="2:24" x14ac:dyDescent="0.25">
      <c r="B315" s="74" t="s">
        <v>251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370</v>
      </c>
      <c r="R315" t="s">
        <v>430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369</v>
      </c>
    </row>
    <row r="316" spans="2:24" x14ac:dyDescent="0.25">
      <c r="B316" s="74" t="s">
        <v>251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370</v>
      </c>
      <c r="R316" t="s">
        <v>430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369</v>
      </c>
    </row>
    <row r="317" spans="2:24" x14ac:dyDescent="0.25">
      <c r="B317" s="74" t="s">
        <v>252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370</v>
      </c>
      <c r="R317" t="s">
        <v>430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369</v>
      </c>
    </row>
    <row r="318" spans="2:24" x14ac:dyDescent="0.25">
      <c r="B318" s="74" t="s">
        <v>252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370</v>
      </c>
      <c r="R318" t="s">
        <v>430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369</v>
      </c>
    </row>
    <row r="319" spans="2:24" x14ac:dyDescent="0.25">
      <c r="B319" s="74" t="s">
        <v>252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370</v>
      </c>
      <c r="R319" t="s">
        <v>430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369</v>
      </c>
    </row>
    <row r="320" spans="2:24" x14ac:dyDescent="0.25">
      <c r="B320" s="74" t="s">
        <v>252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370</v>
      </c>
      <c r="R320" t="s">
        <v>261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369</v>
      </c>
    </row>
    <row r="321" spans="2:24" x14ac:dyDescent="0.25">
      <c r="B321" s="74" t="s">
        <v>252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370</v>
      </c>
      <c r="R321" t="s">
        <v>261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369</v>
      </c>
    </row>
    <row r="322" spans="2:24" x14ac:dyDescent="0.25">
      <c r="B322" s="74" t="s">
        <v>253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370</v>
      </c>
      <c r="R322" t="s">
        <v>262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370</v>
      </c>
    </row>
    <row r="323" spans="2:24" x14ac:dyDescent="0.25">
      <c r="B323" s="74" t="s">
        <v>253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370</v>
      </c>
      <c r="R323" t="s">
        <v>272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370</v>
      </c>
    </row>
    <row r="324" spans="2:24" x14ac:dyDescent="0.25">
      <c r="B324" s="74" t="s">
        <v>254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370</v>
      </c>
      <c r="R324" t="s">
        <v>272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370</v>
      </c>
    </row>
    <row r="325" spans="2:24" x14ac:dyDescent="0.25">
      <c r="B325" s="74" t="s">
        <v>254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370</v>
      </c>
      <c r="R325" t="s">
        <v>272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370</v>
      </c>
    </row>
    <row r="326" spans="2:24" x14ac:dyDescent="0.25">
      <c r="B326" s="74" t="s">
        <v>254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370</v>
      </c>
      <c r="R326" t="s">
        <v>272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370</v>
      </c>
    </row>
    <row r="327" spans="2:24" x14ac:dyDescent="0.25">
      <c r="B327" s="74" t="s">
        <v>254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370</v>
      </c>
      <c r="R327" t="s">
        <v>272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370</v>
      </c>
    </row>
    <row r="328" spans="2:24" x14ac:dyDescent="0.25">
      <c r="B328" s="74" t="s">
        <v>254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370</v>
      </c>
      <c r="R328" t="s">
        <v>272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370</v>
      </c>
    </row>
    <row r="329" spans="2:24" x14ac:dyDescent="0.25">
      <c r="B329" s="74" t="s">
        <v>254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370</v>
      </c>
      <c r="R329" t="s">
        <v>272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370</v>
      </c>
    </row>
    <row r="330" spans="2:24" x14ac:dyDescent="0.25">
      <c r="B330" s="74" t="s">
        <v>254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370</v>
      </c>
      <c r="R330" t="s">
        <v>272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370</v>
      </c>
    </row>
    <row r="331" spans="2:24" x14ac:dyDescent="0.25">
      <c r="B331" s="74" t="s">
        <v>255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370</v>
      </c>
      <c r="R331" t="s">
        <v>272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370</v>
      </c>
    </row>
    <row r="332" spans="2:24" x14ac:dyDescent="0.25">
      <c r="B332" s="74" t="s">
        <v>255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370</v>
      </c>
      <c r="R332" t="s">
        <v>272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370</v>
      </c>
    </row>
    <row r="333" spans="2:24" x14ac:dyDescent="0.25">
      <c r="B333" s="74" t="s">
        <v>255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370</v>
      </c>
      <c r="R333" t="s">
        <v>272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370</v>
      </c>
    </row>
    <row r="334" spans="2:24" x14ac:dyDescent="0.25">
      <c r="B334" s="74" t="s">
        <v>255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370</v>
      </c>
      <c r="R334" t="s">
        <v>272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370</v>
      </c>
    </row>
    <row r="335" spans="2:24" x14ac:dyDescent="0.25">
      <c r="B335" s="74" t="s">
        <v>255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370</v>
      </c>
      <c r="R335" t="s">
        <v>272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370</v>
      </c>
    </row>
    <row r="336" spans="2:24" x14ac:dyDescent="0.25">
      <c r="B336" s="74" t="s">
        <v>255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370</v>
      </c>
      <c r="R336" t="s">
        <v>272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370</v>
      </c>
    </row>
    <row r="337" spans="2:24" x14ac:dyDescent="0.25">
      <c r="B337" s="74" t="s">
        <v>256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370</v>
      </c>
      <c r="R337" t="s">
        <v>273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369</v>
      </c>
    </row>
    <row r="338" spans="2:24" x14ac:dyDescent="0.25">
      <c r="B338" s="74" t="s">
        <v>256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370</v>
      </c>
      <c r="R338" t="s">
        <v>273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369</v>
      </c>
    </row>
    <row r="339" spans="2:24" x14ac:dyDescent="0.25">
      <c r="B339" s="74" t="s">
        <v>256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370</v>
      </c>
      <c r="R339" t="s">
        <v>273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369</v>
      </c>
    </row>
    <row r="340" spans="2:24" x14ac:dyDescent="0.25">
      <c r="B340" s="74" t="s">
        <v>256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370</v>
      </c>
      <c r="R340" t="s">
        <v>273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369</v>
      </c>
    </row>
    <row r="341" spans="2:24" x14ac:dyDescent="0.25">
      <c r="B341" s="74" t="s">
        <v>256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370</v>
      </c>
      <c r="R341" t="s">
        <v>273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369</v>
      </c>
    </row>
    <row r="342" spans="2:24" x14ac:dyDescent="0.25">
      <c r="B342" s="74" t="s">
        <v>256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370</v>
      </c>
      <c r="R342" t="s">
        <v>273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369</v>
      </c>
    </row>
    <row r="343" spans="2:24" x14ac:dyDescent="0.25">
      <c r="B343" s="74" t="s">
        <v>256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370</v>
      </c>
      <c r="R343" t="s">
        <v>273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369</v>
      </c>
    </row>
    <row r="344" spans="2:24" x14ac:dyDescent="0.25">
      <c r="B344" s="74" t="s">
        <v>256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370</v>
      </c>
      <c r="R344" t="s">
        <v>273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369</v>
      </c>
    </row>
    <row r="345" spans="2:24" x14ac:dyDescent="0.25">
      <c r="B345" s="74" t="s">
        <v>256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370</v>
      </c>
      <c r="R345" t="s">
        <v>273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369</v>
      </c>
    </row>
    <row r="346" spans="2:24" x14ac:dyDescent="0.25">
      <c r="B346" s="74" t="s">
        <v>256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370</v>
      </c>
      <c r="R346" t="s">
        <v>273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369</v>
      </c>
    </row>
    <row r="347" spans="2:24" x14ac:dyDescent="0.25">
      <c r="B347" s="74" t="s">
        <v>256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370</v>
      </c>
      <c r="R347" t="s">
        <v>273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369</v>
      </c>
    </row>
    <row r="348" spans="2:24" x14ac:dyDescent="0.25">
      <c r="B348" s="74" t="s">
        <v>256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370</v>
      </c>
      <c r="R348" t="s">
        <v>273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369</v>
      </c>
    </row>
    <row r="349" spans="2:24" x14ac:dyDescent="0.25">
      <c r="B349" s="74" t="s">
        <v>256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370</v>
      </c>
      <c r="R349" t="s">
        <v>273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369</v>
      </c>
    </row>
    <row r="350" spans="2:24" x14ac:dyDescent="0.25">
      <c r="B350" s="74" t="s">
        <v>256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370</v>
      </c>
      <c r="R350" t="s">
        <v>273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369</v>
      </c>
    </row>
    <row r="351" spans="2:24" x14ac:dyDescent="0.25">
      <c r="B351" s="74" t="s">
        <v>256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370</v>
      </c>
      <c r="R351" t="s">
        <v>273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369</v>
      </c>
    </row>
    <row r="352" spans="2:24" x14ac:dyDescent="0.25">
      <c r="B352" s="74" t="s">
        <v>256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370</v>
      </c>
      <c r="R352" t="s">
        <v>273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369</v>
      </c>
    </row>
    <row r="353" spans="2:24" x14ac:dyDescent="0.25">
      <c r="B353" s="74" t="s">
        <v>256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370</v>
      </c>
      <c r="R353" t="s">
        <v>273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369</v>
      </c>
    </row>
    <row r="354" spans="2:24" x14ac:dyDescent="0.25">
      <c r="B354" s="74" t="s">
        <v>256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370</v>
      </c>
      <c r="R354" t="s">
        <v>273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369</v>
      </c>
    </row>
    <row r="355" spans="2:24" x14ac:dyDescent="0.25">
      <c r="B355" s="74" t="s">
        <v>256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370</v>
      </c>
      <c r="R355" t="s">
        <v>273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369</v>
      </c>
    </row>
    <row r="356" spans="2:24" x14ac:dyDescent="0.25">
      <c r="B356" s="74" t="s">
        <v>256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370</v>
      </c>
      <c r="R356" t="s">
        <v>273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369</v>
      </c>
    </row>
    <row r="357" spans="2:24" x14ac:dyDescent="0.25">
      <c r="B357" s="74" t="s">
        <v>256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370</v>
      </c>
      <c r="R357" t="s">
        <v>273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369</v>
      </c>
    </row>
    <row r="358" spans="2:24" x14ac:dyDescent="0.25">
      <c r="B358" s="74" t="s">
        <v>256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370</v>
      </c>
      <c r="R358" t="s">
        <v>273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369</v>
      </c>
    </row>
    <row r="359" spans="2:24" x14ac:dyDescent="0.25">
      <c r="B359" s="74" t="s">
        <v>256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370</v>
      </c>
      <c r="R359" t="s">
        <v>273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369</v>
      </c>
    </row>
    <row r="360" spans="2:24" x14ac:dyDescent="0.25">
      <c r="B360" s="74" t="s">
        <v>256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370</v>
      </c>
      <c r="R360" t="s">
        <v>273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369</v>
      </c>
    </row>
    <row r="361" spans="2:24" x14ac:dyDescent="0.25">
      <c r="B361" s="74" t="s">
        <v>256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370</v>
      </c>
      <c r="R361" t="s">
        <v>273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369</v>
      </c>
    </row>
    <row r="362" spans="2:24" x14ac:dyDescent="0.25">
      <c r="B362" s="74" t="s">
        <v>256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370</v>
      </c>
      <c r="R362" t="s">
        <v>273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369</v>
      </c>
    </row>
    <row r="363" spans="2:24" x14ac:dyDescent="0.25">
      <c r="B363" s="74" t="s">
        <v>256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370</v>
      </c>
      <c r="R363" t="s">
        <v>273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369</v>
      </c>
    </row>
    <row r="364" spans="2:24" x14ac:dyDescent="0.25">
      <c r="B364" s="74" t="s">
        <v>257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369</v>
      </c>
      <c r="R364" t="s">
        <v>273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369</v>
      </c>
    </row>
    <row r="365" spans="2:24" x14ac:dyDescent="0.25">
      <c r="B365" s="74" t="s">
        <v>257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369</v>
      </c>
      <c r="R365" t="s">
        <v>273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369</v>
      </c>
    </row>
    <row r="366" spans="2:24" x14ac:dyDescent="0.25">
      <c r="B366" s="74" t="s">
        <v>257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369</v>
      </c>
      <c r="R366" t="s">
        <v>273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369</v>
      </c>
    </row>
    <row r="367" spans="2:24" x14ac:dyDescent="0.25">
      <c r="B367" s="74" t="s">
        <v>258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369</v>
      </c>
      <c r="R367" t="s">
        <v>273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369</v>
      </c>
    </row>
    <row r="368" spans="2:24" x14ac:dyDescent="0.25">
      <c r="B368" s="74" t="s">
        <v>258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369</v>
      </c>
      <c r="R368" t="s">
        <v>273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369</v>
      </c>
    </row>
    <row r="369" spans="2:24" x14ac:dyDescent="0.25">
      <c r="B369" s="74" t="s">
        <v>258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369</v>
      </c>
      <c r="R369" t="s">
        <v>273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369</v>
      </c>
    </row>
    <row r="370" spans="2:24" x14ac:dyDescent="0.25">
      <c r="B370" s="74" t="s">
        <v>258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369</v>
      </c>
      <c r="R370" t="s">
        <v>273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369</v>
      </c>
    </row>
    <row r="371" spans="2:24" x14ac:dyDescent="0.25">
      <c r="B371" s="74" t="s">
        <v>258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369</v>
      </c>
      <c r="R371" t="s">
        <v>273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369</v>
      </c>
    </row>
    <row r="372" spans="2:24" x14ac:dyDescent="0.25">
      <c r="B372" s="74" t="s">
        <v>258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369</v>
      </c>
      <c r="R372" t="s">
        <v>273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369</v>
      </c>
    </row>
    <row r="373" spans="2:24" x14ac:dyDescent="0.25">
      <c r="B373" s="74" t="s">
        <v>423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369</v>
      </c>
      <c r="R373" t="s">
        <v>273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369</v>
      </c>
    </row>
    <row r="374" spans="2:24" x14ac:dyDescent="0.25">
      <c r="B374" s="74" t="s">
        <v>423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369</v>
      </c>
      <c r="R374" t="s">
        <v>273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369</v>
      </c>
    </row>
    <row r="375" spans="2:24" x14ac:dyDescent="0.25">
      <c r="B375" s="74" t="s">
        <v>423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369</v>
      </c>
      <c r="R375" t="s">
        <v>273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369</v>
      </c>
    </row>
    <row r="376" spans="2:24" x14ac:dyDescent="0.25">
      <c r="B376" s="74" t="s">
        <v>423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369</v>
      </c>
      <c r="R376" t="s">
        <v>273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369</v>
      </c>
    </row>
    <row r="377" spans="2:24" x14ac:dyDescent="0.25">
      <c r="B377" s="74" t="s">
        <v>259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370</v>
      </c>
      <c r="R377" t="s">
        <v>273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369</v>
      </c>
    </row>
    <row r="378" spans="2:24" x14ac:dyDescent="0.25">
      <c r="B378" s="74" t="s">
        <v>259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370</v>
      </c>
      <c r="R378" t="s">
        <v>273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369</v>
      </c>
    </row>
    <row r="379" spans="2:24" x14ac:dyDescent="0.25">
      <c r="B379" s="74" t="s">
        <v>259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370</v>
      </c>
      <c r="R379" t="s">
        <v>273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369</v>
      </c>
    </row>
    <row r="380" spans="2:24" x14ac:dyDescent="0.25">
      <c r="B380" s="74" t="s">
        <v>259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370</v>
      </c>
      <c r="R380" t="s">
        <v>273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369</v>
      </c>
    </row>
    <row r="381" spans="2:24" x14ac:dyDescent="0.25">
      <c r="B381" s="74" t="s">
        <v>259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370</v>
      </c>
      <c r="R381" t="s">
        <v>273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369</v>
      </c>
    </row>
    <row r="382" spans="2:24" x14ac:dyDescent="0.25">
      <c r="B382" s="74" t="s">
        <v>259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370</v>
      </c>
      <c r="R382" t="s">
        <v>273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369</v>
      </c>
    </row>
    <row r="383" spans="2:24" x14ac:dyDescent="0.25">
      <c r="B383" s="74" t="s">
        <v>259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370</v>
      </c>
      <c r="R383" t="s">
        <v>273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369</v>
      </c>
    </row>
    <row r="384" spans="2:24" x14ac:dyDescent="0.25">
      <c r="B384" s="74" t="s">
        <v>259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370</v>
      </c>
      <c r="R384" t="s">
        <v>273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369</v>
      </c>
    </row>
    <row r="385" spans="2:24" x14ac:dyDescent="0.25">
      <c r="B385" s="74" t="s">
        <v>259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370</v>
      </c>
      <c r="R385" t="s">
        <v>273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369</v>
      </c>
    </row>
    <row r="386" spans="2:24" x14ac:dyDescent="0.25">
      <c r="B386" s="74" t="s">
        <v>259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370</v>
      </c>
      <c r="R386" t="s">
        <v>273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369</v>
      </c>
    </row>
    <row r="387" spans="2:24" x14ac:dyDescent="0.25">
      <c r="B387" s="74" t="s">
        <v>260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369</v>
      </c>
      <c r="R387" t="s">
        <v>273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369</v>
      </c>
    </row>
    <row r="388" spans="2:24" x14ac:dyDescent="0.25">
      <c r="B388" s="74" t="s">
        <v>260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369</v>
      </c>
      <c r="R388" t="s">
        <v>434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369</v>
      </c>
    </row>
    <row r="389" spans="2:24" x14ac:dyDescent="0.25">
      <c r="B389" s="74" t="s">
        <v>260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369</v>
      </c>
      <c r="R389" t="s">
        <v>434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369</v>
      </c>
    </row>
    <row r="390" spans="2:24" x14ac:dyDescent="0.25">
      <c r="B390" s="74" t="s">
        <v>260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369</v>
      </c>
      <c r="R390" t="s">
        <v>434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369</v>
      </c>
    </row>
    <row r="391" spans="2:24" x14ac:dyDescent="0.25">
      <c r="B391" s="74" t="s">
        <v>260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369</v>
      </c>
      <c r="X391" s="73"/>
    </row>
    <row r="392" spans="2:24" x14ac:dyDescent="0.25">
      <c r="B392" s="74" t="s">
        <v>422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370</v>
      </c>
      <c r="X392" s="73"/>
    </row>
    <row r="393" spans="2:24" x14ac:dyDescent="0.25">
      <c r="B393" s="74" t="s">
        <v>422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370</v>
      </c>
      <c r="X393" s="73"/>
    </row>
    <row r="394" spans="2:24" x14ac:dyDescent="0.25">
      <c r="B394" s="74" t="s">
        <v>422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370</v>
      </c>
      <c r="X394" s="73"/>
    </row>
    <row r="395" spans="2:24" x14ac:dyDescent="0.25">
      <c r="B395" s="74" t="s">
        <v>424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370</v>
      </c>
      <c r="X395" s="73"/>
    </row>
    <row r="396" spans="2:24" x14ac:dyDescent="0.25">
      <c r="B396" s="74" t="s">
        <v>424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370</v>
      </c>
      <c r="X396" s="73"/>
    </row>
    <row r="397" spans="2:24" x14ac:dyDescent="0.25">
      <c r="B397" s="74" t="s">
        <v>424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370</v>
      </c>
      <c r="X397" s="73"/>
    </row>
    <row r="398" spans="2:24" x14ac:dyDescent="0.25">
      <c r="B398" s="74" t="s">
        <v>424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370</v>
      </c>
      <c r="X398" s="73"/>
    </row>
    <row r="399" spans="2:24" x14ac:dyDescent="0.25">
      <c r="B399" s="74" t="s">
        <v>424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370</v>
      </c>
      <c r="X399" s="73"/>
    </row>
    <row r="400" spans="2:24" x14ac:dyDescent="0.25">
      <c r="B400" s="74" t="s">
        <v>424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370</v>
      </c>
      <c r="X400" s="73"/>
    </row>
    <row r="401" spans="2:24" x14ac:dyDescent="0.25">
      <c r="B401" s="74" t="s">
        <v>424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370</v>
      </c>
      <c r="X401" s="73"/>
    </row>
    <row r="402" spans="2:24" x14ac:dyDescent="0.25">
      <c r="B402" s="74" t="s">
        <v>424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370</v>
      </c>
      <c r="X402" s="73"/>
    </row>
    <row r="403" spans="2:24" x14ac:dyDescent="0.25">
      <c r="B403" s="74" t="s">
        <v>424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370</v>
      </c>
      <c r="X403" s="73"/>
    </row>
    <row r="404" spans="2:24" x14ac:dyDescent="0.25">
      <c r="B404" s="74" t="s">
        <v>424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370</v>
      </c>
      <c r="X404" s="73"/>
    </row>
    <row r="405" spans="2:24" x14ac:dyDescent="0.25">
      <c r="B405" s="74" t="s">
        <v>424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370</v>
      </c>
      <c r="X405" s="73"/>
    </row>
    <row r="406" spans="2:24" x14ac:dyDescent="0.25">
      <c r="B406" s="74" t="s">
        <v>424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370</v>
      </c>
      <c r="X406" s="73"/>
    </row>
    <row r="407" spans="2:24" x14ac:dyDescent="0.25">
      <c r="B407" s="74" t="s">
        <v>424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370</v>
      </c>
      <c r="X407" s="73"/>
    </row>
    <row r="408" spans="2:24" x14ac:dyDescent="0.25">
      <c r="B408" s="74" t="s">
        <v>424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370</v>
      </c>
      <c r="X408" s="73"/>
    </row>
    <row r="409" spans="2:24" x14ac:dyDescent="0.25">
      <c r="B409" s="74" t="s">
        <v>424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370</v>
      </c>
      <c r="X409" s="73"/>
    </row>
    <row r="410" spans="2:24" x14ac:dyDescent="0.25">
      <c r="B410" s="74" t="s">
        <v>424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370</v>
      </c>
      <c r="X410" s="73"/>
    </row>
    <row r="411" spans="2:24" x14ac:dyDescent="0.25">
      <c r="B411" s="74" t="s">
        <v>424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370</v>
      </c>
      <c r="X411" s="73"/>
    </row>
    <row r="412" spans="2:24" x14ac:dyDescent="0.25">
      <c r="B412" s="74" t="s">
        <v>424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370</v>
      </c>
      <c r="X412" s="73"/>
    </row>
    <row r="413" spans="2:24" x14ac:dyDescent="0.25">
      <c r="B413" s="74" t="s">
        <v>261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369</v>
      </c>
      <c r="X413" s="73"/>
    </row>
    <row r="414" spans="2:24" x14ac:dyDescent="0.25">
      <c r="B414" s="74" t="s">
        <v>261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369</v>
      </c>
    </row>
    <row r="415" spans="2:24" x14ac:dyDescent="0.25">
      <c r="B415" s="74" t="s">
        <v>262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370</v>
      </c>
    </row>
    <row r="416" spans="2:24" x14ac:dyDescent="0.25">
      <c r="B416" s="74" t="s">
        <v>262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370</v>
      </c>
    </row>
    <row r="417" spans="2:8" x14ac:dyDescent="0.25">
      <c r="B417" s="74" t="s">
        <v>263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370</v>
      </c>
    </row>
    <row r="418" spans="2:8" x14ac:dyDescent="0.25">
      <c r="B418" s="74" t="s">
        <v>263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370</v>
      </c>
    </row>
    <row r="419" spans="2:8" x14ac:dyDescent="0.25">
      <c r="B419" s="74" t="s">
        <v>263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370</v>
      </c>
    </row>
    <row r="420" spans="2:8" x14ac:dyDescent="0.25">
      <c r="B420" s="74" t="s">
        <v>263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370</v>
      </c>
    </row>
    <row r="421" spans="2:8" x14ac:dyDescent="0.25">
      <c r="B421" s="74" t="s">
        <v>453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370</v>
      </c>
    </row>
    <row r="422" spans="2:8" x14ac:dyDescent="0.25">
      <c r="B422" s="74" t="s">
        <v>453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370</v>
      </c>
    </row>
    <row r="423" spans="2:8" x14ac:dyDescent="0.25">
      <c r="B423" s="74" t="s">
        <v>454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370</v>
      </c>
    </row>
    <row r="424" spans="2:8" x14ac:dyDescent="0.25">
      <c r="B424" s="74" t="s">
        <v>454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370</v>
      </c>
    </row>
    <row r="425" spans="2:8" x14ac:dyDescent="0.25">
      <c r="B425" s="74" t="s">
        <v>454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370</v>
      </c>
    </row>
    <row r="426" spans="2:8" x14ac:dyDescent="0.25">
      <c r="B426" s="74" t="s">
        <v>264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370</v>
      </c>
    </row>
    <row r="427" spans="2:8" x14ac:dyDescent="0.25">
      <c r="B427" s="74" t="s">
        <v>265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370</v>
      </c>
    </row>
    <row r="428" spans="2:8" x14ac:dyDescent="0.25">
      <c r="B428" s="74" t="s">
        <v>364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369</v>
      </c>
    </row>
    <row r="429" spans="2:8" x14ac:dyDescent="0.25">
      <c r="B429" s="74" t="s">
        <v>266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369</v>
      </c>
    </row>
    <row r="430" spans="2:8" x14ac:dyDescent="0.25">
      <c r="B430" s="74" t="s">
        <v>266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369</v>
      </c>
    </row>
    <row r="431" spans="2:8" x14ac:dyDescent="0.25">
      <c r="B431" s="74" t="s">
        <v>266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369</v>
      </c>
    </row>
    <row r="432" spans="2:8" x14ac:dyDescent="0.25">
      <c r="B432" s="74" t="s">
        <v>266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369</v>
      </c>
    </row>
    <row r="433" spans="2:8" x14ac:dyDescent="0.25">
      <c r="B433" s="74" t="s">
        <v>266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369</v>
      </c>
    </row>
    <row r="434" spans="2:8" x14ac:dyDescent="0.25">
      <c r="B434" s="74" t="s">
        <v>266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369</v>
      </c>
    </row>
    <row r="435" spans="2:8" x14ac:dyDescent="0.25">
      <c r="B435" s="74" t="s">
        <v>365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369</v>
      </c>
    </row>
    <row r="436" spans="2:8" x14ac:dyDescent="0.25">
      <c r="B436" s="74" t="s">
        <v>267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369</v>
      </c>
    </row>
    <row r="437" spans="2:8" x14ac:dyDescent="0.25">
      <c r="B437" s="74" t="s">
        <v>268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369</v>
      </c>
    </row>
    <row r="438" spans="2:8" x14ac:dyDescent="0.25">
      <c r="B438" s="74" t="s">
        <v>268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369</v>
      </c>
    </row>
    <row r="439" spans="2:8" x14ac:dyDescent="0.25">
      <c r="B439" s="74" t="s">
        <v>268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369</v>
      </c>
    </row>
    <row r="440" spans="2:8" x14ac:dyDescent="0.25">
      <c r="B440" s="74" t="s">
        <v>268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369</v>
      </c>
    </row>
    <row r="441" spans="2:8" x14ac:dyDescent="0.25">
      <c r="B441" s="74" t="s">
        <v>456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370</v>
      </c>
    </row>
    <row r="442" spans="2:8" x14ac:dyDescent="0.25">
      <c r="B442" s="74" t="s">
        <v>374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369</v>
      </c>
    </row>
    <row r="443" spans="2:8" x14ac:dyDescent="0.25">
      <c r="B443" s="74" t="s">
        <v>374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369</v>
      </c>
    </row>
    <row r="444" spans="2:8" x14ac:dyDescent="0.25">
      <c r="B444" s="74" t="s">
        <v>269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369</v>
      </c>
    </row>
    <row r="445" spans="2:8" x14ac:dyDescent="0.25">
      <c r="B445" s="74" t="s">
        <v>269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369</v>
      </c>
    </row>
    <row r="446" spans="2:8" x14ac:dyDescent="0.25">
      <c r="B446" s="74" t="s">
        <v>269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369</v>
      </c>
    </row>
    <row r="447" spans="2:8" x14ac:dyDescent="0.25">
      <c r="B447" s="74" t="s">
        <v>269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369</v>
      </c>
    </row>
    <row r="448" spans="2:8" x14ac:dyDescent="0.25">
      <c r="B448" s="74" t="s">
        <v>269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369</v>
      </c>
    </row>
    <row r="449" spans="2:8" x14ac:dyDescent="0.25">
      <c r="B449" s="74" t="s">
        <v>269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369</v>
      </c>
    </row>
    <row r="450" spans="2:8" x14ac:dyDescent="0.25">
      <c r="B450" s="74" t="s">
        <v>269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369</v>
      </c>
    </row>
    <row r="451" spans="2:8" x14ac:dyDescent="0.25">
      <c r="B451" s="74" t="s">
        <v>269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369</v>
      </c>
    </row>
    <row r="452" spans="2:8" x14ac:dyDescent="0.25">
      <c r="B452" s="74" t="s">
        <v>269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369</v>
      </c>
    </row>
    <row r="453" spans="2:8" x14ac:dyDescent="0.25">
      <c r="B453" s="74" t="s">
        <v>269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369</v>
      </c>
    </row>
    <row r="454" spans="2:8" x14ac:dyDescent="0.25">
      <c r="B454" s="74" t="s">
        <v>269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369</v>
      </c>
    </row>
    <row r="455" spans="2:8" x14ac:dyDescent="0.25">
      <c r="B455" s="74" t="s">
        <v>269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369</v>
      </c>
    </row>
    <row r="456" spans="2:8" x14ac:dyDescent="0.25">
      <c r="B456" s="74" t="s">
        <v>269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369</v>
      </c>
    </row>
    <row r="457" spans="2:8" x14ac:dyDescent="0.25">
      <c r="B457" s="74" t="s">
        <v>269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369</v>
      </c>
    </row>
    <row r="458" spans="2:8" x14ac:dyDescent="0.25">
      <c r="B458" s="74" t="s">
        <v>269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369</v>
      </c>
    </row>
    <row r="459" spans="2:8" x14ac:dyDescent="0.25">
      <c r="B459" s="74" t="s">
        <v>269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369</v>
      </c>
    </row>
    <row r="460" spans="2:8" x14ac:dyDescent="0.25">
      <c r="B460" s="74" t="s">
        <v>269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369</v>
      </c>
    </row>
    <row r="461" spans="2:8" x14ac:dyDescent="0.25">
      <c r="B461" s="74" t="s">
        <v>269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369</v>
      </c>
    </row>
    <row r="462" spans="2:8" x14ac:dyDescent="0.25">
      <c r="B462" s="74" t="s">
        <v>269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369</v>
      </c>
    </row>
    <row r="463" spans="2:8" x14ac:dyDescent="0.25">
      <c r="B463" s="74" t="s">
        <v>269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369</v>
      </c>
    </row>
    <row r="464" spans="2:8" x14ac:dyDescent="0.25">
      <c r="B464" s="74" t="s">
        <v>269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369</v>
      </c>
    </row>
    <row r="465" spans="2:8" x14ac:dyDescent="0.25">
      <c r="B465" s="74" t="s">
        <v>360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369</v>
      </c>
    </row>
    <row r="466" spans="2:8" x14ac:dyDescent="0.25">
      <c r="B466" s="74" t="s">
        <v>360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369</v>
      </c>
    </row>
    <row r="467" spans="2:8" x14ac:dyDescent="0.25">
      <c r="B467" s="74" t="s">
        <v>360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369</v>
      </c>
    </row>
    <row r="468" spans="2:8" x14ac:dyDescent="0.25">
      <c r="B468" s="74" t="s">
        <v>360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369</v>
      </c>
    </row>
    <row r="469" spans="2:8" x14ac:dyDescent="0.25">
      <c r="B469" s="74" t="s">
        <v>360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369</v>
      </c>
    </row>
    <row r="470" spans="2:8" x14ac:dyDescent="0.25">
      <c r="B470" s="74" t="s">
        <v>360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369</v>
      </c>
    </row>
    <row r="471" spans="2:8" x14ac:dyDescent="0.25">
      <c r="B471" s="74" t="s">
        <v>270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370</v>
      </c>
    </row>
    <row r="472" spans="2:8" x14ac:dyDescent="0.25">
      <c r="B472" s="74" t="s">
        <v>270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370</v>
      </c>
    </row>
    <row r="473" spans="2:8" x14ac:dyDescent="0.25">
      <c r="B473" s="74" t="s">
        <v>270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370</v>
      </c>
    </row>
    <row r="474" spans="2:8" x14ac:dyDescent="0.25">
      <c r="B474" s="74" t="s">
        <v>270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370</v>
      </c>
    </row>
    <row r="475" spans="2:8" x14ac:dyDescent="0.25">
      <c r="B475" s="74" t="s">
        <v>271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370</v>
      </c>
    </row>
    <row r="476" spans="2:8" x14ac:dyDescent="0.25">
      <c r="B476" s="74" t="s">
        <v>271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370</v>
      </c>
    </row>
    <row r="477" spans="2:8" x14ac:dyDescent="0.25">
      <c r="B477" s="74" t="s">
        <v>271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370</v>
      </c>
    </row>
    <row r="478" spans="2:8" x14ac:dyDescent="0.25">
      <c r="B478" s="74" t="s">
        <v>271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370</v>
      </c>
    </row>
    <row r="479" spans="2:8" x14ac:dyDescent="0.25">
      <c r="B479" s="74" t="s">
        <v>271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370</v>
      </c>
    </row>
    <row r="480" spans="2:8" x14ac:dyDescent="0.25">
      <c r="B480" s="74" t="s">
        <v>271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370</v>
      </c>
    </row>
    <row r="481" spans="2:8" x14ac:dyDescent="0.25">
      <c r="B481" s="74" t="s">
        <v>272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370</v>
      </c>
    </row>
    <row r="482" spans="2:8" x14ac:dyDescent="0.25">
      <c r="B482" s="74" t="s">
        <v>272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370</v>
      </c>
    </row>
    <row r="483" spans="2:8" x14ac:dyDescent="0.25">
      <c r="B483" s="74" t="s">
        <v>272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370</v>
      </c>
    </row>
    <row r="484" spans="2:8" x14ac:dyDescent="0.25">
      <c r="B484" s="74" t="s">
        <v>272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370</v>
      </c>
    </row>
    <row r="485" spans="2:8" x14ac:dyDescent="0.25">
      <c r="B485" s="74" t="s">
        <v>272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370</v>
      </c>
    </row>
    <row r="486" spans="2:8" x14ac:dyDescent="0.25">
      <c r="B486" s="74" t="s">
        <v>272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370</v>
      </c>
    </row>
    <row r="487" spans="2:8" x14ac:dyDescent="0.25">
      <c r="B487" s="74" t="s">
        <v>272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370</v>
      </c>
    </row>
    <row r="488" spans="2:8" x14ac:dyDescent="0.25">
      <c r="B488" s="74" t="s">
        <v>272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370</v>
      </c>
    </row>
    <row r="489" spans="2:8" x14ac:dyDescent="0.25">
      <c r="B489" s="74" t="s">
        <v>272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370</v>
      </c>
    </row>
    <row r="490" spans="2:8" x14ac:dyDescent="0.25">
      <c r="B490" s="74" t="s">
        <v>272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370</v>
      </c>
    </row>
    <row r="491" spans="2:8" x14ac:dyDescent="0.25">
      <c r="B491" s="74" t="s">
        <v>272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370</v>
      </c>
    </row>
    <row r="492" spans="2:8" x14ac:dyDescent="0.25">
      <c r="B492" s="74" t="s">
        <v>272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370</v>
      </c>
    </row>
    <row r="493" spans="2:8" x14ac:dyDescent="0.25">
      <c r="B493" s="74" t="s">
        <v>272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370</v>
      </c>
    </row>
    <row r="494" spans="2:8" x14ac:dyDescent="0.25">
      <c r="B494" s="74" t="s">
        <v>272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370</v>
      </c>
    </row>
    <row r="495" spans="2:8" x14ac:dyDescent="0.25">
      <c r="B495" s="74" t="s">
        <v>272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370</v>
      </c>
    </row>
    <row r="496" spans="2:8" x14ac:dyDescent="0.25">
      <c r="B496" s="74" t="s">
        <v>272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370</v>
      </c>
    </row>
    <row r="497" spans="2:8" x14ac:dyDescent="0.25">
      <c r="B497" s="74" t="s">
        <v>272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370</v>
      </c>
    </row>
    <row r="498" spans="2:8" x14ac:dyDescent="0.25">
      <c r="B498" s="74" t="s">
        <v>272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370</v>
      </c>
    </row>
    <row r="499" spans="2:8" x14ac:dyDescent="0.25">
      <c r="B499" s="74" t="s">
        <v>272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370</v>
      </c>
    </row>
    <row r="500" spans="2:8" x14ac:dyDescent="0.25">
      <c r="B500" s="74" t="s">
        <v>272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370</v>
      </c>
    </row>
    <row r="501" spans="2:8" x14ac:dyDescent="0.25">
      <c r="B501" s="74" t="s">
        <v>272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370</v>
      </c>
    </row>
    <row r="502" spans="2:8" x14ac:dyDescent="0.25">
      <c r="B502" s="74" t="s">
        <v>272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370</v>
      </c>
    </row>
    <row r="503" spans="2:8" x14ac:dyDescent="0.25">
      <c r="B503" s="74" t="s">
        <v>273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369</v>
      </c>
    </row>
    <row r="504" spans="2:8" x14ac:dyDescent="0.25">
      <c r="B504" s="74" t="s">
        <v>273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369</v>
      </c>
    </row>
    <row r="505" spans="2:8" x14ac:dyDescent="0.25">
      <c r="B505" s="74" t="s">
        <v>273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369</v>
      </c>
    </row>
    <row r="506" spans="2:8" x14ac:dyDescent="0.25">
      <c r="B506" s="74" t="s">
        <v>273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369</v>
      </c>
    </row>
    <row r="507" spans="2:8" x14ac:dyDescent="0.25">
      <c r="B507" s="74" t="s">
        <v>273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369</v>
      </c>
    </row>
    <row r="508" spans="2:8" x14ac:dyDescent="0.25">
      <c r="B508" s="74" t="s">
        <v>273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369</v>
      </c>
    </row>
    <row r="509" spans="2:8" x14ac:dyDescent="0.25">
      <c r="B509" s="74" t="s">
        <v>273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369</v>
      </c>
    </row>
    <row r="510" spans="2:8" x14ac:dyDescent="0.25">
      <c r="B510" s="74" t="s">
        <v>273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369</v>
      </c>
    </row>
    <row r="511" spans="2:8" x14ac:dyDescent="0.25">
      <c r="B511" s="74" t="s">
        <v>273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369</v>
      </c>
    </row>
    <row r="512" spans="2:8" x14ac:dyDescent="0.25">
      <c r="B512" s="74" t="s">
        <v>273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369</v>
      </c>
    </row>
    <row r="513" spans="2:8" x14ac:dyDescent="0.25">
      <c r="B513" s="74" t="s">
        <v>273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369</v>
      </c>
    </row>
    <row r="514" spans="2:8" x14ac:dyDescent="0.25">
      <c r="B514" s="74" t="s">
        <v>273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369</v>
      </c>
    </row>
    <row r="515" spans="2:8" x14ac:dyDescent="0.25">
      <c r="B515" s="74" t="s">
        <v>273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369</v>
      </c>
    </row>
    <row r="516" spans="2:8" x14ac:dyDescent="0.25">
      <c r="B516" s="74" t="s">
        <v>273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369</v>
      </c>
    </row>
    <row r="517" spans="2:8" x14ac:dyDescent="0.25">
      <c r="B517" s="74" t="s">
        <v>273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369</v>
      </c>
    </row>
    <row r="518" spans="2:8" x14ac:dyDescent="0.25">
      <c r="B518" s="74" t="s">
        <v>273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369</v>
      </c>
    </row>
    <row r="519" spans="2:8" x14ac:dyDescent="0.25">
      <c r="B519" s="74" t="s">
        <v>273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369</v>
      </c>
    </row>
    <row r="520" spans="2:8" x14ac:dyDescent="0.25">
      <c r="B520" s="74" t="s">
        <v>273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369</v>
      </c>
    </row>
    <row r="521" spans="2:8" x14ac:dyDescent="0.25">
      <c r="B521" s="74" t="s">
        <v>273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369</v>
      </c>
    </row>
    <row r="522" spans="2:8" x14ac:dyDescent="0.25">
      <c r="B522" s="74" t="s">
        <v>273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369</v>
      </c>
    </row>
    <row r="523" spans="2:8" x14ac:dyDescent="0.25">
      <c r="B523" s="74" t="s">
        <v>273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369</v>
      </c>
    </row>
    <row r="524" spans="2:8" x14ac:dyDescent="0.25">
      <c r="B524" s="74" t="s">
        <v>273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369</v>
      </c>
    </row>
    <row r="525" spans="2:8" x14ac:dyDescent="0.25">
      <c r="B525" s="74" t="s">
        <v>273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369</v>
      </c>
    </row>
    <row r="526" spans="2:8" x14ac:dyDescent="0.25">
      <c r="B526" s="74" t="s">
        <v>273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369</v>
      </c>
    </row>
    <row r="527" spans="2:8" x14ac:dyDescent="0.25">
      <c r="B527" s="74" t="s">
        <v>273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369</v>
      </c>
    </row>
    <row r="528" spans="2:8" x14ac:dyDescent="0.25">
      <c r="B528" s="74" t="s">
        <v>273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369</v>
      </c>
    </row>
    <row r="529" spans="2:8" x14ac:dyDescent="0.25">
      <c r="B529" s="74" t="s">
        <v>273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369</v>
      </c>
    </row>
    <row r="530" spans="2:8" x14ac:dyDescent="0.25">
      <c r="B530" s="74" t="s">
        <v>273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369</v>
      </c>
    </row>
    <row r="531" spans="2:8" x14ac:dyDescent="0.25">
      <c r="B531" s="74" t="s">
        <v>273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369</v>
      </c>
    </row>
    <row r="532" spans="2:8" x14ac:dyDescent="0.25">
      <c r="B532" s="74" t="s">
        <v>273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369</v>
      </c>
    </row>
    <row r="533" spans="2:8" x14ac:dyDescent="0.25">
      <c r="B533" s="74" t="s">
        <v>273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369</v>
      </c>
    </row>
    <row r="534" spans="2:8" x14ac:dyDescent="0.25">
      <c r="B534" s="74" t="s">
        <v>273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369</v>
      </c>
    </row>
    <row r="535" spans="2:8" x14ac:dyDescent="0.25">
      <c r="B535" s="74" t="s">
        <v>273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369</v>
      </c>
    </row>
    <row r="536" spans="2:8" x14ac:dyDescent="0.25">
      <c r="B536" s="74" t="s">
        <v>273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369</v>
      </c>
    </row>
    <row r="537" spans="2:8" x14ac:dyDescent="0.25">
      <c r="B537" s="74" t="s">
        <v>273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369</v>
      </c>
    </row>
    <row r="538" spans="2:8" x14ac:dyDescent="0.25">
      <c r="B538" s="74" t="s">
        <v>273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369</v>
      </c>
    </row>
    <row r="539" spans="2:8" x14ac:dyDescent="0.25">
      <c r="B539" s="74" t="s">
        <v>273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369</v>
      </c>
    </row>
    <row r="540" spans="2:8" x14ac:dyDescent="0.25">
      <c r="B540" s="74" t="s">
        <v>273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369</v>
      </c>
    </row>
    <row r="541" spans="2:8" x14ac:dyDescent="0.25">
      <c r="B541" s="74" t="s">
        <v>273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369</v>
      </c>
    </row>
    <row r="542" spans="2:8" x14ac:dyDescent="0.25">
      <c r="B542" s="74" t="s">
        <v>273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369</v>
      </c>
    </row>
    <row r="543" spans="2:8" x14ac:dyDescent="0.25">
      <c r="B543" s="74" t="s">
        <v>273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369</v>
      </c>
    </row>
    <row r="544" spans="2:8" x14ac:dyDescent="0.25">
      <c r="B544" s="74" t="s">
        <v>273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369</v>
      </c>
    </row>
    <row r="545" spans="2:8" x14ac:dyDescent="0.25">
      <c r="B545" s="74" t="s">
        <v>273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369</v>
      </c>
    </row>
    <row r="546" spans="2:8" x14ac:dyDescent="0.25">
      <c r="B546" s="74" t="s">
        <v>273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369</v>
      </c>
    </row>
    <row r="547" spans="2:8" x14ac:dyDescent="0.25">
      <c r="B547" s="74" t="s">
        <v>273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369</v>
      </c>
    </row>
    <row r="548" spans="2:8" x14ac:dyDescent="0.25">
      <c r="B548" s="74" t="s">
        <v>273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369</v>
      </c>
    </row>
    <row r="549" spans="2:8" x14ac:dyDescent="0.25">
      <c r="B549" s="74" t="s">
        <v>273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369</v>
      </c>
    </row>
    <row r="550" spans="2:8" x14ac:dyDescent="0.25">
      <c r="B550" s="74" t="s">
        <v>273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369</v>
      </c>
    </row>
    <row r="551" spans="2:8" x14ac:dyDescent="0.25">
      <c r="B551" s="74" t="s">
        <v>273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369</v>
      </c>
    </row>
    <row r="552" spans="2:8" x14ac:dyDescent="0.25">
      <c r="B552" s="74" t="s">
        <v>273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369</v>
      </c>
    </row>
    <row r="553" spans="2:8" x14ac:dyDescent="0.25">
      <c r="B553" s="74" t="s">
        <v>273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369</v>
      </c>
    </row>
    <row r="554" spans="2:8" x14ac:dyDescent="0.25">
      <c r="B554" s="74" t="s">
        <v>273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369</v>
      </c>
    </row>
    <row r="555" spans="2:8" x14ac:dyDescent="0.25">
      <c r="B555" s="74" t="s">
        <v>273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369</v>
      </c>
    </row>
    <row r="556" spans="2:8" x14ac:dyDescent="0.25">
      <c r="B556" s="74" t="s">
        <v>273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369</v>
      </c>
    </row>
    <row r="557" spans="2:8" x14ac:dyDescent="0.25">
      <c r="B557" s="74" t="s">
        <v>273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369</v>
      </c>
    </row>
    <row r="558" spans="2:8" x14ac:dyDescent="0.25">
      <c r="B558" s="74" t="s">
        <v>273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369</v>
      </c>
    </row>
    <row r="559" spans="2:8" x14ac:dyDescent="0.25">
      <c r="B559" s="74" t="s">
        <v>273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369</v>
      </c>
    </row>
    <row r="560" spans="2:8" x14ac:dyDescent="0.25">
      <c r="B560" s="74" t="s">
        <v>273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369</v>
      </c>
    </row>
    <row r="561" spans="2:8" x14ac:dyDescent="0.25">
      <c r="B561" s="74" t="s">
        <v>273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369</v>
      </c>
    </row>
    <row r="562" spans="2:8" x14ac:dyDescent="0.25">
      <c r="B562" s="74" t="s">
        <v>273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369</v>
      </c>
    </row>
    <row r="563" spans="2:8" x14ac:dyDescent="0.25">
      <c r="B563" s="74" t="s">
        <v>273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369</v>
      </c>
    </row>
    <row r="564" spans="2:8" x14ac:dyDescent="0.25">
      <c r="B564" s="74" t="s">
        <v>273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369</v>
      </c>
    </row>
    <row r="565" spans="2:8" x14ac:dyDescent="0.25">
      <c r="B565" s="74" t="s">
        <v>273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369</v>
      </c>
    </row>
    <row r="566" spans="2:8" x14ac:dyDescent="0.25">
      <c r="B566" s="74" t="s">
        <v>273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369</v>
      </c>
    </row>
    <row r="567" spans="2:8" x14ac:dyDescent="0.25">
      <c r="B567" s="74" t="s">
        <v>273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369</v>
      </c>
    </row>
    <row r="568" spans="2:8" x14ac:dyDescent="0.25">
      <c r="B568" s="74" t="s">
        <v>273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369</v>
      </c>
    </row>
    <row r="569" spans="2:8" x14ac:dyDescent="0.25">
      <c r="B569" s="74" t="s">
        <v>273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369</v>
      </c>
    </row>
    <row r="570" spans="2:8" x14ac:dyDescent="0.25">
      <c r="B570" s="74" t="s">
        <v>273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369</v>
      </c>
    </row>
    <row r="571" spans="2:8" x14ac:dyDescent="0.25">
      <c r="B571" s="74" t="s">
        <v>273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369</v>
      </c>
    </row>
    <row r="572" spans="2:8" x14ac:dyDescent="0.25">
      <c r="B572" s="74" t="s">
        <v>273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369</v>
      </c>
    </row>
    <row r="573" spans="2:8" x14ac:dyDescent="0.25">
      <c r="B573" s="74" t="s">
        <v>273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369</v>
      </c>
    </row>
    <row r="574" spans="2:8" x14ac:dyDescent="0.25">
      <c r="B574" s="74" t="s">
        <v>273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369</v>
      </c>
    </row>
    <row r="575" spans="2:8" x14ac:dyDescent="0.25">
      <c r="B575" s="74" t="s">
        <v>273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369</v>
      </c>
    </row>
    <row r="576" spans="2:8" x14ac:dyDescent="0.25">
      <c r="B576" s="74" t="s">
        <v>273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369</v>
      </c>
    </row>
    <row r="577" spans="2:8" x14ac:dyDescent="0.25">
      <c r="B577" s="74" t="s">
        <v>273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369</v>
      </c>
    </row>
    <row r="578" spans="2:8" x14ac:dyDescent="0.25">
      <c r="B578" s="74" t="s">
        <v>273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369</v>
      </c>
    </row>
    <row r="579" spans="2:8" x14ac:dyDescent="0.25">
      <c r="B579" s="74" t="s">
        <v>273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369</v>
      </c>
    </row>
    <row r="580" spans="2:8" x14ac:dyDescent="0.25">
      <c r="B580" s="74" t="s">
        <v>273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369</v>
      </c>
    </row>
    <row r="581" spans="2:8" x14ac:dyDescent="0.25">
      <c r="B581" s="74" t="s">
        <v>273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369</v>
      </c>
    </row>
    <row r="582" spans="2:8" x14ac:dyDescent="0.25">
      <c r="B582" s="74" t="s">
        <v>273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369</v>
      </c>
    </row>
    <row r="583" spans="2:8" x14ac:dyDescent="0.25">
      <c r="B583" s="74" t="s">
        <v>273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369</v>
      </c>
    </row>
    <row r="584" spans="2:8" x14ac:dyDescent="0.25">
      <c r="B584" s="74" t="s">
        <v>273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369</v>
      </c>
    </row>
    <row r="585" spans="2:8" x14ac:dyDescent="0.25">
      <c r="B585" s="74" t="s">
        <v>273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369</v>
      </c>
    </row>
    <row r="586" spans="2:8" x14ac:dyDescent="0.25">
      <c r="B586" s="74" t="s">
        <v>273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369</v>
      </c>
    </row>
    <row r="587" spans="2:8" x14ac:dyDescent="0.25">
      <c r="B587" s="74" t="s">
        <v>273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369</v>
      </c>
    </row>
    <row r="588" spans="2:8" x14ac:dyDescent="0.25">
      <c r="B588" s="74" t="s">
        <v>273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369</v>
      </c>
    </row>
    <row r="589" spans="2:8" x14ac:dyDescent="0.25">
      <c r="B589" s="74" t="s">
        <v>274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369</v>
      </c>
    </row>
    <row r="590" spans="2:8" x14ac:dyDescent="0.25">
      <c r="B590" s="74" t="s">
        <v>274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369</v>
      </c>
    </row>
    <row r="591" spans="2:8" x14ac:dyDescent="0.25">
      <c r="B591" s="74" t="s">
        <v>275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369</v>
      </c>
    </row>
    <row r="592" spans="2:8" x14ac:dyDescent="0.25">
      <c r="B592" s="74" t="s">
        <v>275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369</v>
      </c>
    </row>
    <row r="593" spans="2:8" x14ac:dyDescent="0.25">
      <c r="B593" s="74" t="s">
        <v>275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369</v>
      </c>
    </row>
    <row r="594" spans="2:8" x14ac:dyDescent="0.25">
      <c r="B594" s="74" t="s">
        <v>275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369</v>
      </c>
    </row>
    <row r="595" spans="2:8" x14ac:dyDescent="0.25">
      <c r="B595" s="74" t="s">
        <v>275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369</v>
      </c>
    </row>
    <row r="596" spans="2:8" x14ac:dyDescent="0.25">
      <c r="B596" s="74" t="s">
        <v>275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369</v>
      </c>
    </row>
    <row r="597" spans="2:8" x14ac:dyDescent="0.25">
      <c r="B597" s="74" t="s">
        <v>275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369</v>
      </c>
    </row>
    <row r="598" spans="2:8" x14ac:dyDescent="0.25">
      <c r="B598" s="74" t="s">
        <v>275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369</v>
      </c>
    </row>
    <row r="599" spans="2:8" x14ac:dyDescent="0.25">
      <c r="B599" s="74" t="s">
        <v>275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369</v>
      </c>
    </row>
    <row r="600" spans="2:8" x14ac:dyDescent="0.25">
      <c r="B600" s="74" t="s">
        <v>275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369</v>
      </c>
    </row>
    <row r="601" spans="2:8" x14ac:dyDescent="0.25">
      <c r="B601" s="74" t="s">
        <v>363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369</v>
      </c>
    </row>
    <row r="602" spans="2:8" x14ac:dyDescent="0.25">
      <c r="B602" s="74" t="s">
        <v>363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849"/>
  <sheetViews>
    <sheetView workbookViewId="0">
      <selection activeCell="E1349" sqref="E1349:G1358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519</v>
      </c>
    </row>
    <row r="4" spans="4:15" x14ac:dyDescent="0.25">
      <c r="D4" s="1" t="s">
        <v>541</v>
      </c>
      <c r="L4" s="1" t="s">
        <v>515</v>
      </c>
    </row>
    <row r="5" spans="4:15" x14ac:dyDescent="0.25">
      <c r="N5" t="s">
        <v>542</v>
      </c>
      <c r="O5" s="84">
        <v>2500</v>
      </c>
    </row>
    <row r="7" spans="4:15" x14ac:dyDescent="0.25">
      <c r="E7" t="s">
        <v>512</v>
      </c>
      <c r="F7" t="s">
        <v>513</v>
      </c>
      <c r="G7" t="s">
        <v>514</v>
      </c>
      <c r="K7" s="73" t="s">
        <v>516</v>
      </c>
      <c r="L7" s="73" t="s">
        <v>517</v>
      </c>
      <c r="M7" s="73" t="s">
        <v>518</v>
      </c>
    </row>
    <row r="8" spans="4:15" x14ac:dyDescent="0.25">
      <c r="E8" t="s">
        <v>539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988</v>
      </c>
    </row>
    <row r="9" spans="4:15" x14ac:dyDescent="0.25">
      <c r="E9" t="s">
        <v>539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27</v>
      </c>
    </row>
    <row r="10" spans="4:15" x14ac:dyDescent="0.25">
      <c r="E10" t="s">
        <v>539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119</v>
      </c>
    </row>
    <row r="11" spans="4:15" x14ac:dyDescent="0.25">
      <c r="E11" t="s">
        <v>539</v>
      </c>
      <c r="F11">
        <v>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69</v>
      </c>
    </row>
    <row r="12" spans="4:15" x14ac:dyDescent="0.25">
      <c r="E12" t="s">
        <v>539</v>
      </c>
      <c r="F12">
        <v>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29</v>
      </c>
    </row>
    <row r="13" spans="4:15" x14ac:dyDescent="0.25">
      <c r="E13" t="s">
        <v>539</v>
      </c>
      <c r="F13">
        <v>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9</v>
      </c>
    </row>
    <row r="14" spans="4:15" x14ac:dyDescent="0.25">
      <c r="E14" t="s">
        <v>539</v>
      </c>
      <c r="F14">
        <v>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19</v>
      </c>
    </row>
    <row r="15" spans="4:15" x14ac:dyDescent="0.25">
      <c r="E15" t="s">
        <v>539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11</v>
      </c>
    </row>
    <row r="16" spans="4:15" x14ac:dyDescent="0.25">
      <c r="E16" t="s">
        <v>539</v>
      </c>
      <c r="F16">
        <v>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14</v>
      </c>
    </row>
    <row r="17" spans="5:13" x14ac:dyDescent="0.25">
      <c r="E17" t="s">
        <v>539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539</v>
      </c>
      <c r="F18">
        <v>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12</v>
      </c>
    </row>
    <row r="19" spans="5:13" x14ac:dyDescent="0.25">
      <c r="E19" t="s">
        <v>539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539</v>
      </c>
      <c r="F20">
        <v>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11</v>
      </c>
    </row>
    <row r="21" spans="5:13" x14ac:dyDescent="0.25">
      <c r="E21" t="s">
        <v>539</v>
      </c>
      <c r="F21">
        <v>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539</v>
      </c>
      <c r="F22">
        <v>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5</v>
      </c>
    </row>
    <row r="23" spans="5:13" x14ac:dyDescent="0.25">
      <c r="E23" t="s">
        <v>539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5</v>
      </c>
    </row>
    <row r="24" spans="5:13" x14ac:dyDescent="0.25">
      <c r="E24" t="s">
        <v>539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3</v>
      </c>
    </row>
    <row r="25" spans="5:13" x14ac:dyDescent="0.25">
      <c r="E25" t="s">
        <v>539</v>
      </c>
      <c r="F25">
        <v>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539</v>
      </c>
      <c r="F26">
        <v>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1</v>
      </c>
    </row>
    <row r="27" spans="5:13" x14ac:dyDescent="0.25">
      <c r="E27" t="s">
        <v>539</v>
      </c>
      <c r="F27">
        <v>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539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5</v>
      </c>
    </row>
    <row r="29" spans="5:13" x14ac:dyDescent="0.25">
      <c r="E29" t="s">
        <v>539</v>
      </c>
      <c r="F29">
        <v>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539</v>
      </c>
      <c r="F30">
        <v>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539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539</v>
      </c>
      <c r="F32">
        <v>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1</v>
      </c>
    </row>
    <row r="33" spans="5:13" x14ac:dyDescent="0.25">
      <c r="E33" t="s">
        <v>539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539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539</v>
      </c>
      <c r="F35">
        <v>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539</v>
      </c>
      <c r="F36">
        <v>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539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539</v>
      </c>
      <c r="F38">
        <v>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1</v>
      </c>
    </row>
    <row r="39" spans="5:13" x14ac:dyDescent="0.25">
      <c r="E39" t="s">
        <v>539</v>
      </c>
      <c r="F39">
        <v>0</v>
      </c>
      <c r="G39">
        <v>0</v>
      </c>
    </row>
    <row r="40" spans="5:13" x14ac:dyDescent="0.25">
      <c r="E40" t="s">
        <v>539</v>
      </c>
      <c r="F40">
        <v>0</v>
      </c>
      <c r="G40">
        <v>0</v>
      </c>
    </row>
    <row r="41" spans="5:13" x14ac:dyDescent="0.25">
      <c r="E41" t="s">
        <v>539</v>
      </c>
      <c r="F41">
        <v>0</v>
      </c>
      <c r="G41">
        <v>0</v>
      </c>
    </row>
    <row r="42" spans="5:13" x14ac:dyDescent="0.25">
      <c r="E42" t="s">
        <v>539</v>
      </c>
      <c r="F42">
        <v>0</v>
      </c>
      <c r="G42">
        <v>0</v>
      </c>
    </row>
    <row r="43" spans="5:13" x14ac:dyDescent="0.25">
      <c r="E43" t="s">
        <v>539</v>
      </c>
      <c r="F43">
        <v>0</v>
      </c>
      <c r="G43">
        <v>0</v>
      </c>
    </row>
    <row r="44" spans="5:13" x14ac:dyDescent="0.25">
      <c r="E44" t="s">
        <v>539</v>
      </c>
      <c r="F44">
        <v>0</v>
      </c>
      <c r="G44">
        <v>0</v>
      </c>
    </row>
    <row r="45" spans="5:13" x14ac:dyDescent="0.25">
      <c r="E45" t="s">
        <v>539</v>
      </c>
      <c r="F45">
        <v>0</v>
      </c>
      <c r="G45">
        <v>0</v>
      </c>
    </row>
    <row r="46" spans="5:13" x14ac:dyDescent="0.25">
      <c r="E46" t="s">
        <v>539</v>
      </c>
      <c r="F46">
        <v>0</v>
      </c>
      <c r="G46">
        <v>0</v>
      </c>
    </row>
    <row r="47" spans="5:13" x14ac:dyDescent="0.25">
      <c r="E47" t="s">
        <v>539</v>
      </c>
      <c r="F47">
        <v>0</v>
      </c>
      <c r="G47">
        <v>0</v>
      </c>
    </row>
    <row r="48" spans="5:13" x14ac:dyDescent="0.25">
      <c r="E48" t="s">
        <v>539</v>
      </c>
      <c r="F48">
        <v>0</v>
      </c>
      <c r="G48">
        <v>0</v>
      </c>
    </row>
    <row r="49" spans="5:7" x14ac:dyDescent="0.25">
      <c r="E49" t="s">
        <v>539</v>
      </c>
      <c r="F49">
        <v>0</v>
      </c>
      <c r="G49">
        <v>0</v>
      </c>
    </row>
    <row r="50" spans="5:7" x14ac:dyDescent="0.25">
      <c r="E50" t="s">
        <v>539</v>
      </c>
      <c r="F50">
        <v>0</v>
      </c>
      <c r="G50">
        <v>0</v>
      </c>
    </row>
    <row r="51" spans="5:7" x14ac:dyDescent="0.25">
      <c r="E51" t="s">
        <v>539</v>
      </c>
      <c r="F51">
        <v>0</v>
      </c>
      <c r="G51">
        <v>0</v>
      </c>
    </row>
    <row r="52" spans="5:7" x14ac:dyDescent="0.25">
      <c r="E52" t="s">
        <v>539</v>
      </c>
      <c r="F52">
        <v>0</v>
      </c>
      <c r="G52">
        <v>0</v>
      </c>
    </row>
    <row r="53" spans="5:7" x14ac:dyDescent="0.25">
      <c r="E53" t="s">
        <v>539</v>
      </c>
      <c r="F53">
        <v>0</v>
      </c>
      <c r="G53">
        <v>0</v>
      </c>
    </row>
    <row r="54" spans="5:7" x14ac:dyDescent="0.25">
      <c r="E54" t="s">
        <v>539</v>
      </c>
      <c r="F54">
        <v>7000</v>
      </c>
      <c r="G54">
        <v>0</v>
      </c>
    </row>
    <row r="55" spans="5:7" x14ac:dyDescent="0.25">
      <c r="E55" t="s">
        <v>539</v>
      </c>
      <c r="F55">
        <v>0</v>
      </c>
      <c r="G55">
        <v>0</v>
      </c>
    </row>
    <row r="56" spans="5:7" x14ac:dyDescent="0.25">
      <c r="E56" t="s">
        <v>539</v>
      </c>
      <c r="F56">
        <v>0</v>
      </c>
      <c r="G56">
        <v>0</v>
      </c>
    </row>
    <row r="57" spans="5:7" x14ac:dyDescent="0.25">
      <c r="E57" t="s">
        <v>539</v>
      </c>
      <c r="F57">
        <v>0</v>
      </c>
      <c r="G57">
        <v>0</v>
      </c>
    </row>
    <row r="58" spans="5:7" x14ac:dyDescent="0.25">
      <c r="E58" t="s">
        <v>539</v>
      </c>
      <c r="F58">
        <v>0</v>
      </c>
      <c r="G58">
        <v>0</v>
      </c>
    </row>
    <row r="59" spans="5:7" x14ac:dyDescent="0.25">
      <c r="E59" t="s">
        <v>539</v>
      </c>
      <c r="F59">
        <v>0</v>
      </c>
      <c r="G59">
        <v>0</v>
      </c>
    </row>
    <row r="60" spans="5:7" x14ac:dyDescent="0.25">
      <c r="E60" t="s">
        <v>539</v>
      </c>
      <c r="F60">
        <v>0</v>
      </c>
      <c r="G60">
        <v>0</v>
      </c>
    </row>
    <row r="61" spans="5:7" x14ac:dyDescent="0.25">
      <c r="E61" t="s">
        <v>539</v>
      </c>
      <c r="F61">
        <v>0</v>
      </c>
      <c r="G61">
        <v>0</v>
      </c>
    </row>
    <row r="62" spans="5:7" x14ac:dyDescent="0.25">
      <c r="E62" t="s">
        <v>539</v>
      </c>
      <c r="F62">
        <v>6000</v>
      </c>
      <c r="G62">
        <v>0</v>
      </c>
    </row>
    <row r="63" spans="5:7" x14ac:dyDescent="0.25">
      <c r="E63" t="s">
        <v>539</v>
      </c>
      <c r="F63">
        <v>0</v>
      </c>
      <c r="G63">
        <v>0</v>
      </c>
    </row>
    <row r="64" spans="5:7" x14ac:dyDescent="0.25">
      <c r="E64" t="s">
        <v>539</v>
      </c>
      <c r="F64">
        <v>5000</v>
      </c>
      <c r="G64">
        <v>0</v>
      </c>
    </row>
    <row r="65" spans="5:7" x14ac:dyDescent="0.25">
      <c r="E65" t="s">
        <v>539</v>
      </c>
      <c r="F65">
        <v>0</v>
      </c>
      <c r="G65">
        <v>0</v>
      </c>
    </row>
    <row r="66" spans="5:7" x14ac:dyDescent="0.25">
      <c r="E66" t="s">
        <v>539</v>
      </c>
      <c r="F66">
        <v>0</v>
      </c>
      <c r="G66">
        <v>0</v>
      </c>
    </row>
    <row r="67" spans="5:7" x14ac:dyDescent="0.25">
      <c r="E67" t="s">
        <v>539</v>
      </c>
      <c r="F67">
        <v>0</v>
      </c>
      <c r="G67">
        <v>0</v>
      </c>
    </row>
    <row r="68" spans="5:7" x14ac:dyDescent="0.25">
      <c r="E68" t="s">
        <v>539</v>
      </c>
      <c r="F68">
        <v>0</v>
      </c>
      <c r="G68">
        <v>0</v>
      </c>
    </row>
    <row r="69" spans="5:7" x14ac:dyDescent="0.25">
      <c r="E69" t="s">
        <v>466</v>
      </c>
      <c r="F69">
        <v>0</v>
      </c>
      <c r="G69">
        <v>0</v>
      </c>
    </row>
    <row r="70" spans="5:7" x14ac:dyDescent="0.25">
      <c r="E70" t="s">
        <v>466</v>
      </c>
      <c r="F70">
        <v>17000</v>
      </c>
      <c r="G70">
        <v>0</v>
      </c>
    </row>
    <row r="71" spans="5:7" x14ac:dyDescent="0.25">
      <c r="E71" t="s">
        <v>466</v>
      </c>
      <c r="F71">
        <v>20200</v>
      </c>
      <c r="G71">
        <v>0</v>
      </c>
    </row>
    <row r="72" spans="5:7" x14ac:dyDescent="0.25">
      <c r="E72" t="s">
        <v>466</v>
      </c>
      <c r="F72">
        <v>0</v>
      </c>
      <c r="G72">
        <v>0</v>
      </c>
    </row>
    <row r="73" spans="5:7" x14ac:dyDescent="0.25">
      <c r="E73" t="s">
        <v>466</v>
      </c>
      <c r="F73">
        <v>19000</v>
      </c>
      <c r="G73">
        <v>0</v>
      </c>
    </row>
    <row r="74" spans="5:7" x14ac:dyDescent="0.25">
      <c r="E74" t="s">
        <v>466</v>
      </c>
      <c r="F74">
        <v>12000</v>
      </c>
      <c r="G74">
        <v>0</v>
      </c>
    </row>
    <row r="75" spans="5:7" x14ac:dyDescent="0.25">
      <c r="E75" t="s">
        <v>466</v>
      </c>
      <c r="F75">
        <v>0</v>
      </c>
      <c r="G75">
        <v>0</v>
      </c>
    </row>
    <row r="76" spans="5:7" x14ac:dyDescent="0.25">
      <c r="E76" t="s">
        <v>466</v>
      </c>
      <c r="F76">
        <v>0</v>
      </c>
      <c r="G76">
        <v>0</v>
      </c>
    </row>
    <row r="77" spans="5:7" x14ac:dyDescent="0.25">
      <c r="E77" t="s">
        <v>466</v>
      </c>
      <c r="F77">
        <v>0</v>
      </c>
      <c r="G77">
        <v>0</v>
      </c>
    </row>
    <row r="78" spans="5:7" x14ac:dyDescent="0.25">
      <c r="E78" t="s">
        <v>466</v>
      </c>
      <c r="F78">
        <v>75000</v>
      </c>
      <c r="G78">
        <v>0</v>
      </c>
    </row>
    <row r="79" spans="5:7" x14ac:dyDescent="0.25">
      <c r="E79" t="s">
        <v>466</v>
      </c>
      <c r="F79">
        <v>0</v>
      </c>
      <c r="G79">
        <v>0</v>
      </c>
    </row>
    <row r="80" spans="5:7" x14ac:dyDescent="0.25">
      <c r="E80" t="s">
        <v>466</v>
      </c>
      <c r="F80">
        <v>25000</v>
      </c>
      <c r="G80">
        <v>0</v>
      </c>
    </row>
    <row r="81" spans="5:7" x14ac:dyDescent="0.25">
      <c r="E81" t="s">
        <v>466</v>
      </c>
      <c r="F81">
        <v>0</v>
      </c>
      <c r="G81">
        <v>0</v>
      </c>
    </row>
    <row r="82" spans="5:7" x14ac:dyDescent="0.25">
      <c r="E82" t="s">
        <v>466</v>
      </c>
      <c r="F82">
        <v>28000</v>
      </c>
      <c r="G82">
        <v>0</v>
      </c>
    </row>
    <row r="83" spans="5:7" x14ac:dyDescent="0.25">
      <c r="E83" t="s">
        <v>462</v>
      </c>
      <c r="F83">
        <v>0</v>
      </c>
      <c r="G83">
        <v>0</v>
      </c>
    </row>
    <row r="84" spans="5:7" x14ac:dyDescent="0.25">
      <c r="E84" t="s">
        <v>462</v>
      </c>
      <c r="F84">
        <v>0</v>
      </c>
      <c r="G84">
        <v>17000</v>
      </c>
    </row>
    <row r="85" spans="5:7" x14ac:dyDescent="0.25">
      <c r="E85" t="s">
        <v>462</v>
      </c>
      <c r="F85">
        <v>3100</v>
      </c>
      <c r="G85">
        <v>0</v>
      </c>
    </row>
    <row r="86" spans="5:7" x14ac:dyDescent="0.25">
      <c r="E86" t="s">
        <v>462</v>
      </c>
      <c r="F86">
        <v>0</v>
      </c>
      <c r="G86">
        <v>0</v>
      </c>
    </row>
    <row r="87" spans="5:7" x14ac:dyDescent="0.25">
      <c r="E87" t="s">
        <v>462</v>
      </c>
      <c r="F87">
        <v>0</v>
      </c>
      <c r="G87">
        <v>1600</v>
      </c>
    </row>
    <row r="88" spans="5:7" x14ac:dyDescent="0.25">
      <c r="E88" t="s">
        <v>462</v>
      </c>
      <c r="F88">
        <v>0</v>
      </c>
      <c r="G88">
        <v>0</v>
      </c>
    </row>
    <row r="89" spans="5:7" x14ac:dyDescent="0.25">
      <c r="E89" t="s">
        <v>462</v>
      </c>
      <c r="F89">
        <v>0</v>
      </c>
      <c r="G89">
        <v>0</v>
      </c>
    </row>
    <row r="90" spans="5:7" x14ac:dyDescent="0.25">
      <c r="E90" t="s">
        <v>462</v>
      </c>
      <c r="F90">
        <v>0</v>
      </c>
      <c r="G90">
        <v>1600</v>
      </c>
    </row>
    <row r="91" spans="5:7" x14ac:dyDescent="0.25">
      <c r="E91" t="s">
        <v>462</v>
      </c>
      <c r="F91">
        <v>0</v>
      </c>
      <c r="G91">
        <v>0</v>
      </c>
    </row>
    <row r="92" spans="5:7" x14ac:dyDescent="0.25">
      <c r="E92" t="s">
        <v>462</v>
      </c>
      <c r="F92">
        <v>0</v>
      </c>
      <c r="G92">
        <v>3000</v>
      </c>
    </row>
    <row r="93" spans="5:7" x14ac:dyDescent="0.25">
      <c r="E93" t="s">
        <v>462</v>
      </c>
      <c r="F93">
        <v>0</v>
      </c>
      <c r="G93">
        <v>0</v>
      </c>
    </row>
    <row r="94" spans="5:7" x14ac:dyDescent="0.25">
      <c r="E94" t="s">
        <v>462</v>
      </c>
      <c r="F94">
        <v>0</v>
      </c>
      <c r="G94">
        <v>1600</v>
      </c>
    </row>
    <row r="95" spans="5:7" x14ac:dyDescent="0.25">
      <c r="E95" t="s">
        <v>462</v>
      </c>
      <c r="F95">
        <v>0</v>
      </c>
      <c r="G95">
        <v>0</v>
      </c>
    </row>
    <row r="96" spans="5:7" x14ac:dyDescent="0.25">
      <c r="E96" t="s">
        <v>462</v>
      </c>
      <c r="F96">
        <v>0</v>
      </c>
      <c r="G96">
        <v>1600</v>
      </c>
    </row>
    <row r="97" spans="5:7" x14ac:dyDescent="0.25">
      <c r="E97" t="s">
        <v>462</v>
      </c>
      <c r="F97">
        <v>0</v>
      </c>
      <c r="G97">
        <v>0</v>
      </c>
    </row>
    <row r="98" spans="5:7" x14ac:dyDescent="0.25">
      <c r="E98" t="s">
        <v>462</v>
      </c>
      <c r="F98">
        <v>0</v>
      </c>
      <c r="G98">
        <v>0</v>
      </c>
    </row>
    <row r="99" spans="5:7" x14ac:dyDescent="0.25">
      <c r="E99" t="s">
        <v>462</v>
      </c>
      <c r="F99">
        <v>0</v>
      </c>
      <c r="G99">
        <v>0</v>
      </c>
    </row>
    <row r="100" spans="5:7" x14ac:dyDescent="0.25">
      <c r="E100" t="s">
        <v>462</v>
      </c>
      <c r="F100">
        <v>0</v>
      </c>
      <c r="G100">
        <v>0</v>
      </c>
    </row>
    <row r="101" spans="5:7" x14ac:dyDescent="0.25">
      <c r="E101" t="s">
        <v>462</v>
      </c>
      <c r="F101">
        <v>0</v>
      </c>
      <c r="G101">
        <v>3000</v>
      </c>
    </row>
    <row r="102" spans="5:7" x14ac:dyDescent="0.25">
      <c r="E102" t="s">
        <v>462</v>
      </c>
      <c r="F102">
        <v>0</v>
      </c>
      <c r="G102">
        <v>0</v>
      </c>
    </row>
    <row r="103" spans="5:7" x14ac:dyDescent="0.25">
      <c r="E103" t="s">
        <v>462</v>
      </c>
      <c r="F103">
        <v>0</v>
      </c>
      <c r="G103">
        <v>1600</v>
      </c>
    </row>
    <row r="104" spans="5:7" x14ac:dyDescent="0.25">
      <c r="E104" t="s">
        <v>462</v>
      </c>
      <c r="F104">
        <v>0</v>
      </c>
      <c r="G104">
        <v>0</v>
      </c>
    </row>
    <row r="105" spans="5:7" x14ac:dyDescent="0.25">
      <c r="E105" t="s">
        <v>462</v>
      </c>
      <c r="F105">
        <v>0</v>
      </c>
      <c r="G105">
        <v>3000</v>
      </c>
    </row>
    <row r="106" spans="5:7" x14ac:dyDescent="0.25">
      <c r="E106" t="s">
        <v>462</v>
      </c>
      <c r="F106">
        <v>0</v>
      </c>
      <c r="G106">
        <v>3000</v>
      </c>
    </row>
    <row r="107" spans="5:7" x14ac:dyDescent="0.25">
      <c r="E107" t="s">
        <v>462</v>
      </c>
      <c r="F107">
        <v>0</v>
      </c>
      <c r="G107">
        <v>0</v>
      </c>
    </row>
    <row r="108" spans="5:7" x14ac:dyDescent="0.25">
      <c r="E108" t="s">
        <v>462</v>
      </c>
      <c r="F108">
        <v>2100</v>
      </c>
      <c r="G108">
        <v>0</v>
      </c>
    </row>
    <row r="109" spans="5:7" x14ac:dyDescent="0.25">
      <c r="E109" t="s">
        <v>540</v>
      </c>
      <c r="F109">
        <v>0</v>
      </c>
      <c r="G109">
        <v>0</v>
      </c>
    </row>
    <row r="110" spans="5:7" x14ac:dyDescent="0.25">
      <c r="E110" t="s">
        <v>540</v>
      </c>
      <c r="F110">
        <v>0</v>
      </c>
      <c r="G110">
        <v>0</v>
      </c>
    </row>
    <row r="111" spans="5:7" x14ac:dyDescent="0.25">
      <c r="E111" t="s">
        <v>540</v>
      </c>
      <c r="F111">
        <v>0</v>
      </c>
      <c r="G111">
        <v>0</v>
      </c>
    </row>
    <row r="112" spans="5:7" x14ac:dyDescent="0.25">
      <c r="E112" t="s">
        <v>540</v>
      </c>
      <c r="F112">
        <v>0</v>
      </c>
      <c r="G112">
        <v>0</v>
      </c>
    </row>
    <row r="113" spans="5:7" x14ac:dyDescent="0.25">
      <c r="E113" t="s">
        <v>540</v>
      </c>
      <c r="F113">
        <v>0</v>
      </c>
      <c r="G113">
        <v>0</v>
      </c>
    </row>
    <row r="114" spans="5:7" x14ac:dyDescent="0.25">
      <c r="E114" t="s">
        <v>489</v>
      </c>
      <c r="F114">
        <v>7000</v>
      </c>
      <c r="G114">
        <v>0</v>
      </c>
    </row>
    <row r="115" spans="5:7" x14ac:dyDescent="0.25">
      <c r="E115" t="s">
        <v>489</v>
      </c>
      <c r="F115">
        <v>17000</v>
      </c>
      <c r="G115">
        <v>0</v>
      </c>
    </row>
    <row r="116" spans="5:7" x14ac:dyDescent="0.25">
      <c r="E116" t="s">
        <v>489</v>
      </c>
      <c r="F116">
        <v>0</v>
      </c>
      <c r="G116">
        <v>0</v>
      </c>
    </row>
    <row r="117" spans="5:7" x14ac:dyDescent="0.25">
      <c r="E117" t="s">
        <v>489</v>
      </c>
      <c r="F117">
        <v>7000</v>
      </c>
      <c r="G117">
        <v>0</v>
      </c>
    </row>
    <row r="118" spans="5:7" x14ac:dyDescent="0.25">
      <c r="E118" t="s">
        <v>489</v>
      </c>
      <c r="F118">
        <v>22000</v>
      </c>
      <c r="G118">
        <v>0</v>
      </c>
    </row>
    <row r="119" spans="5:7" x14ac:dyDescent="0.25">
      <c r="E119" t="s">
        <v>489</v>
      </c>
      <c r="F119">
        <v>9500</v>
      </c>
      <c r="G119">
        <v>0</v>
      </c>
    </row>
    <row r="120" spans="5:7" x14ac:dyDescent="0.25">
      <c r="E120" t="s">
        <v>480</v>
      </c>
      <c r="F120">
        <v>0</v>
      </c>
      <c r="G120">
        <v>0</v>
      </c>
    </row>
    <row r="121" spans="5:7" x14ac:dyDescent="0.25">
      <c r="E121" t="s">
        <v>480</v>
      </c>
      <c r="F121">
        <v>0</v>
      </c>
      <c r="G121">
        <v>0</v>
      </c>
    </row>
    <row r="122" spans="5:7" x14ac:dyDescent="0.25">
      <c r="E122" t="s">
        <v>480</v>
      </c>
      <c r="F122">
        <v>0</v>
      </c>
      <c r="G122">
        <v>0</v>
      </c>
    </row>
    <row r="123" spans="5:7" x14ac:dyDescent="0.25">
      <c r="E123" t="s">
        <v>480</v>
      </c>
      <c r="F123">
        <v>0</v>
      </c>
      <c r="G123">
        <v>0</v>
      </c>
    </row>
    <row r="124" spans="5:7" x14ac:dyDescent="0.25">
      <c r="E124" t="s">
        <v>480</v>
      </c>
      <c r="F124">
        <v>0</v>
      </c>
      <c r="G124">
        <v>0</v>
      </c>
    </row>
    <row r="125" spans="5:7" x14ac:dyDescent="0.25">
      <c r="E125" t="s">
        <v>480</v>
      </c>
      <c r="F125">
        <v>0</v>
      </c>
      <c r="G125">
        <v>0</v>
      </c>
    </row>
    <row r="126" spans="5:7" x14ac:dyDescent="0.25">
      <c r="E126" t="s">
        <v>480</v>
      </c>
      <c r="F126">
        <v>0</v>
      </c>
      <c r="G126">
        <v>0</v>
      </c>
    </row>
    <row r="127" spans="5:7" x14ac:dyDescent="0.25">
      <c r="E127" t="s">
        <v>498</v>
      </c>
      <c r="F127">
        <v>25000</v>
      </c>
      <c r="G127">
        <v>0</v>
      </c>
    </row>
    <row r="128" spans="5:7" x14ac:dyDescent="0.25">
      <c r="E128" t="s">
        <v>498</v>
      </c>
      <c r="F128">
        <v>0</v>
      </c>
      <c r="G128">
        <v>0</v>
      </c>
    </row>
    <row r="129" spans="5:7" x14ac:dyDescent="0.25">
      <c r="E129" t="s">
        <v>498</v>
      </c>
      <c r="F129">
        <v>0</v>
      </c>
      <c r="G129">
        <v>0</v>
      </c>
    </row>
    <row r="130" spans="5:7" x14ac:dyDescent="0.25">
      <c r="E130" t="s">
        <v>498</v>
      </c>
      <c r="F130">
        <v>0</v>
      </c>
      <c r="G130">
        <v>0</v>
      </c>
    </row>
    <row r="131" spans="5:7" x14ac:dyDescent="0.25">
      <c r="E131" t="s">
        <v>498</v>
      </c>
      <c r="F131">
        <v>0</v>
      </c>
      <c r="G131">
        <v>0</v>
      </c>
    </row>
    <row r="132" spans="5:7" x14ac:dyDescent="0.25">
      <c r="E132" t="s">
        <v>498</v>
      </c>
      <c r="F132">
        <v>0</v>
      </c>
      <c r="G132">
        <v>0</v>
      </c>
    </row>
    <row r="133" spans="5:7" x14ac:dyDescent="0.25">
      <c r="E133" t="s">
        <v>498</v>
      </c>
      <c r="F133">
        <v>0</v>
      </c>
      <c r="G133">
        <v>0</v>
      </c>
    </row>
    <row r="134" spans="5:7" x14ac:dyDescent="0.25">
      <c r="E134" t="s">
        <v>498</v>
      </c>
      <c r="F134">
        <v>0</v>
      </c>
      <c r="G134">
        <v>0</v>
      </c>
    </row>
    <row r="135" spans="5:7" x14ac:dyDescent="0.25">
      <c r="E135" t="s">
        <v>498</v>
      </c>
      <c r="F135">
        <v>0</v>
      </c>
      <c r="G135">
        <v>0</v>
      </c>
    </row>
    <row r="136" spans="5:7" x14ac:dyDescent="0.25">
      <c r="E136" t="s">
        <v>498</v>
      </c>
      <c r="F136">
        <v>0</v>
      </c>
      <c r="G136">
        <v>0</v>
      </c>
    </row>
    <row r="137" spans="5:7" x14ac:dyDescent="0.25">
      <c r="E137" t="s">
        <v>498</v>
      </c>
      <c r="F137">
        <v>0</v>
      </c>
      <c r="G137">
        <v>0</v>
      </c>
    </row>
    <row r="138" spans="5:7" x14ac:dyDescent="0.25">
      <c r="E138" t="s">
        <v>498</v>
      </c>
      <c r="F138">
        <v>0</v>
      </c>
      <c r="G138">
        <v>0</v>
      </c>
    </row>
    <row r="139" spans="5:7" x14ac:dyDescent="0.25">
      <c r="E139" t="s">
        <v>498</v>
      </c>
      <c r="F139">
        <v>0</v>
      </c>
      <c r="G139">
        <v>0</v>
      </c>
    </row>
    <row r="140" spans="5:7" x14ac:dyDescent="0.25">
      <c r="E140" t="s">
        <v>498</v>
      </c>
      <c r="F140">
        <v>6000</v>
      </c>
      <c r="G140">
        <v>0</v>
      </c>
    </row>
    <row r="141" spans="5:7" x14ac:dyDescent="0.25">
      <c r="E141" t="s">
        <v>498</v>
      </c>
      <c r="F141">
        <v>0</v>
      </c>
      <c r="G141">
        <v>0</v>
      </c>
    </row>
    <row r="142" spans="5:7" x14ac:dyDescent="0.25">
      <c r="E142" t="s">
        <v>498</v>
      </c>
      <c r="F142">
        <v>0</v>
      </c>
      <c r="G142">
        <v>0</v>
      </c>
    </row>
    <row r="143" spans="5:7" x14ac:dyDescent="0.25">
      <c r="E143" t="s">
        <v>498</v>
      </c>
      <c r="F143">
        <v>0</v>
      </c>
      <c r="G143">
        <v>0</v>
      </c>
    </row>
    <row r="144" spans="5:7" x14ac:dyDescent="0.25">
      <c r="E144" t="s">
        <v>498</v>
      </c>
      <c r="F144">
        <v>0</v>
      </c>
      <c r="G144">
        <v>0</v>
      </c>
    </row>
    <row r="145" spans="5:7" x14ac:dyDescent="0.25">
      <c r="E145" t="s">
        <v>498</v>
      </c>
      <c r="F145">
        <v>0</v>
      </c>
      <c r="G145">
        <v>0</v>
      </c>
    </row>
    <row r="146" spans="5:7" x14ac:dyDescent="0.25">
      <c r="E146" t="s">
        <v>498</v>
      </c>
      <c r="F146">
        <v>0</v>
      </c>
      <c r="G146">
        <v>0</v>
      </c>
    </row>
    <row r="147" spans="5:7" x14ac:dyDescent="0.25">
      <c r="E147" t="s">
        <v>498</v>
      </c>
      <c r="F147">
        <v>0</v>
      </c>
      <c r="G147">
        <v>0</v>
      </c>
    </row>
    <row r="148" spans="5:7" x14ac:dyDescent="0.25">
      <c r="E148" t="s">
        <v>498</v>
      </c>
      <c r="F148">
        <v>0</v>
      </c>
      <c r="G148">
        <v>0</v>
      </c>
    </row>
    <row r="149" spans="5:7" x14ac:dyDescent="0.25">
      <c r="E149" t="s">
        <v>460</v>
      </c>
      <c r="F149">
        <v>0</v>
      </c>
      <c r="G149">
        <v>0</v>
      </c>
    </row>
    <row r="150" spans="5:7" x14ac:dyDescent="0.25">
      <c r="E150" t="s">
        <v>460</v>
      </c>
      <c r="F150">
        <v>0</v>
      </c>
      <c r="G150">
        <v>0</v>
      </c>
    </row>
    <row r="151" spans="5:7" x14ac:dyDescent="0.25">
      <c r="E151" t="s">
        <v>460</v>
      </c>
      <c r="F151">
        <v>0</v>
      </c>
      <c r="G151">
        <v>0</v>
      </c>
    </row>
    <row r="152" spans="5:7" x14ac:dyDescent="0.25">
      <c r="E152" t="s">
        <v>460</v>
      </c>
      <c r="F152">
        <v>0</v>
      </c>
      <c r="G152">
        <v>0</v>
      </c>
    </row>
    <row r="153" spans="5:7" x14ac:dyDescent="0.25">
      <c r="E153" t="s">
        <v>460</v>
      </c>
      <c r="F153">
        <v>0</v>
      </c>
      <c r="G153">
        <v>0</v>
      </c>
    </row>
    <row r="154" spans="5:7" x14ac:dyDescent="0.25">
      <c r="E154" t="s">
        <v>460</v>
      </c>
      <c r="F154">
        <v>0</v>
      </c>
      <c r="G154">
        <v>0</v>
      </c>
    </row>
    <row r="155" spans="5:7" x14ac:dyDescent="0.25">
      <c r="E155" t="s">
        <v>460</v>
      </c>
      <c r="F155">
        <v>0</v>
      </c>
      <c r="G155">
        <v>0</v>
      </c>
    </row>
    <row r="156" spans="5:7" x14ac:dyDescent="0.25">
      <c r="E156" t="s">
        <v>460</v>
      </c>
      <c r="F156">
        <v>5000</v>
      </c>
      <c r="G156">
        <v>0</v>
      </c>
    </row>
    <row r="157" spans="5:7" x14ac:dyDescent="0.25">
      <c r="E157" t="s">
        <v>460</v>
      </c>
      <c r="F157">
        <v>0</v>
      </c>
      <c r="G157">
        <v>0</v>
      </c>
    </row>
    <row r="158" spans="5:7" x14ac:dyDescent="0.25">
      <c r="E158" t="s">
        <v>460</v>
      </c>
      <c r="F158">
        <v>0</v>
      </c>
      <c r="G158">
        <v>0</v>
      </c>
    </row>
    <row r="159" spans="5:7" x14ac:dyDescent="0.25">
      <c r="E159" t="s">
        <v>460</v>
      </c>
      <c r="F159">
        <v>0</v>
      </c>
      <c r="G159">
        <v>0</v>
      </c>
    </row>
    <row r="160" spans="5:7" x14ac:dyDescent="0.25">
      <c r="E160" t="s">
        <v>460</v>
      </c>
      <c r="F160">
        <v>5000</v>
      </c>
      <c r="G160">
        <v>0</v>
      </c>
    </row>
    <row r="161" spans="5:7" x14ac:dyDescent="0.25">
      <c r="E161" t="s">
        <v>460</v>
      </c>
      <c r="F161">
        <v>0</v>
      </c>
      <c r="G161">
        <v>0</v>
      </c>
    </row>
    <row r="162" spans="5:7" x14ac:dyDescent="0.25">
      <c r="E162" t="s">
        <v>460</v>
      </c>
      <c r="F162">
        <v>0</v>
      </c>
      <c r="G162">
        <v>0</v>
      </c>
    </row>
    <row r="163" spans="5:7" x14ac:dyDescent="0.25">
      <c r="E163" t="s">
        <v>460</v>
      </c>
      <c r="F163">
        <v>0</v>
      </c>
      <c r="G163">
        <v>0</v>
      </c>
    </row>
    <row r="164" spans="5:7" x14ac:dyDescent="0.25">
      <c r="E164" t="s">
        <v>460</v>
      </c>
      <c r="F164">
        <v>0</v>
      </c>
      <c r="G164">
        <v>0</v>
      </c>
    </row>
    <row r="165" spans="5:7" x14ac:dyDescent="0.25">
      <c r="E165" t="s">
        <v>460</v>
      </c>
      <c r="F165">
        <v>0</v>
      </c>
      <c r="G165">
        <v>0</v>
      </c>
    </row>
    <row r="166" spans="5:7" x14ac:dyDescent="0.25">
      <c r="E166" t="s">
        <v>460</v>
      </c>
      <c r="F166">
        <v>4200</v>
      </c>
      <c r="G166">
        <v>0</v>
      </c>
    </row>
    <row r="167" spans="5:7" x14ac:dyDescent="0.25">
      <c r="E167" t="s">
        <v>460</v>
      </c>
      <c r="F167">
        <v>0</v>
      </c>
      <c r="G167">
        <v>0</v>
      </c>
    </row>
    <row r="168" spans="5:7" x14ac:dyDescent="0.25">
      <c r="E168" t="s">
        <v>460</v>
      </c>
      <c r="F168">
        <v>0</v>
      </c>
      <c r="G168">
        <v>0</v>
      </c>
    </row>
    <row r="169" spans="5:7" x14ac:dyDescent="0.25">
      <c r="E169" t="s">
        <v>460</v>
      </c>
      <c r="F169">
        <v>0</v>
      </c>
      <c r="G169">
        <v>0</v>
      </c>
    </row>
    <row r="170" spans="5:7" x14ac:dyDescent="0.25">
      <c r="E170" t="s">
        <v>460</v>
      </c>
      <c r="F170">
        <v>0</v>
      </c>
      <c r="G170">
        <v>0</v>
      </c>
    </row>
    <row r="171" spans="5:7" x14ac:dyDescent="0.25">
      <c r="E171" t="s">
        <v>460</v>
      </c>
      <c r="F171">
        <v>0</v>
      </c>
      <c r="G171">
        <v>0</v>
      </c>
    </row>
    <row r="172" spans="5:7" x14ac:dyDescent="0.25">
      <c r="E172" t="s">
        <v>460</v>
      </c>
      <c r="F172">
        <v>0</v>
      </c>
      <c r="G172">
        <v>0</v>
      </c>
    </row>
    <row r="173" spans="5:7" x14ac:dyDescent="0.25">
      <c r="E173" t="s">
        <v>460</v>
      </c>
      <c r="F173">
        <v>0</v>
      </c>
      <c r="G173">
        <v>0</v>
      </c>
    </row>
    <row r="174" spans="5:7" x14ac:dyDescent="0.25">
      <c r="E174" t="s">
        <v>460</v>
      </c>
      <c r="F174">
        <v>0</v>
      </c>
      <c r="G174">
        <v>0</v>
      </c>
    </row>
    <row r="175" spans="5:7" x14ac:dyDescent="0.25">
      <c r="E175" t="s">
        <v>460</v>
      </c>
      <c r="F175">
        <v>0</v>
      </c>
      <c r="G175">
        <v>0</v>
      </c>
    </row>
    <row r="176" spans="5:7" x14ac:dyDescent="0.25">
      <c r="E176" t="s">
        <v>460</v>
      </c>
      <c r="F176">
        <v>0</v>
      </c>
      <c r="G176">
        <v>0</v>
      </c>
    </row>
    <row r="177" spans="5:7" x14ac:dyDescent="0.25">
      <c r="E177" t="s">
        <v>460</v>
      </c>
      <c r="F177">
        <v>0</v>
      </c>
      <c r="G177">
        <v>0</v>
      </c>
    </row>
    <row r="178" spans="5:7" x14ac:dyDescent="0.25">
      <c r="E178" t="s">
        <v>460</v>
      </c>
      <c r="F178">
        <v>0</v>
      </c>
      <c r="G178">
        <v>0</v>
      </c>
    </row>
    <row r="179" spans="5:7" x14ac:dyDescent="0.25">
      <c r="E179" t="s">
        <v>460</v>
      </c>
      <c r="F179">
        <v>0</v>
      </c>
      <c r="G179">
        <v>0</v>
      </c>
    </row>
    <row r="180" spans="5:7" x14ac:dyDescent="0.25">
      <c r="E180" t="s">
        <v>460</v>
      </c>
      <c r="F180">
        <v>0</v>
      </c>
      <c r="G180">
        <v>0</v>
      </c>
    </row>
    <row r="181" spans="5:7" x14ac:dyDescent="0.25">
      <c r="E181" t="s">
        <v>460</v>
      </c>
      <c r="F181">
        <v>2800</v>
      </c>
      <c r="G181">
        <v>0</v>
      </c>
    </row>
    <row r="182" spans="5:7" x14ac:dyDescent="0.25">
      <c r="E182" t="s">
        <v>460</v>
      </c>
      <c r="F182">
        <v>0</v>
      </c>
      <c r="G182">
        <v>0</v>
      </c>
    </row>
    <row r="183" spans="5:7" x14ac:dyDescent="0.25">
      <c r="E183" t="s">
        <v>460</v>
      </c>
      <c r="F183">
        <v>4200</v>
      </c>
      <c r="G183">
        <v>0</v>
      </c>
    </row>
    <row r="184" spans="5:7" x14ac:dyDescent="0.25">
      <c r="E184" t="s">
        <v>460</v>
      </c>
      <c r="F184">
        <v>0</v>
      </c>
      <c r="G184">
        <v>0</v>
      </c>
    </row>
    <row r="185" spans="5:7" x14ac:dyDescent="0.25">
      <c r="E185" t="s">
        <v>460</v>
      </c>
      <c r="F185">
        <v>0</v>
      </c>
      <c r="G185">
        <v>0</v>
      </c>
    </row>
    <row r="186" spans="5:7" x14ac:dyDescent="0.25">
      <c r="E186" t="s">
        <v>460</v>
      </c>
      <c r="F186">
        <v>0</v>
      </c>
      <c r="G186">
        <v>0</v>
      </c>
    </row>
    <row r="187" spans="5:7" x14ac:dyDescent="0.25">
      <c r="E187" t="s">
        <v>460</v>
      </c>
      <c r="F187">
        <v>0</v>
      </c>
      <c r="G187">
        <v>0</v>
      </c>
    </row>
    <row r="188" spans="5:7" x14ac:dyDescent="0.25">
      <c r="E188" t="s">
        <v>460</v>
      </c>
      <c r="F188">
        <v>0</v>
      </c>
      <c r="G188">
        <v>0</v>
      </c>
    </row>
    <row r="189" spans="5:7" x14ac:dyDescent="0.25">
      <c r="E189" t="s">
        <v>460</v>
      </c>
      <c r="F189">
        <v>0</v>
      </c>
      <c r="G189">
        <v>0</v>
      </c>
    </row>
    <row r="190" spans="5:7" x14ac:dyDescent="0.25">
      <c r="E190" t="s">
        <v>460</v>
      </c>
      <c r="F190">
        <v>0</v>
      </c>
      <c r="G190">
        <v>0</v>
      </c>
    </row>
    <row r="191" spans="5:7" x14ac:dyDescent="0.25">
      <c r="E191" t="s">
        <v>460</v>
      </c>
      <c r="F191">
        <v>0</v>
      </c>
      <c r="G191">
        <v>0</v>
      </c>
    </row>
    <row r="192" spans="5:7" x14ac:dyDescent="0.25">
      <c r="E192" t="s">
        <v>460</v>
      </c>
      <c r="F192">
        <v>0</v>
      </c>
      <c r="G192">
        <v>0</v>
      </c>
    </row>
    <row r="193" spans="5:7" x14ac:dyDescent="0.25">
      <c r="E193" t="s">
        <v>460</v>
      </c>
      <c r="F193">
        <v>0</v>
      </c>
      <c r="G193">
        <v>0</v>
      </c>
    </row>
    <row r="194" spans="5:7" x14ac:dyDescent="0.25">
      <c r="E194" t="s">
        <v>460</v>
      </c>
      <c r="F194">
        <v>0</v>
      </c>
      <c r="G194">
        <v>0</v>
      </c>
    </row>
    <row r="195" spans="5:7" x14ac:dyDescent="0.25">
      <c r="E195" t="s">
        <v>460</v>
      </c>
      <c r="F195">
        <v>0</v>
      </c>
      <c r="G195">
        <v>0</v>
      </c>
    </row>
    <row r="196" spans="5:7" x14ac:dyDescent="0.25">
      <c r="E196" t="s">
        <v>460</v>
      </c>
      <c r="F196">
        <v>0</v>
      </c>
      <c r="G196">
        <v>0</v>
      </c>
    </row>
    <row r="197" spans="5:7" x14ac:dyDescent="0.25">
      <c r="E197" t="s">
        <v>460</v>
      </c>
      <c r="F197">
        <v>0</v>
      </c>
      <c r="G197">
        <v>0</v>
      </c>
    </row>
    <row r="198" spans="5:7" x14ac:dyDescent="0.25">
      <c r="E198" t="s">
        <v>460</v>
      </c>
      <c r="F198">
        <v>0</v>
      </c>
      <c r="G198">
        <v>0</v>
      </c>
    </row>
    <row r="199" spans="5:7" x14ac:dyDescent="0.25">
      <c r="E199" t="s">
        <v>460</v>
      </c>
      <c r="F199">
        <v>0</v>
      </c>
      <c r="G199">
        <v>0</v>
      </c>
    </row>
    <row r="200" spans="5:7" x14ac:dyDescent="0.25">
      <c r="E200" t="s">
        <v>460</v>
      </c>
      <c r="F200">
        <v>0</v>
      </c>
      <c r="G200">
        <v>0</v>
      </c>
    </row>
    <row r="201" spans="5:7" x14ac:dyDescent="0.25">
      <c r="E201" t="s">
        <v>460</v>
      </c>
      <c r="F201">
        <v>0</v>
      </c>
      <c r="G201">
        <v>0</v>
      </c>
    </row>
    <row r="202" spans="5:7" x14ac:dyDescent="0.25">
      <c r="E202" t="s">
        <v>460</v>
      </c>
      <c r="F202">
        <v>0</v>
      </c>
      <c r="G202">
        <v>0</v>
      </c>
    </row>
    <row r="203" spans="5:7" x14ac:dyDescent="0.25">
      <c r="E203" t="s">
        <v>460</v>
      </c>
      <c r="F203">
        <v>6000</v>
      </c>
      <c r="G203">
        <v>0</v>
      </c>
    </row>
    <row r="204" spans="5:7" x14ac:dyDescent="0.25">
      <c r="E204" t="s">
        <v>460</v>
      </c>
      <c r="F204">
        <v>0</v>
      </c>
      <c r="G204">
        <v>0</v>
      </c>
    </row>
    <row r="205" spans="5:7" x14ac:dyDescent="0.25">
      <c r="E205" t="s">
        <v>460</v>
      </c>
      <c r="F205">
        <v>0</v>
      </c>
      <c r="G205">
        <v>0</v>
      </c>
    </row>
    <row r="206" spans="5:7" x14ac:dyDescent="0.25">
      <c r="E206" t="s">
        <v>460</v>
      </c>
      <c r="F206">
        <v>0</v>
      </c>
      <c r="G206">
        <v>0</v>
      </c>
    </row>
    <row r="207" spans="5:7" x14ac:dyDescent="0.25">
      <c r="E207" t="s">
        <v>460</v>
      </c>
      <c r="F207">
        <v>0</v>
      </c>
      <c r="G207">
        <v>0</v>
      </c>
    </row>
    <row r="208" spans="5:7" x14ac:dyDescent="0.25">
      <c r="E208" t="s">
        <v>460</v>
      </c>
      <c r="F208">
        <v>0</v>
      </c>
      <c r="G208">
        <v>0</v>
      </c>
    </row>
    <row r="209" spans="5:7" x14ac:dyDescent="0.25">
      <c r="E209" t="s">
        <v>460</v>
      </c>
      <c r="F209">
        <v>0</v>
      </c>
      <c r="G209">
        <v>0</v>
      </c>
    </row>
    <row r="210" spans="5:7" x14ac:dyDescent="0.25">
      <c r="E210" t="s">
        <v>460</v>
      </c>
      <c r="F210">
        <v>0</v>
      </c>
      <c r="G210">
        <v>0</v>
      </c>
    </row>
    <row r="211" spans="5:7" x14ac:dyDescent="0.25">
      <c r="E211" t="s">
        <v>460</v>
      </c>
      <c r="F211">
        <v>0</v>
      </c>
      <c r="G211">
        <v>0</v>
      </c>
    </row>
    <row r="212" spans="5:7" x14ac:dyDescent="0.25">
      <c r="E212" t="s">
        <v>460</v>
      </c>
      <c r="F212">
        <v>0</v>
      </c>
      <c r="G212">
        <v>0</v>
      </c>
    </row>
    <row r="213" spans="5:7" x14ac:dyDescent="0.25">
      <c r="E213" t="s">
        <v>460</v>
      </c>
      <c r="F213">
        <v>2800</v>
      </c>
      <c r="G213">
        <v>0</v>
      </c>
    </row>
    <row r="214" spans="5:7" x14ac:dyDescent="0.25">
      <c r="E214" t="s">
        <v>460</v>
      </c>
      <c r="F214">
        <v>0</v>
      </c>
      <c r="G214">
        <v>0</v>
      </c>
    </row>
    <row r="215" spans="5:7" x14ac:dyDescent="0.25">
      <c r="E215" t="s">
        <v>460</v>
      </c>
      <c r="F215">
        <v>0</v>
      </c>
      <c r="G215">
        <v>0</v>
      </c>
    </row>
    <row r="216" spans="5:7" x14ac:dyDescent="0.25">
      <c r="E216" t="s">
        <v>460</v>
      </c>
      <c r="F216">
        <v>4000</v>
      </c>
      <c r="G216">
        <v>0</v>
      </c>
    </row>
    <row r="217" spans="5:7" x14ac:dyDescent="0.25">
      <c r="E217" t="s">
        <v>460</v>
      </c>
      <c r="F217">
        <v>0</v>
      </c>
      <c r="G217">
        <v>0</v>
      </c>
    </row>
    <row r="218" spans="5:7" x14ac:dyDescent="0.25">
      <c r="E218" t="s">
        <v>460</v>
      </c>
      <c r="F218">
        <v>0</v>
      </c>
      <c r="G218">
        <v>0</v>
      </c>
    </row>
    <row r="219" spans="5:7" x14ac:dyDescent="0.25">
      <c r="E219" t="s">
        <v>460</v>
      </c>
      <c r="F219">
        <v>0</v>
      </c>
      <c r="G219">
        <v>0</v>
      </c>
    </row>
    <row r="220" spans="5:7" x14ac:dyDescent="0.25">
      <c r="E220" t="s">
        <v>460</v>
      </c>
      <c r="F220">
        <v>0</v>
      </c>
      <c r="G220">
        <v>0</v>
      </c>
    </row>
    <row r="221" spans="5:7" x14ac:dyDescent="0.25">
      <c r="E221" t="s">
        <v>460</v>
      </c>
      <c r="F221">
        <v>0</v>
      </c>
      <c r="G221">
        <v>0</v>
      </c>
    </row>
    <row r="222" spans="5:7" x14ac:dyDescent="0.25">
      <c r="E222" t="s">
        <v>460</v>
      </c>
      <c r="F222">
        <v>0</v>
      </c>
      <c r="G222">
        <v>0</v>
      </c>
    </row>
    <row r="223" spans="5:7" x14ac:dyDescent="0.25">
      <c r="E223" t="s">
        <v>460</v>
      </c>
      <c r="F223">
        <v>0</v>
      </c>
      <c r="G223">
        <v>0</v>
      </c>
    </row>
    <row r="224" spans="5:7" x14ac:dyDescent="0.25">
      <c r="E224" t="s">
        <v>460</v>
      </c>
      <c r="F224">
        <v>0</v>
      </c>
      <c r="G224">
        <v>0</v>
      </c>
    </row>
    <row r="225" spans="5:7" x14ac:dyDescent="0.25">
      <c r="E225" t="s">
        <v>460</v>
      </c>
      <c r="F225">
        <v>4200</v>
      </c>
      <c r="G225">
        <v>0</v>
      </c>
    </row>
    <row r="226" spans="5:7" x14ac:dyDescent="0.25">
      <c r="E226" t="s">
        <v>460</v>
      </c>
      <c r="F226">
        <v>0</v>
      </c>
      <c r="G226">
        <v>0</v>
      </c>
    </row>
    <row r="227" spans="5:7" x14ac:dyDescent="0.25">
      <c r="E227" t="s">
        <v>460</v>
      </c>
      <c r="F227">
        <v>0</v>
      </c>
      <c r="G227">
        <v>0</v>
      </c>
    </row>
    <row r="228" spans="5:7" x14ac:dyDescent="0.25">
      <c r="E228" t="s">
        <v>460</v>
      </c>
      <c r="F228">
        <v>0</v>
      </c>
      <c r="G228">
        <v>7500</v>
      </c>
    </row>
    <row r="229" spans="5:7" x14ac:dyDescent="0.25">
      <c r="E229" t="s">
        <v>460</v>
      </c>
      <c r="F229">
        <v>0</v>
      </c>
      <c r="G229">
        <v>0</v>
      </c>
    </row>
    <row r="230" spans="5:7" x14ac:dyDescent="0.25">
      <c r="E230" t="s">
        <v>460</v>
      </c>
      <c r="F230">
        <v>0</v>
      </c>
      <c r="G230">
        <v>0</v>
      </c>
    </row>
    <row r="231" spans="5:7" x14ac:dyDescent="0.25">
      <c r="E231" t="s">
        <v>460</v>
      </c>
      <c r="F231">
        <v>0</v>
      </c>
      <c r="G231">
        <v>0</v>
      </c>
    </row>
    <row r="232" spans="5:7" x14ac:dyDescent="0.25">
      <c r="E232" t="s">
        <v>460</v>
      </c>
      <c r="F232">
        <v>0</v>
      </c>
      <c r="G232">
        <v>0</v>
      </c>
    </row>
    <row r="233" spans="5:7" x14ac:dyDescent="0.25">
      <c r="E233" t="s">
        <v>460</v>
      </c>
      <c r="F233">
        <v>0</v>
      </c>
      <c r="G233">
        <v>0</v>
      </c>
    </row>
    <row r="234" spans="5:7" x14ac:dyDescent="0.25">
      <c r="E234" t="s">
        <v>460</v>
      </c>
      <c r="F234">
        <v>0</v>
      </c>
      <c r="G234">
        <v>0</v>
      </c>
    </row>
    <row r="235" spans="5:7" x14ac:dyDescent="0.25">
      <c r="E235" t="s">
        <v>460</v>
      </c>
      <c r="F235">
        <v>5000</v>
      </c>
      <c r="G235">
        <v>0</v>
      </c>
    </row>
    <row r="236" spans="5:7" x14ac:dyDescent="0.25">
      <c r="E236" t="s">
        <v>460</v>
      </c>
      <c r="F236">
        <v>0</v>
      </c>
      <c r="G236">
        <v>0</v>
      </c>
    </row>
    <row r="237" spans="5:7" x14ac:dyDescent="0.25">
      <c r="E237" t="s">
        <v>460</v>
      </c>
      <c r="F237">
        <v>0</v>
      </c>
      <c r="G237">
        <v>0</v>
      </c>
    </row>
    <row r="238" spans="5:7" x14ac:dyDescent="0.25">
      <c r="E238" t="s">
        <v>460</v>
      </c>
      <c r="F238">
        <v>7000</v>
      </c>
      <c r="G238">
        <v>0</v>
      </c>
    </row>
    <row r="239" spans="5:7" x14ac:dyDescent="0.25">
      <c r="E239" t="s">
        <v>460</v>
      </c>
      <c r="F239">
        <v>0</v>
      </c>
      <c r="G239">
        <v>0</v>
      </c>
    </row>
    <row r="240" spans="5:7" x14ac:dyDescent="0.25">
      <c r="E240" t="s">
        <v>460</v>
      </c>
      <c r="F240">
        <v>0</v>
      </c>
      <c r="G240">
        <v>0</v>
      </c>
    </row>
    <row r="241" spans="5:7" x14ac:dyDescent="0.25">
      <c r="E241" t="s">
        <v>460</v>
      </c>
      <c r="F241">
        <v>0</v>
      </c>
      <c r="G241">
        <v>0</v>
      </c>
    </row>
    <row r="242" spans="5:7" x14ac:dyDescent="0.25">
      <c r="E242" t="s">
        <v>460</v>
      </c>
      <c r="F242">
        <v>0</v>
      </c>
      <c r="G242">
        <v>0</v>
      </c>
    </row>
    <row r="243" spans="5:7" x14ac:dyDescent="0.25">
      <c r="E243" t="s">
        <v>460</v>
      </c>
      <c r="F243">
        <v>0</v>
      </c>
      <c r="G243">
        <v>0</v>
      </c>
    </row>
    <row r="244" spans="5:7" x14ac:dyDescent="0.25">
      <c r="E244" t="s">
        <v>460</v>
      </c>
      <c r="F244">
        <v>0</v>
      </c>
      <c r="G244">
        <v>0</v>
      </c>
    </row>
    <row r="245" spans="5:7" x14ac:dyDescent="0.25">
      <c r="E245" t="s">
        <v>460</v>
      </c>
      <c r="F245">
        <v>0</v>
      </c>
      <c r="G245">
        <v>0</v>
      </c>
    </row>
    <row r="246" spans="5:7" x14ac:dyDescent="0.25">
      <c r="E246" t="s">
        <v>460</v>
      </c>
      <c r="F246">
        <v>0</v>
      </c>
      <c r="G246">
        <v>0</v>
      </c>
    </row>
    <row r="247" spans="5:7" x14ac:dyDescent="0.25">
      <c r="E247" t="s">
        <v>460</v>
      </c>
      <c r="F247">
        <v>0</v>
      </c>
      <c r="G247">
        <v>0</v>
      </c>
    </row>
    <row r="248" spans="5:7" x14ac:dyDescent="0.25">
      <c r="E248" t="s">
        <v>460</v>
      </c>
      <c r="F248">
        <v>0</v>
      </c>
      <c r="G248">
        <v>0</v>
      </c>
    </row>
    <row r="249" spans="5:7" x14ac:dyDescent="0.25">
      <c r="E249" t="s">
        <v>460</v>
      </c>
      <c r="F249">
        <v>0</v>
      </c>
      <c r="G249">
        <v>0</v>
      </c>
    </row>
    <row r="250" spans="5:7" x14ac:dyDescent="0.25">
      <c r="E250" t="s">
        <v>460</v>
      </c>
      <c r="F250">
        <v>0</v>
      </c>
      <c r="G250">
        <v>0</v>
      </c>
    </row>
    <row r="251" spans="5:7" x14ac:dyDescent="0.25">
      <c r="E251" t="s">
        <v>460</v>
      </c>
      <c r="F251">
        <v>0</v>
      </c>
      <c r="G251">
        <v>0</v>
      </c>
    </row>
    <row r="252" spans="5:7" x14ac:dyDescent="0.25">
      <c r="E252" t="s">
        <v>460</v>
      </c>
      <c r="F252">
        <v>0</v>
      </c>
      <c r="G252">
        <v>0</v>
      </c>
    </row>
    <row r="253" spans="5:7" x14ac:dyDescent="0.25">
      <c r="E253" t="s">
        <v>460</v>
      </c>
      <c r="F253">
        <v>0</v>
      </c>
      <c r="G253">
        <v>0</v>
      </c>
    </row>
    <row r="254" spans="5:7" x14ac:dyDescent="0.25">
      <c r="E254" t="s">
        <v>460</v>
      </c>
      <c r="F254">
        <v>0</v>
      </c>
      <c r="G254">
        <v>0</v>
      </c>
    </row>
    <row r="255" spans="5:7" x14ac:dyDescent="0.25">
      <c r="E255" t="s">
        <v>460</v>
      </c>
      <c r="F255">
        <v>0</v>
      </c>
      <c r="G255">
        <v>5000</v>
      </c>
    </row>
    <row r="256" spans="5:7" x14ac:dyDescent="0.25">
      <c r="E256" t="s">
        <v>460</v>
      </c>
      <c r="F256">
        <v>0</v>
      </c>
      <c r="G256">
        <v>0</v>
      </c>
    </row>
    <row r="257" spans="5:7" x14ac:dyDescent="0.25">
      <c r="E257" t="s">
        <v>460</v>
      </c>
      <c r="F257">
        <v>4200</v>
      </c>
      <c r="G257">
        <v>0</v>
      </c>
    </row>
    <row r="258" spans="5:7" x14ac:dyDescent="0.25">
      <c r="E258" t="s">
        <v>460</v>
      </c>
      <c r="F258">
        <v>0</v>
      </c>
      <c r="G258">
        <v>0</v>
      </c>
    </row>
    <row r="259" spans="5:7" x14ac:dyDescent="0.25">
      <c r="E259" t="s">
        <v>460</v>
      </c>
      <c r="F259">
        <v>0</v>
      </c>
      <c r="G259">
        <v>0</v>
      </c>
    </row>
    <row r="260" spans="5:7" x14ac:dyDescent="0.25">
      <c r="E260" t="s">
        <v>460</v>
      </c>
      <c r="F260">
        <v>0</v>
      </c>
      <c r="G260">
        <v>0</v>
      </c>
    </row>
    <row r="261" spans="5:7" x14ac:dyDescent="0.25">
      <c r="E261" t="s">
        <v>460</v>
      </c>
      <c r="F261">
        <v>0</v>
      </c>
      <c r="G261">
        <v>0</v>
      </c>
    </row>
    <row r="262" spans="5:7" x14ac:dyDescent="0.25">
      <c r="E262" t="s">
        <v>460</v>
      </c>
      <c r="F262">
        <v>0</v>
      </c>
      <c r="G262">
        <v>0</v>
      </c>
    </row>
    <row r="263" spans="5:7" x14ac:dyDescent="0.25">
      <c r="E263" t="s">
        <v>460</v>
      </c>
      <c r="F263">
        <v>0</v>
      </c>
      <c r="G263">
        <v>0</v>
      </c>
    </row>
    <row r="264" spans="5:7" x14ac:dyDescent="0.25">
      <c r="E264" t="s">
        <v>460</v>
      </c>
      <c r="F264">
        <v>5000</v>
      </c>
      <c r="G264">
        <v>0</v>
      </c>
    </row>
    <row r="265" spans="5:7" x14ac:dyDescent="0.25">
      <c r="E265" t="s">
        <v>460</v>
      </c>
      <c r="F265">
        <v>0</v>
      </c>
      <c r="G265">
        <v>4500</v>
      </c>
    </row>
    <row r="266" spans="5:7" x14ac:dyDescent="0.25">
      <c r="E266" t="s">
        <v>460</v>
      </c>
      <c r="F266">
        <v>0</v>
      </c>
      <c r="G266">
        <v>0</v>
      </c>
    </row>
    <row r="267" spans="5:7" x14ac:dyDescent="0.25">
      <c r="E267" t="s">
        <v>460</v>
      </c>
      <c r="F267">
        <v>0</v>
      </c>
      <c r="G267">
        <v>0</v>
      </c>
    </row>
    <row r="268" spans="5:7" x14ac:dyDescent="0.25">
      <c r="E268" t="s">
        <v>460</v>
      </c>
      <c r="F268">
        <v>0</v>
      </c>
      <c r="G268">
        <v>0</v>
      </c>
    </row>
    <row r="269" spans="5:7" x14ac:dyDescent="0.25">
      <c r="E269" t="s">
        <v>460</v>
      </c>
      <c r="F269">
        <v>0</v>
      </c>
      <c r="G269">
        <v>0</v>
      </c>
    </row>
    <row r="270" spans="5:7" x14ac:dyDescent="0.25">
      <c r="E270" t="s">
        <v>460</v>
      </c>
      <c r="F270">
        <v>0</v>
      </c>
      <c r="G270">
        <v>0</v>
      </c>
    </row>
    <row r="271" spans="5:7" x14ac:dyDescent="0.25">
      <c r="E271" t="s">
        <v>460</v>
      </c>
      <c r="F271">
        <v>0</v>
      </c>
      <c r="G271">
        <v>0</v>
      </c>
    </row>
    <row r="272" spans="5:7" x14ac:dyDescent="0.25">
      <c r="E272" t="s">
        <v>460</v>
      </c>
      <c r="F272">
        <v>0</v>
      </c>
      <c r="G272">
        <v>0</v>
      </c>
    </row>
    <row r="273" spans="5:7" x14ac:dyDescent="0.25">
      <c r="E273" t="s">
        <v>460</v>
      </c>
      <c r="F273">
        <v>5000</v>
      </c>
      <c r="G273">
        <v>0</v>
      </c>
    </row>
    <row r="274" spans="5:7" x14ac:dyDescent="0.25">
      <c r="E274" t="s">
        <v>460</v>
      </c>
      <c r="F274">
        <v>0</v>
      </c>
      <c r="G274">
        <v>0</v>
      </c>
    </row>
    <row r="275" spans="5:7" x14ac:dyDescent="0.25">
      <c r="E275" t="s">
        <v>460</v>
      </c>
      <c r="F275">
        <v>0</v>
      </c>
      <c r="G275">
        <v>0</v>
      </c>
    </row>
    <row r="276" spans="5:7" x14ac:dyDescent="0.25">
      <c r="E276" t="s">
        <v>460</v>
      </c>
      <c r="F276">
        <v>0</v>
      </c>
      <c r="G276">
        <v>0</v>
      </c>
    </row>
    <row r="277" spans="5:7" x14ac:dyDescent="0.25">
      <c r="E277" t="s">
        <v>460</v>
      </c>
      <c r="F277">
        <v>0</v>
      </c>
      <c r="G277">
        <v>0</v>
      </c>
    </row>
    <row r="278" spans="5:7" x14ac:dyDescent="0.25">
      <c r="E278" t="s">
        <v>460</v>
      </c>
      <c r="F278">
        <v>0</v>
      </c>
      <c r="G278">
        <v>0</v>
      </c>
    </row>
    <row r="279" spans="5:7" x14ac:dyDescent="0.25">
      <c r="E279" t="s">
        <v>460</v>
      </c>
      <c r="F279">
        <v>0</v>
      </c>
      <c r="G279">
        <v>0</v>
      </c>
    </row>
    <row r="280" spans="5:7" x14ac:dyDescent="0.25">
      <c r="E280" t="s">
        <v>460</v>
      </c>
      <c r="F280">
        <v>0</v>
      </c>
      <c r="G280">
        <v>0</v>
      </c>
    </row>
    <row r="281" spans="5:7" x14ac:dyDescent="0.25">
      <c r="E281" t="s">
        <v>460</v>
      </c>
      <c r="F281">
        <v>6000</v>
      </c>
      <c r="G281">
        <v>0</v>
      </c>
    </row>
    <row r="282" spans="5:7" x14ac:dyDescent="0.25">
      <c r="E282" t="s">
        <v>460</v>
      </c>
      <c r="F282">
        <v>0</v>
      </c>
      <c r="G282">
        <v>0</v>
      </c>
    </row>
    <row r="283" spans="5:7" x14ac:dyDescent="0.25">
      <c r="E283" t="s">
        <v>460</v>
      </c>
      <c r="F283">
        <v>0</v>
      </c>
      <c r="G283">
        <v>0</v>
      </c>
    </row>
    <row r="284" spans="5:7" x14ac:dyDescent="0.25">
      <c r="E284" t="s">
        <v>460</v>
      </c>
      <c r="F284">
        <v>0</v>
      </c>
      <c r="G284">
        <v>0</v>
      </c>
    </row>
    <row r="285" spans="5:7" x14ac:dyDescent="0.25">
      <c r="E285" t="s">
        <v>460</v>
      </c>
      <c r="F285">
        <v>0</v>
      </c>
      <c r="G285">
        <v>0</v>
      </c>
    </row>
    <row r="286" spans="5:7" x14ac:dyDescent="0.25">
      <c r="E286" t="s">
        <v>460</v>
      </c>
      <c r="F286">
        <v>8000</v>
      </c>
      <c r="G286">
        <v>0</v>
      </c>
    </row>
    <row r="287" spans="5:7" x14ac:dyDescent="0.25">
      <c r="E287" t="s">
        <v>460</v>
      </c>
      <c r="F287">
        <v>5000</v>
      </c>
      <c r="G287">
        <v>0</v>
      </c>
    </row>
    <row r="288" spans="5:7" x14ac:dyDescent="0.25">
      <c r="E288" t="s">
        <v>460</v>
      </c>
      <c r="F288">
        <v>0</v>
      </c>
      <c r="G288">
        <v>0</v>
      </c>
    </row>
    <row r="289" spans="5:7" x14ac:dyDescent="0.25">
      <c r="E289" t="s">
        <v>460</v>
      </c>
      <c r="F289">
        <v>0</v>
      </c>
      <c r="G289">
        <v>0</v>
      </c>
    </row>
    <row r="290" spans="5:7" x14ac:dyDescent="0.25">
      <c r="E290" t="s">
        <v>460</v>
      </c>
      <c r="F290">
        <v>0</v>
      </c>
      <c r="G290">
        <v>0</v>
      </c>
    </row>
    <row r="291" spans="5:7" x14ac:dyDescent="0.25">
      <c r="E291" t="s">
        <v>460</v>
      </c>
      <c r="F291">
        <v>4000</v>
      </c>
      <c r="G291">
        <v>0</v>
      </c>
    </row>
    <row r="292" spans="5:7" x14ac:dyDescent="0.25">
      <c r="E292" t="s">
        <v>460</v>
      </c>
      <c r="F292">
        <v>5000</v>
      </c>
      <c r="G292">
        <v>0</v>
      </c>
    </row>
    <row r="293" spans="5:7" x14ac:dyDescent="0.25">
      <c r="E293" t="s">
        <v>460</v>
      </c>
      <c r="F293">
        <v>0</v>
      </c>
      <c r="G293">
        <v>0</v>
      </c>
    </row>
    <row r="294" spans="5:7" x14ac:dyDescent="0.25">
      <c r="E294" t="s">
        <v>460</v>
      </c>
      <c r="F294">
        <v>0</v>
      </c>
      <c r="G294">
        <v>0</v>
      </c>
    </row>
    <row r="295" spans="5:7" x14ac:dyDescent="0.25">
      <c r="E295" t="s">
        <v>460</v>
      </c>
      <c r="F295">
        <v>0</v>
      </c>
      <c r="G295">
        <v>0</v>
      </c>
    </row>
    <row r="296" spans="5:7" x14ac:dyDescent="0.25">
      <c r="E296" t="s">
        <v>460</v>
      </c>
      <c r="F296">
        <v>0</v>
      </c>
      <c r="G296">
        <v>0</v>
      </c>
    </row>
    <row r="297" spans="5:7" x14ac:dyDescent="0.25">
      <c r="E297" t="s">
        <v>460</v>
      </c>
      <c r="F297">
        <v>0</v>
      </c>
      <c r="G297">
        <v>0</v>
      </c>
    </row>
    <row r="298" spans="5:7" x14ac:dyDescent="0.25">
      <c r="E298" t="s">
        <v>460</v>
      </c>
      <c r="F298">
        <v>0</v>
      </c>
      <c r="G298">
        <v>0</v>
      </c>
    </row>
    <row r="299" spans="5:7" x14ac:dyDescent="0.25">
      <c r="E299" t="s">
        <v>460</v>
      </c>
      <c r="F299">
        <v>0</v>
      </c>
      <c r="G299">
        <v>0</v>
      </c>
    </row>
    <row r="300" spans="5:7" x14ac:dyDescent="0.25">
      <c r="E300" t="s">
        <v>460</v>
      </c>
      <c r="F300">
        <v>0</v>
      </c>
      <c r="G300">
        <v>0</v>
      </c>
    </row>
    <row r="301" spans="5:7" x14ac:dyDescent="0.25">
      <c r="E301" t="s">
        <v>460</v>
      </c>
      <c r="F301">
        <v>0</v>
      </c>
      <c r="G301">
        <v>0</v>
      </c>
    </row>
    <row r="302" spans="5:7" x14ac:dyDescent="0.25">
      <c r="E302" t="s">
        <v>460</v>
      </c>
      <c r="F302">
        <v>0</v>
      </c>
      <c r="G302">
        <v>0</v>
      </c>
    </row>
    <row r="303" spans="5:7" x14ac:dyDescent="0.25">
      <c r="E303" t="s">
        <v>460</v>
      </c>
      <c r="F303">
        <v>0</v>
      </c>
      <c r="G303">
        <v>0</v>
      </c>
    </row>
    <row r="304" spans="5:7" x14ac:dyDescent="0.25">
      <c r="E304" t="s">
        <v>460</v>
      </c>
      <c r="F304">
        <v>0</v>
      </c>
      <c r="G304">
        <v>0</v>
      </c>
    </row>
    <row r="305" spans="5:7" x14ac:dyDescent="0.25">
      <c r="E305" t="s">
        <v>460</v>
      </c>
      <c r="F305">
        <v>0</v>
      </c>
      <c r="G305">
        <v>0</v>
      </c>
    </row>
    <row r="306" spans="5:7" x14ac:dyDescent="0.25">
      <c r="E306" t="s">
        <v>460</v>
      </c>
      <c r="F306">
        <v>3100</v>
      </c>
      <c r="G306">
        <v>0</v>
      </c>
    </row>
    <row r="307" spans="5:7" x14ac:dyDescent="0.25">
      <c r="E307" t="s">
        <v>460</v>
      </c>
      <c r="F307">
        <v>0</v>
      </c>
      <c r="G307">
        <v>0</v>
      </c>
    </row>
    <row r="308" spans="5:7" x14ac:dyDescent="0.25">
      <c r="E308" t="s">
        <v>460</v>
      </c>
      <c r="F308">
        <v>0</v>
      </c>
      <c r="G308">
        <v>0</v>
      </c>
    </row>
    <row r="309" spans="5:7" x14ac:dyDescent="0.25">
      <c r="E309" t="s">
        <v>460</v>
      </c>
      <c r="F309">
        <v>0</v>
      </c>
      <c r="G309">
        <v>0</v>
      </c>
    </row>
    <row r="310" spans="5:7" x14ac:dyDescent="0.25">
      <c r="E310" t="s">
        <v>460</v>
      </c>
      <c r="F310">
        <v>0</v>
      </c>
      <c r="G310">
        <v>0</v>
      </c>
    </row>
    <row r="311" spans="5:7" x14ac:dyDescent="0.25">
      <c r="E311" t="s">
        <v>460</v>
      </c>
      <c r="F311">
        <v>0</v>
      </c>
      <c r="G311">
        <v>0</v>
      </c>
    </row>
    <row r="312" spans="5:7" x14ac:dyDescent="0.25">
      <c r="E312" t="s">
        <v>460</v>
      </c>
      <c r="F312">
        <v>0</v>
      </c>
      <c r="G312">
        <v>0</v>
      </c>
    </row>
    <row r="313" spans="5:7" x14ac:dyDescent="0.25">
      <c r="E313" t="s">
        <v>460</v>
      </c>
      <c r="F313">
        <v>0</v>
      </c>
      <c r="G313">
        <v>0</v>
      </c>
    </row>
    <row r="314" spans="5:7" x14ac:dyDescent="0.25">
      <c r="E314" t="s">
        <v>460</v>
      </c>
      <c r="F314">
        <v>0</v>
      </c>
      <c r="G314">
        <v>0</v>
      </c>
    </row>
    <row r="315" spans="5:7" x14ac:dyDescent="0.25">
      <c r="E315" t="s">
        <v>460</v>
      </c>
      <c r="F315">
        <v>4200</v>
      </c>
      <c r="G315">
        <v>0</v>
      </c>
    </row>
    <row r="316" spans="5:7" x14ac:dyDescent="0.25">
      <c r="E316" t="s">
        <v>460</v>
      </c>
      <c r="F316">
        <v>0</v>
      </c>
      <c r="G316">
        <v>0</v>
      </c>
    </row>
    <row r="317" spans="5:7" x14ac:dyDescent="0.25">
      <c r="E317" t="s">
        <v>460</v>
      </c>
      <c r="F317">
        <v>0</v>
      </c>
      <c r="G317">
        <v>0</v>
      </c>
    </row>
    <row r="318" spans="5:7" x14ac:dyDescent="0.25">
      <c r="E318" t="s">
        <v>491</v>
      </c>
      <c r="F318">
        <v>0</v>
      </c>
      <c r="G318">
        <v>0</v>
      </c>
    </row>
    <row r="319" spans="5:7" x14ac:dyDescent="0.25">
      <c r="E319" t="s">
        <v>491</v>
      </c>
      <c r="F319">
        <v>0</v>
      </c>
      <c r="G319">
        <v>0</v>
      </c>
    </row>
    <row r="320" spans="5:7" x14ac:dyDescent="0.25">
      <c r="E320" t="s">
        <v>491</v>
      </c>
      <c r="F320">
        <v>4500</v>
      </c>
      <c r="G320">
        <v>0</v>
      </c>
    </row>
    <row r="321" spans="5:7" x14ac:dyDescent="0.25">
      <c r="E321" t="s">
        <v>491</v>
      </c>
      <c r="F321">
        <v>0</v>
      </c>
      <c r="G321">
        <v>0</v>
      </c>
    </row>
    <row r="322" spans="5:7" x14ac:dyDescent="0.25">
      <c r="E322" t="s">
        <v>491</v>
      </c>
      <c r="F322">
        <v>0</v>
      </c>
      <c r="G322">
        <v>0</v>
      </c>
    </row>
    <row r="323" spans="5:7" x14ac:dyDescent="0.25">
      <c r="E323" t="s">
        <v>491</v>
      </c>
      <c r="F323">
        <v>0</v>
      </c>
      <c r="G323">
        <v>0</v>
      </c>
    </row>
    <row r="324" spans="5:7" x14ac:dyDescent="0.25">
      <c r="E324" t="s">
        <v>491</v>
      </c>
      <c r="F324">
        <v>0</v>
      </c>
      <c r="G324">
        <v>0</v>
      </c>
    </row>
    <row r="325" spans="5:7" x14ac:dyDescent="0.25">
      <c r="E325" t="s">
        <v>491</v>
      </c>
      <c r="F325">
        <v>0</v>
      </c>
      <c r="G325">
        <v>0</v>
      </c>
    </row>
    <row r="326" spans="5:7" x14ac:dyDescent="0.25">
      <c r="E326" t="s">
        <v>491</v>
      </c>
      <c r="F326">
        <v>0</v>
      </c>
      <c r="G326">
        <v>0</v>
      </c>
    </row>
    <row r="327" spans="5:7" x14ac:dyDescent="0.25">
      <c r="E327" t="s">
        <v>491</v>
      </c>
      <c r="F327">
        <v>0</v>
      </c>
      <c r="G327">
        <v>0</v>
      </c>
    </row>
    <row r="328" spans="5:7" x14ac:dyDescent="0.25">
      <c r="E328" t="s">
        <v>491</v>
      </c>
      <c r="F328">
        <v>0</v>
      </c>
      <c r="G328">
        <v>0</v>
      </c>
    </row>
    <row r="329" spans="5:7" x14ac:dyDescent="0.25">
      <c r="E329" t="s">
        <v>491</v>
      </c>
      <c r="F329">
        <v>0</v>
      </c>
      <c r="G329">
        <v>0</v>
      </c>
    </row>
    <row r="330" spans="5:7" x14ac:dyDescent="0.25">
      <c r="E330" t="s">
        <v>491</v>
      </c>
      <c r="F330">
        <v>10000</v>
      </c>
      <c r="G330">
        <v>0</v>
      </c>
    </row>
    <row r="331" spans="5:7" x14ac:dyDescent="0.25">
      <c r="E331" t="s">
        <v>491</v>
      </c>
      <c r="F331">
        <v>4200</v>
      </c>
      <c r="G331">
        <v>0</v>
      </c>
    </row>
    <row r="332" spans="5:7" x14ac:dyDescent="0.25">
      <c r="E332" t="s">
        <v>491</v>
      </c>
      <c r="F332">
        <v>4700</v>
      </c>
      <c r="G332">
        <v>0</v>
      </c>
    </row>
    <row r="333" spans="5:7" x14ac:dyDescent="0.25">
      <c r="E333" t="s">
        <v>491</v>
      </c>
      <c r="F333">
        <v>0</v>
      </c>
      <c r="G333">
        <v>0</v>
      </c>
    </row>
    <row r="334" spans="5:7" x14ac:dyDescent="0.25">
      <c r="E334" t="s">
        <v>491</v>
      </c>
      <c r="F334">
        <v>5000</v>
      </c>
      <c r="G334">
        <v>0</v>
      </c>
    </row>
    <row r="335" spans="5:7" x14ac:dyDescent="0.25">
      <c r="E335" t="s">
        <v>491</v>
      </c>
      <c r="F335">
        <v>0</v>
      </c>
      <c r="G335">
        <v>0</v>
      </c>
    </row>
    <row r="336" spans="5:7" x14ac:dyDescent="0.25">
      <c r="E336" t="s">
        <v>491</v>
      </c>
      <c r="F336">
        <v>0</v>
      </c>
      <c r="G336">
        <v>0</v>
      </c>
    </row>
    <row r="337" spans="5:7" x14ac:dyDescent="0.25">
      <c r="E337" t="s">
        <v>491</v>
      </c>
      <c r="F337">
        <v>0</v>
      </c>
      <c r="G337">
        <v>0</v>
      </c>
    </row>
    <row r="338" spans="5:7" x14ac:dyDescent="0.25">
      <c r="E338" t="s">
        <v>491</v>
      </c>
      <c r="F338">
        <v>0</v>
      </c>
      <c r="G338">
        <v>0</v>
      </c>
    </row>
    <row r="339" spans="5:7" x14ac:dyDescent="0.25">
      <c r="E339" t="s">
        <v>491</v>
      </c>
      <c r="F339">
        <v>0</v>
      </c>
      <c r="G339">
        <v>0</v>
      </c>
    </row>
    <row r="340" spans="5:7" x14ac:dyDescent="0.25">
      <c r="E340" t="s">
        <v>491</v>
      </c>
      <c r="F340">
        <v>4200</v>
      </c>
      <c r="G340">
        <v>0</v>
      </c>
    </row>
    <row r="341" spans="5:7" x14ac:dyDescent="0.25">
      <c r="E341" t="s">
        <v>491</v>
      </c>
      <c r="F341">
        <v>0</v>
      </c>
      <c r="G341">
        <v>0</v>
      </c>
    </row>
    <row r="342" spans="5:7" x14ac:dyDescent="0.25">
      <c r="E342" t="s">
        <v>491</v>
      </c>
      <c r="F342">
        <v>0</v>
      </c>
      <c r="G342">
        <v>0</v>
      </c>
    </row>
    <row r="343" spans="5:7" x14ac:dyDescent="0.25">
      <c r="E343" t="s">
        <v>491</v>
      </c>
      <c r="F343">
        <v>0</v>
      </c>
      <c r="G343">
        <v>0</v>
      </c>
    </row>
    <row r="344" spans="5:7" x14ac:dyDescent="0.25">
      <c r="E344" t="s">
        <v>491</v>
      </c>
      <c r="F344">
        <v>0</v>
      </c>
      <c r="G344">
        <v>0</v>
      </c>
    </row>
    <row r="345" spans="5:7" x14ac:dyDescent="0.25">
      <c r="E345" t="s">
        <v>491</v>
      </c>
      <c r="F345">
        <v>0</v>
      </c>
      <c r="G345">
        <v>0</v>
      </c>
    </row>
    <row r="346" spans="5:7" x14ac:dyDescent="0.25">
      <c r="E346" t="s">
        <v>491</v>
      </c>
      <c r="F346">
        <v>12100</v>
      </c>
      <c r="G346">
        <v>0</v>
      </c>
    </row>
    <row r="347" spans="5:7" x14ac:dyDescent="0.25">
      <c r="E347" t="s">
        <v>491</v>
      </c>
      <c r="F347">
        <v>0</v>
      </c>
      <c r="G347">
        <v>0</v>
      </c>
    </row>
    <row r="348" spans="5:7" x14ac:dyDescent="0.25">
      <c r="E348" t="s">
        <v>491</v>
      </c>
      <c r="F348">
        <v>0</v>
      </c>
      <c r="G348">
        <v>0</v>
      </c>
    </row>
    <row r="349" spans="5:7" x14ac:dyDescent="0.25">
      <c r="E349" t="s">
        <v>491</v>
      </c>
      <c r="F349">
        <v>0</v>
      </c>
      <c r="G349">
        <v>0</v>
      </c>
    </row>
    <row r="350" spans="5:7" x14ac:dyDescent="0.25">
      <c r="E350" t="s">
        <v>491</v>
      </c>
      <c r="F350">
        <v>2800</v>
      </c>
      <c r="G350">
        <v>0</v>
      </c>
    </row>
    <row r="351" spans="5:7" x14ac:dyDescent="0.25">
      <c r="E351" t="s">
        <v>491</v>
      </c>
      <c r="F351">
        <v>0</v>
      </c>
      <c r="G351">
        <v>0</v>
      </c>
    </row>
    <row r="352" spans="5:7" x14ac:dyDescent="0.25">
      <c r="E352" t="s">
        <v>491</v>
      </c>
      <c r="F352">
        <v>0</v>
      </c>
      <c r="G352">
        <v>0</v>
      </c>
    </row>
    <row r="353" spans="5:7" x14ac:dyDescent="0.25">
      <c r="E353" t="s">
        <v>491</v>
      </c>
      <c r="F353">
        <v>0</v>
      </c>
      <c r="G353">
        <v>0</v>
      </c>
    </row>
    <row r="354" spans="5:7" x14ac:dyDescent="0.25">
      <c r="E354" t="s">
        <v>491</v>
      </c>
      <c r="F354">
        <v>4200</v>
      </c>
      <c r="G354">
        <v>0</v>
      </c>
    </row>
    <row r="355" spans="5:7" x14ac:dyDescent="0.25">
      <c r="E355" t="s">
        <v>491</v>
      </c>
      <c r="F355">
        <v>0</v>
      </c>
      <c r="G355">
        <v>0</v>
      </c>
    </row>
    <row r="356" spans="5:7" x14ac:dyDescent="0.25">
      <c r="E356" t="s">
        <v>491</v>
      </c>
      <c r="F356">
        <v>0</v>
      </c>
      <c r="G356">
        <v>0</v>
      </c>
    </row>
    <row r="357" spans="5:7" x14ac:dyDescent="0.25">
      <c r="E357" t="s">
        <v>491</v>
      </c>
      <c r="F357">
        <v>0</v>
      </c>
      <c r="G357">
        <v>0</v>
      </c>
    </row>
    <row r="358" spans="5:7" x14ac:dyDescent="0.25">
      <c r="E358" t="s">
        <v>491</v>
      </c>
      <c r="F358">
        <v>0</v>
      </c>
      <c r="G358">
        <v>0</v>
      </c>
    </row>
    <row r="359" spans="5:7" x14ac:dyDescent="0.25">
      <c r="E359" t="s">
        <v>491</v>
      </c>
      <c r="F359">
        <v>12100</v>
      </c>
      <c r="G359">
        <v>0</v>
      </c>
    </row>
    <row r="360" spans="5:7" x14ac:dyDescent="0.25">
      <c r="E360" t="s">
        <v>491</v>
      </c>
      <c r="F360">
        <v>2800</v>
      </c>
      <c r="G360">
        <v>0</v>
      </c>
    </row>
    <row r="361" spans="5:7" x14ac:dyDescent="0.25">
      <c r="E361" t="s">
        <v>491</v>
      </c>
      <c r="F361">
        <v>0</v>
      </c>
      <c r="G361">
        <v>0</v>
      </c>
    </row>
    <row r="362" spans="5:7" x14ac:dyDescent="0.25">
      <c r="E362" t="s">
        <v>478</v>
      </c>
      <c r="F362">
        <v>0</v>
      </c>
      <c r="G362">
        <v>0</v>
      </c>
    </row>
    <row r="363" spans="5:7" x14ac:dyDescent="0.25">
      <c r="E363" t="s">
        <v>478</v>
      </c>
      <c r="F363">
        <v>0</v>
      </c>
      <c r="G363">
        <v>0</v>
      </c>
    </row>
    <row r="364" spans="5:7" x14ac:dyDescent="0.25">
      <c r="E364" t="s">
        <v>478</v>
      </c>
      <c r="F364">
        <v>0</v>
      </c>
      <c r="G364">
        <v>0</v>
      </c>
    </row>
    <row r="365" spans="5:7" x14ac:dyDescent="0.25">
      <c r="E365" t="s">
        <v>478</v>
      </c>
      <c r="F365">
        <v>0</v>
      </c>
      <c r="G365">
        <v>0</v>
      </c>
    </row>
    <row r="366" spans="5:7" x14ac:dyDescent="0.25">
      <c r="E366" t="s">
        <v>478</v>
      </c>
      <c r="F366">
        <v>0</v>
      </c>
      <c r="G366">
        <v>0</v>
      </c>
    </row>
    <row r="367" spans="5:7" x14ac:dyDescent="0.25">
      <c r="E367" t="s">
        <v>478</v>
      </c>
      <c r="F367">
        <v>9500</v>
      </c>
      <c r="G367">
        <v>0</v>
      </c>
    </row>
    <row r="368" spans="5:7" x14ac:dyDescent="0.25">
      <c r="E368" t="s">
        <v>478</v>
      </c>
      <c r="F368">
        <v>7500</v>
      </c>
      <c r="G368">
        <v>0</v>
      </c>
    </row>
    <row r="369" spans="5:7" x14ac:dyDescent="0.25">
      <c r="E369" t="s">
        <v>478</v>
      </c>
      <c r="F369">
        <v>0</v>
      </c>
      <c r="G369">
        <v>0</v>
      </c>
    </row>
    <row r="370" spans="5:7" x14ac:dyDescent="0.25">
      <c r="E370" t="s">
        <v>475</v>
      </c>
      <c r="F370">
        <v>0</v>
      </c>
      <c r="G370">
        <v>0</v>
      </c>
    </row>
    <row r="371" spans="5:7" x14ac:dyDescent="0.25">
      <c r="E371" t="s">
        <v>475</v>
      </c>
      <c r="F371">
        <v>0</v>
      </c>
      <c r="G371">
        <v>0</v>
      </c>
    </row>
    <row r="372" spans="5:7" x14ac:dyDescent="0.25">
      <c r="E372" t="s">
        <v>475</v>
      </c>
      <c r="F372">
        <v>0</v>
      </c>
      <c r="G372">
        <v>0</v>
      </c>
    </row>
    <row r="373" spans="5:7" x14ac:dyDescent="0.25">
      <c r="E373" t="s">
        <v>475</v>
      </c>
      <c r="F373">
        <v>0</v>
      </c>
      <c r="G373">
        <v>0</v>
      </c>
    </row>
    <row r="374" spans="5:7" x14ac:dyDescent="0.25">
      <c r="E374" t="s">
        <v>475</v>
      </c>
      <c r="F374">
        <v>0</v>
      </c>
      <c r="G374">
        <v>0</v>
      </c>
    </row>
    <row r="375" spans="5:7" x14ac:dyDescent="0.25">
      <c r="E375" t="s">
        <v>475</v>
      </c>
      <c r="F375">
        <v>0</v>
      </c>
      <c r="G375">
        <v>0</v>
      </c>
    </row>
    <row r="376" spans="5:7" x14ac:dyDescent="0.25">
      <c r="E376" t="s">
        <v>475</v>
      </c>
      <c r="F376">
        <v>0</v>
      </c>
      <c r="G376">
        <v>0</v>
      </c>
    </row>
    <row r="377" spans="5:7" x14ac:dyDescent="0.25">
      <c r="E377" t="s">
        <v>475</v>
      </c>
      <c r="F377">
        <v>0</v>
      </c>
      <c r="G377">
        <v>0</v>
      </c>
    </row>
    <row r="378" spans="5:7" x14ac:dyDescent="0.25">
      <c r="E378" t="s">
        <v>475</v>
      </c>
      <c r="F378">
        <v>0</v>
      </c>
      <c r="G378">
        <v>0</v>
      </c>
    </row>
    <row r="379" spans="5:7" x14ac:dyDescent="0.25">
      <c r="E379" t="s">
        <v>475</v>
      </c>
      <c r="F379">
        <v>0</v>
      </c>
      <c r="G379">
        <v>0</v>
      </c>
    </row>
    <row r="380" spans="5:7" x14ac:dyDescent="0.25">
      <c r="E380" t="s">
        <v>475</v>
      </c>
      <c r="F380">
        <v>0</v>
      </c>
      <c r="G380">
        <v>0</v>
      </c>
    </row>
    <row r="381" spans="5:7" x14ac:dyDescent="0.25">
      <c r="E381" t="s">
        <v>494</v>
      </c>
      <c r="F381">
        <v>0</v>
      </c>
      <c r="G381">
        <v>0</v>
      </c>
    </row>
    <row r="382" spans="5:7" x14ac:dyDescent="0.25">
      <c r="E382" t="s">
        <v>494</v>
      </c>
      <c r="F382">
        <v>0</v>
      </c>
      <c r="G382">
        <v>0</v>
      </c>
    </row>
    <row r="383" spans="5:7" x14ac:dyDescent="0.25">
      <c r="E383" t="s">
        <v>494</v>
      </c>
      <c r="F383">
        <v>4100</v>
      </c>
      <c r="G383">
        <v>0</v>
      </c>
    </row>
    <row r="384" spans="5:7" x14ac:dyDescent="0.25">
      <c r="E384" t="s">
        <v>494</v>
      </c>
      <c r="F384">
        <v>4800</v>
      </c>
      <c r="G384">
        <v>0</v>
      </c>
    </row>
    <row r="385" spans="5:7" x14ac:dyDescent="0.25">
      <c r="E385" t="s">
        <v>476</v>
      </c>
      <c r="F385">
        <v>3000</v>
      </c>
      <c r="G385">
        <v>0</v>
      </c>
    </row>
    <row r="386" spans="5:7" x14ac:dyDescent="0.25">
      <c r="E386" t="s">
        <v>476</v>
      </c>
      <c r="F386">
        <v>0</v>
      </c>
      <c r="G386">
        <v>0</v>
      </c>
    </row>
    <row r="387" spans="5:7" x14ac:dyDescent="0.25">
      <c r="E387" t="s">
        <v>476</v>
      </c>
      <c r="F387">
        <v>0</v>
      </c>
      <c r="G387">
        <v>0</v>
      </c>
    </row>
    <row r="388" spans="5:7" x14ac:dyDescent="0.25">
      <c r="E388" t="s">
        <v>476</v>
      </c>
      <c r="F388">
        <v>0</v>
      </c>
      <c r="G388">
        <v>0</v>
      </c>
    </row>
    <row r="389" spans="5:7" x14ac:dyDescent="0.25">
      <c r="E389" t="s">
        <v>476</v>
      </c>
      <c r="F389">
        <v>0</v>
      </c>
      <c r="G389">
        <v>0</v>
      </c>
    </row>
    <row r="390" spans="5:7" x14ac:dyDescent="0.25">
      <c r="E390" t="s">
        <v>476</v>
      </c>
      <c r="F390">
        <v>2400</v>
      </c>
      <c r="G390">
        <v>0</v>
      </c>
    </row>
    <row r="391" spans="5:7" x14ac:dyDescent="0.25">
      <c r="E391" t="s">
        <v>476</v>
      </c>
      <c r="F391">
        <v>0</v>
      </c>
      <c r="G391">
        <v>0</v>
      </c>
    </row>
    <row r="392" spans="5:7" x14ac:dyDescent="0.25">
      <c r="E392" t="s">
        <v>476</v>
      </c>
      <c r="F392">
        <v>0</v>
      </c>
      <c r="G392">
        <v>0</v>
      </c>
    </row>
    <row r="393" spans="5:7" x14ac:dyDescent="0.25">
      <c r="E393" t="s">
        <v>476</v>
      </c>
      <c r="F393">
        <v>0</v>
      </c>
      <c r="G393">
        <v>0</v>
      </c>
    </row>
    <row r="394" spans="5:7" x14ac:dyDescent="0.25">
      <c r="E394" t="s">
        <v>476</v>
      </c>
      <c r="F394">
        <v>0</v>
      </c>
      <c r="G394">
        <v>0</v>
      </c>
    </row>
    <row r="395" spans="5:7" x14ac:dyDescent="0.25">
      <c r="E395" t="s">
        <v>476</v>
      </c>
      <c r="F395">
        <v>0</v>
      </c>
      <c r="G395">
        <v>0</v>
      </c>
    </row>
    <row r="396" spans="5:7" x14ac:dyDescent="0.25">
      <c r="E396" t="s">
        <v>476</v>
      </c>
      <c r="F396">
        <v>0</v>
      </c>
      <c r="G396">
        <v>0</v>
      </c>
    </row>
    <row r="397" spans="5:7" x14ac:dyDescent="0.25">
      <c r="E397" t="s">
        <v>476</v>
      </c>
      <c r="F397">
        <v>0</v>
      </c>
      <c r="G397">
        <v>0</v>
      </c>
    </row>
    <row r="398" spans="5:7" x14ac:dyDescent="0.25">
      <c r="E398" t="s">
        <v>476</v>
      </c>
      <c r="F398">
        <v>0</v>
      </c>
      <c r="G398">
        <v>0</v>
      </c>
    </row>
    <row r="399" spans="5:7" x14ac:dyDescent="0.25">
      <c r="E399" t="s">
        <v>476</v>
      </c>
      <c r="F399">
        <v>0</v>
      </c>
      <c r="G399">
        <v>0</v>
      </c>
    </row>
    <row r="400" spans="5:7" x14ac:dyDescent="0.25">
      <c r="E400" t="s">
        <v>476</v>
      </c>
      <c r="F400">
        <v>0</v>
      </c>
      <c r="G400">
        <v>0</v>
      </c>
    </row>
    <row r="401" spans="5:7" x14ac:dyDescent="0.25">
      <c r="E401" t="s">
        <v>476</v>
      </c>
      <c r="F401">
        <v>0</v>
      </c>
      <c r="G401">
        <v>0</v>
      </c>
    </row>
    <row r="402" spans="5:7" x14ac:dyDescent="0.25">
      <c r="E402" t="s">
        <v>476</v>
      </c>
      <c r="F402">
        <v>5000</v>
      </c>
      <c r="G402">
        <v>0</v>
      </c>
    </row>
    <row r="403" spans="5:7" x14ac:dyDescent="0.25">
      <c r="E403" t="s">
        <v>476</v>
      </c>
      <c r="F403">
        <v>0</v>
      </c>
      <c r="G403">
        <v>0</v>
      </c>
    </row>
    <row r="404" spans="5:7" x14ac:dyDescent="0.25">
      <c r="E404" t="s">
        <v>476</v>
      </c>
      <c r="F404">
        <v>4200</v>
      </c>
      <c r="G404">
        <v>0</v>
      </c>
    </row>
    <row r="405" spans="5:7" x14ac:dyDescent="0.25">
      <c r="E405" t="s">
        <v>476</v>
      </c>
      <c r="F405">
        <v>4200</v>
      </c>
      <c r="G405">
        <v>0</v>
      </c>
    </row>
    <row r="406" spans="5:7" x14ac:dyDescent="0.25">
      <c r="E406" t="s">
        <v>476</v>
      </c>
      <c r="F406">
        <v>5000</v>
      </c>
      <c r="G406">
        <v>0</v>
      </c>
    </row>
    <row r="407" spans="5:7" x14ac:dyDescent="0.25">
      <c r="E407" t="s">
        <v>476</v>
      </c>
      <c r="F407">
        <v>0</v>
      </c>
      <c r="G407">
        <v>0</v>
      </c>
    </row>
    <row r="408" spans="5:7" x14ac:dyDescent="0.25">
      <c r="E408" t="s">
        <v>476</v>
      </c>
      <c r="F408">
        <v>0</v>
      </c>
      <c r="G408">
        <v>0</v>
      </c>
    </row>
    <row r="409" spans="5:7" x14ac:dyDescent="0.25">
      <c r="E409" t="s">
        <v>476</v>
      </c>
      <c r="F409">
        <v>0</v>
      </c>
      <c r="G409">
        <v>0</v>
      </c>
    </row>
    <row r="410" spans="5:7" x14ac:dyDescent="0.25">
      <c r="E410" t="s">
        <v>476</v>
      </c>
      <c r="F410">
        <v>2800</v>
      </c>
      <c r="G410">
        <v>0</v>
      </c>
    </row>
    <row r="411" spans="5:7" x14ac:dyDescent="0.25">
      <c r="E411" t="s">
        <v>476</v>
      </c>
      <c r="F411">
        <v>0</v>
      </c>
      <c r="G411">
        <v>0</v>
      </c>
    </row>
    <row r="412" spans="5:7" x14ac:dyDescent="0.25">
      <c r="E412" t="s">
        <v>476</v>
      </c>
      <c r="F412">
        <v>0</v>
      </c>
      <c r="G412">
        <v>0</v>
      </c>
    </row>
    <row r="413" spans="5:7" x14ac:dyDescent="0.25">
      <c r="E413" t="s">
        <v>476</v>
      </c>
      <c r="F413">
        <v>0</v>
      </c>
      <c r="G413">
        <v>0</v>
      </c>
    </row>
    <row r="414" spans="5:7" x14ac:dyDescent="0.25">
      <c r="E414" t="s">
        <v>476</v>
      </c>
      <c r="F414">
        <v>3000</v>
      </c>
      <c r="G414">
        <v>0</v>
      </c>
    </row>
    <row r="415" spans="5:7" x14ac:dyDescent="0.25">
      <c r="E415" t="s">
        <v>476</v>
      </c>
      <c r="F415">
        <v>1400</v>
      </c>
      <c r="G415">
        <v>0</v>
      </c>
    </row>
    <row r="416" spans="5:7" x14ac:dyDescent="0.25">
      <c r="E416" t="s">
        <v>508</v>
      </c>
      <c r="F416">
        <v>10000</v>
      </c>
      <c r="G416">
        <v>0</v>
      </c>
    </row>
    <row r="417" spans="5:7" x14ac:dyDescent="0.25">
      <c r="E417" t="s">
        <v>508</v>
      </c>
      <c r="F417">
        <v>8000</v>
      </c>
      <c r="G417">
        <v>0</v>
      </c>
    </row>
    <row r="418" spans="5:7" x14ac:dyDescent="0.25">
      <c r="E418" t="s">
        <v>503</v>
      </c>
      <c r="F418">
        <v>3000</v>
      </c>
      <c r="G418">
        <v>0</v>
      </c>
    </row>
    <row r="419" spans="5:7" x14ac:dyDescent="0.25">
      <c r="E419" t="s">
        <v>503</v>
      </c>
      <c r="F419">
        <v>2000</v>
      </c>
      <c r="G419">
        <v>0</v>
      </c>
    </row>
    <row r="420" spans="5:7" x14ac:dyDescent="0.25">
      <c r="E420" t="s">
        <v>485</v>
      </c>
      <c r="F420">
        <v>0</v>
      </c>
      <c r="G420">
        <v>0</v>
      </c>
    </row>
    <row r="421" spans="5:7" x14ac:dyDescent="0.25">
      <c r="E421" t="s">
        <v>485</v>
      </c>
      <c r="F421">
        <v>0</v>
      </c>
      <c r="G421">
        <v>0</v>
      </c>
    </row>
    <row r="422" spans="5:7" x14ac:dyDescent="0.25">
      <c r="E422" t="s">
        <v>485</v>
      </c>
      <c r="F422">
        <v>0</v>
      </c>
      <c r="G422">
        <v>0</v>
      </c>
    </row>
    <row r="423" spans="5:7" x14ac:dyDescent="0.25">
      <c r="E423" t="s">
        <v>493</v>
      </c>
      <c r="F423">
        <v>0</v>
      </c>
      <c r="G423">
        <v>0</v>
      </c>
    </row>
    <row r="424" spans="5:7" x14ac:dyDescent="0.25">
      <c r="E424" t="s">
        <v>493</v>
      </c>
      <c r="F424">
        <v>0</v>
      </c>
      <c r="G424">
        <v>0</v>
      </c>
    </row>
    <row r="425" spans="5:7" x14ac:dyDescent="0.25">
      <c r="E425" t="s">
        <v>493</v>
      </c>
      <c r="F425">
        <v>0</v>
      </c>
      <c r="G425">
        <v>0</v>
      </c>
    </row>
    <row r="426" spans="5:7" x14ac:dyDescent="0.25">
      <c r="E426" t="s">
        <v>493</v>
      </c>
      <c r="F426">
        <v>6000</v>
      </c>
      <c r="G426">
        <v>0</v>
      </c>
    </row>
    <row r="427" spans="5:7" x14ac:dyDescent="0.25">
      <c r="E427" t="s">
        <v>493</v>
      </c>
      <c r="F427">
        <v>0</v>
      </c>
      <c r="G427">
        <v>0</v>
      </c>
    </row>
    <row r="428" spans="5:7" x14ac:dyDescent="0.25">
      <c r="E428" t="s">
        <v>493</v>
      </c>
      <c r="F428">
        <v>8000</v>
      </c>
      <c r="G428">
        <v>0</v>
      </c>
    </row>
    <row r="429" spans="5:7" x14ac:dyDescent="0.25">
      <c r="E429" t="s">
        <v>493</v>
      </c>
      <c r="F429">
        <v>0</v>
      </c>
      <c r="G429">
        <v>0</v>
      </c>
    </row>
    <row r="430" spans="5:7" x14ac:dyDescent="0.25">
      <c r="E430" t="s">
        <v>493</v>
      </c>
      <c r="F430">
        <v>0</v>
      </c>
      <c r="G430">
        <v>0</v>
      </c>
    </row>
    <row r="431" spans="5:7" x14ac:dyDescent="0.25">
      <c r="E431" t="s">
        <v>493</v>
      </c>
      <c r="F431">
        <v>0</v>
      </c>
      <c r="G431">
        <v>0</v>
      </c>
    </row>
    <row r="432" spans="5:7" x14ac:dyDescent="0.25">
      <c r="E432" t="s">
        <v>493</v>
      </c>
      <c r="F432">
        <v>8000</v>
      </c>
      <c r="G432">
        <v>0</v>
      </c>
    </row>
    <row r="433" spans="5:7" x14ac:dyDescent="0.25">
      <c r="E433" t="s">
        <v>493</v>
      </c>
      <c r="F433">
        <v>12000</v>
      </c>
      <c r="G433">
        <v>0</v>
      </c>
    </row>
    <row r="434" spans="5:7" x14ac:dyDescent="0.25">
      <c r="E434" t="s">
        <v>493</v>
      </c>
      <c r="F434">
        <v>4000</v>
      </c>
      <c r="G434">
        <v>0</v>
      </c>
    </row>
    <row r="435" spans="5:7" x14ac:dyDescent="0.25">
      <c r="E435" t="s">
        <v>493</v>
      </c>
      <c r="F435">
        <v>0</v>
      </c>
      <c r="G435">
        <v>0</v>
      </c>
    </row>
    <row r="436" spans="5:7" x14ac:dyDescent="0.25">
      <c r="E436" t="s">
        <v>493</v>
      </c>
      <c r="F436">
        <v>0</v>
      </c>
      <c r="G436">
        <v>0</v>
      </c>
    </row>
    <row r="437" spans="5:7" x14ac:dyDescent="0.25">
      <c r="E437" t="s">
        <v>493</v>
      </c>
      <c r="F437">
        <v>0</v>
      </c>
      <c r="G437">
        <v>0</v>
      </c>
    </row>
    <row r="438" spans="5:7" x14ac:dyDescent="0.25">
      <c r="E438" t="s">
        <v>493</v>
      </c>
      <c r="F438">
        <v>0</v>
      </c>
      <c r="G438">
        <v>0</v>
      </c>
    </row>
    <row r="439" spans="5:7" x14ac:dyDescent="0.25">
      <c r="E439" t="s">
        <v>496</v>
      </c>
      <c r="F439">
        <v>7000</v>
      </c>
      <c r="G439">
        <v>0</v>
      </c>
    </row>
    <row r="440" spans="5:7" x14ac:dyDescent="0.25">
      <c r="E440" t="s">
        <v>496</v>
      </c>
      <c r="F440">
        <v>3200</v>
      </c>
      <c r="G440">
        <v>0</v>
      </c>
    </row>
    <row r="441" spans="5:7" x14ac:dyDescent="0.25">
      <c r="E441" t="s">
        <v>496</v>
      </c>
      <c r="F441">
        <v>0</v>
      </c>
      <c r="G441">
        <v>0</v>
      </c>
    </row>
    <row r="442" spans="5:7" x14ac:dyDescent="0.25">
      <c r="E442" t="s">
        <v>496</v>
      </c>
      <c r="F442">
        <v>0</v>
      </c>
      <c r="G442">
        <v>0</v>
      </c>
    </row>
    <row r="443" spans="5:7" x14ac:dyDescent="0.25">
      <c r="E443" t="s">
        <v>496</v>
      </c>
      <c r="F443">
        <v>0</v>
      </c>
      <c r="G443">
        <v>0</v>
      </c>
    </row>
    <row r="444" spans="5:7" x14ac:dyDescent="0.25">
      <c r="E444" t="s">
        <v>496</v>
      </c>
      <c r="F444">
        <v>9200</v>
      </c>
      <c r="G444">
        <v>0</v>
      </c>
    </row>
    <row r="445" spans="5:7" x14ac:dyDescent="0.25">
      <c r="E445" t="s">
        <v>496</v>
      </c>
      <c r="F445">
        <v>0</v>
      </c>
      <c r="G445">
        <v>0</v>
      </c>
    </row>
    <row r="446" spans="5:7" x14ac:dyDescent="0.25">
      <c r="E446" t="s">
        <v>496</v>
      </c>
      <c r="F446">
        <v>0</v>
      </c>
      <c r="G446">
        <v>0</v>
      </c>
    </row>
    <row r="447" spans="5:7" x14ac:dyDescent="0.25">
      <c r="E447" t="s">
        <v>496</v>
      </c>
      <c r="F447">
        <v>5000</v>
      </c>
      <c r="G447">
        <v>0</v>
      </c>
    </row>
    <row r="448" spans="5:7" x14ac:dyDescent="0.25">
      <c r="E448" t="s">
        <v>496</v>
      </c>
      <c r="F448">
        <v>5000</v>
      </c>
      <c r="G448">
        <v>0</v>
      </c>
    </row>
    <row r="449" spans="5:7" x14ac:dyDescent="0.25">
      <c r="E449" t="s">
        <v>496</v>
      </c>
      <c r="F449">
        <v>6000</v>
      </c>
      <c r="G449">
        <v>0</v>
      </c>
    </row>
    <row r="450" spans="5:7" x14ac:dyDescent="0.25">
      <c r="E450" t="s">
        <v>496</v>
      </c>
      <c r="F450">
        <v>0</v>
      </c>
      <c r="G450">
        <v>0</v>
      </c>
    </row>
    <row r="451" spans="5:7" x14ac:dyDescent="0.25">
      <c r="E451" t="s">
        <v>496</v>
      </c>
      <c r="F451">
        <v>0</v>
      </c>
      <c r="G451">
        <v>0</v>
      </c>
    </row>
    <row r="452" spans="5:7" x14ac:dyDescent="0.25">
      <c r="E452" t="s">
        <v>496</v>
      </c>
      <c r="F452">
        <v>4000</v>
      </c>
      <c r="G452">
        <v>0</v>
      </c>
    </row>
    <row r="453" spans="5:7" x14ac:dyDescent="0.25">
      <c r="E453" t="s">
        <v>496</v>
      </c>
      <c r="F453">
        <v>0</v>
      </c>
      <c r="G453">
        <v>0</v>
      </c>
    </row>
    <row r="454" spans="5:7" x14ac:dyDescent="0.25">
      <c r="E454" t="s">
        <v>461</v>
      </c>
      <c r="F454">
        <v>0</v>
      </c>
      <c r="G454">
        <v>0</v>
      </c>
    </row>
    <row r="455" spans="5:7" x14ac:dyDescent="0.25">
      <c r="E455" t="s">
        <v>461</v>
      </c>
      <c r="F455">
        <v>0</v>
      </c>
      <c r="G455">
        <v>0</v>
      </c>
    </row>
    <row r="456" spans="5:7" x14ac:dyDescent="0.25">
      <c r="E456" t="s">
        <v>461</v>
      </c>
      <c r="F456">
        <v>0</v>
      </c>
      <c r="G456">
        <v>0</v>
      </c>
    </row>
    <row r="457" spans="5:7" x14ac:dyDescent="0.25">
      <c r="E457" t="s">
        <v>470</v>
      </c>
      <c r="F457">
        <v>0</v>
      </c>
      <c r="G457">
        <v>0</v>
      </c>
    </row>
    <row r="458" spans="5:7" x14ac:dyDescent="0.25">
      <c r="E458" t="s">
        <v>470</v>
      </c>
      <c r="F458">
        <v>0</v>
      </c>
      <c r="G458">
        <v>0</v>
      </c>
    </row>
    <row r="459" spans="5:7" x14ac:dyDescent="0.25">
      <c r="E459" t="s">
        <v>470</v>
      </c>
      <c r="F459">
        <v>0</v>
      </c>
      <c r="G459">
        <v>0</v>
      </c>
    </row>
    <row r="460" spans="5:7" x14ac:dyDescent="0.25">
      <c r="E460" t="s">
        <v>470</v>
      </c>
      <c r="F460">
        <v>0</v>
      </c>
      <c r="G460">
        <v>0</v>
      </c>
    </row>
    <row r="461" spans="5:7" x14ac:dyDescent="0.25">
      <c r="E461" t="s">
        <v>470</v>
      </c>
      <c r="F461">
        <v>0</v>
      </c>
      <c r="G461">
        <v>0</v>
      </c>
    </row>
    <row r="462" spans="5:7" x14ac:dyDescent="0.25">
      <c r="E462" t="s">
        <v>470</v>
      </c>
      <c r="F462">
        <v>0</v>
      </c>
      <c r="G462">
        <v>0</v>
      </c>
    </row>
    <row r="463" spans="5:7" x14ac:dyDescent="0.25">
      <c r="E463" t="s">
        <v>470</v>
      </c>
      <c r="F463">
        <v>0</v>
      </c>
      <c r="G463">
        <v>0</v>
      </c>
    </row>
    <row r="464" spans="5:7" x14ac:dyDescent="0.25">
      <c r="E464" t="s">
        <v>470</v>
      </c>
      <c r="F464">
        <v>0</v>
      </c>
      <c r="G464">
        <v>0</v>
      </c>
    </row>
    <row r="465" spans="5:7" x14ac:dyDescent="0.25">
      <c r="E465" t="s">
        <v>470</v>
      </c>
      <c r="F465">
        <v>0</v>
      </c>
      <c r="G465">
        <v>0</v>
      </c>
    </row>
    <row r="466" spans="5:7" x14ac:dyDescent="0.25">
      <c r="E466" t="s">
        <v>470</v>
      </c>
      <c r="F466">
        <v>0</v>
      </c>
      <c r="G466">
        <v>0</v>
      </c>
    </row>
    <row r="467" spans="5:7" x14ac:dyDescent="0.25">
      <c r="E467" t="s">
        <v>470</v>
      </c>
      <c r="F467">
        <v>0</v>
      </c>
      <c r="G467">
        <v>0</v>
      </c>
    </row>
    <row r="468" spans="5:7" x14ac:dyDescent="0.25">
      <c r="E468" t="s">
        <v>468</v>
      </c>
      <c r="F468">
        <v>0</v>
      </c>
      <c r="G468">
        <v>0</v>
      </c>
    </row>
    <row r="469" spans="5:7" x14ac:dyDescent="0.25">
      <c r="E469" t="s">
        <v>468</v>
      </c>
      <c r="F469">
        <v>0</v>
      </c>
      <c r="G469">
        <v>0</v>
      </c>
    </row>
    <row r="470" spans="5:7" x14ac:dyDescent="0.25">
      <c r="E470" t="s">
        <v>468</v>
      </c>
      <c r="F470">
        <v>1200</v>
      </c>
      <c r="G470">
        <v>0</v>
      </c>
    </row>
    <row r="471" spans="5:7" x14ac:dyDescent="0.25">
      <c r="E471" t="s">
        <v>471</v>
      </c>
      <c r="F471">
        <v>0</v>
      </c>
      <c r="G471">
        <v>0</v>
      </c>
    </row>
    <row r="472" spans="5:7" x14ac:dyDescent="0.25">
      <c r="E472" t="s">
        <v>471</v>
      </c>
      <c r="F472">
        <v>5000</v>
      </c>
      <c r="G472">
        <v>0</v>
      </c>
    </row>
    <row r="473" spans="5:7" x14ac:dyDescent="0.25">
      <c r="E473" t="s">
        <v>471</v>
      </c>
      <c r="F473">
        <v>0</v>
      </c>
      <c r="G473">
        <v>0</v>
      </c>
    </row>
    <row r="474" spans="5:7" x14ac:dyDescent="0.25">
      <c r="E474" t="s">
        <v>471</v>
      </c>
      <c r="F474">
        <v>0</v>
      </c>
      <c r="G474">
        <v>0</v>
      </c>
    </row>
    <row r="475" spans="5:7" x14ac:dyDescent="0.25">
      <c r="E475" t="s">
        <v>471</v>
      </c>
      <c r="F475">
        <v>0</v>
      </c>
      <c r="G475">
        <v>17900</v>
      </c>
    </row>
    <row r="476" spans="5:7" x14ac:dyDescent="0.25">
      <c r="E476" t="s">
        <v>471</v>
      </c>
      <c r="F476">
        <v>0</v>
      </c>
      <c r="G476">
        <v>0</v>
      </c>
    </row>
    <row r="477" spans="5:7" x14ac:dyDescent="0.25">
      <c r="E477" t="s">
        <v>471</v>
      </c>
      <c r="F477">
        <v>0</v>
      </c>
      <c r="G477">
        <v>3000</v>
      </c>
    </row>
    <row r="478" spans="5:7" x14ac:dyDescent="0.25">
      <c r="E478" t="s">
        <v>471</v>
      </c>
      <c r="F478">
        <v>0</v>
      </c>
      <c r="G478">
        <v>0</v>
      </c>
    </row>
    <row r="479" spans="5:7" x14ac:dyDescent="0.25">
      <c r="E479" t="s">
        <v>471</v>
      </c>
      <c r="F479">
        <v>0</v>
      </c>
      <c r="G479">
        <v>0</v>
      </c>
    </row>
    <row r="480" spans="5:7" x14ac:dyDescent="0.25">
      <c r="E480" t="s">
        <v>471</v>
      </c>
      <c r="F480">
        <v>5000</v>
      </c>
      <c r="G480">
        <v>0</v>
      </c>
    </row>
    <row r="481" spans="5:7" x14ac:dyDescent="0.25">
      <c r="E481" t="s">
        <v>471</v>
      </c>
      <c r="F481">
        <v>0</v>
      </c>
      <c r="G481">
        <v>0</v>
      </c>
    </row>
    <row r="482" spans="5:7" x14ac:dyDescent="0.25">
      <c r="E482" t="s">
        <v>471</v>
      </c>
      <c r="F482">
        <v>0</v>
      </c>
      <c r="G482">
        <v>4900</v>
      </c>
    </row>
    <row r="483" spans="5:7" x14ac:dyDescent="0.25">
      <c r="E483" t="s">
        <v>471</v>
      </c>
      <c r="F483">
        <v>17000</v>
      </c>
      <c r="G483">
        <v>0</v>
      </c>
    </row>
    <row r="484" spans="5:7" x14ac:dyDescent="0.25">
      <c r="E484" t="s">
        <v>471</v>
      </c>
      <c r="F484">
        <v>0</v>
      </c>
      <c r="G484">
        <v>0</v>
      </c>
    </row>
    <row r="485" spans="5:7" x14ac:dyDescent="0.25">
      <c r="E485" t="s">
        <v>471</v>
      </c>
      <c r="F485">
        <v>5000</v>
      </c>
      <c r="G485">
        <v>0</v>
      </c>
    </row>
    <row r="486" spans="5:7" x14ac:dyDescent="0.25">
      <c r="E486" t="s">
        <v>471</v>
      </c>
      <c r="F486">
        <v>0</v>
      </c>
      <c r="G486">
        <v>0</v>
      </c>
    </row>
    <row r="487" spans="5:7" x14ac:dyDescent="0.25">
      <c r="E487" t="s">
        <v>471</v>
      </c>
      <c r="F487">
        <v>0</v>
      </c>
      <c r="G487">
        <v>0</v>
      </c>
    </row>
    <row r="488" spans="5:7" x14ac:dyDescent="0.25">
      <c r="E488" t="s">
        <v>471</v>
      </c>
      <c r="F488">
        <v>0</v>
      </c>
      <c r="G488">
        <v>0</v>
      </c>
    </row>
    <row r="489" spans="5:7" x14ac:dyDescent="0.25">
      <c r="E489" t="s">
        <v>471</v>
      </c>
      <c r="F489">
        <v>2000</v>
      </c>
      <c r="G489">
        <v>6000</v>
      </c>
    </row>
    <row r="490" spans="5:7" x14ac:dyDescent="0.25">
      <c r="E490" t="s">
        <v>471</v>
      </c>
      <c r="F490">
        <v>0</v>
      </c>
      <c r="G490">
        <v>0</v>
      </c>
    </row>
    <row r="491" spans="5:7" x14ac:dyDescent="0.25">
      <c r="E491" t="s">
        <v>471</v>
      </c>
      <c r="F491">
        <v>0</v>
      </c>
      <c r="G491">
        <v>0</v>
      </c>
    </row>
    <row r="492" spans="5:7" x14ac:dyDescent="0.25">
      <c r="E492" t="s">
        <v>471</v>
      </c>
      <c r="F492">
        <v>0</v>
      </c>
      <c r="G492">
        <v>0</v>
      </c>
    </row>
    <row r="493" spans="5:7" x14ac:dyDescent="0.25">
      <c r="E493" t="s">
        <v>471</v>
      </c>
      <c r="F493">
        <v>0</v>
      </c>
      <c r="G493">
        <v>0</v>
      </c>
    </row>
    <row r="494" spans="5:7" x14ac:dyDescent="0.25">
      <c r="E494" t="s">
        <v>471</v>
      </c>
      <c r="F494">
        <v>0</v>
      </c>
      <c r="G494">
        <v>0</v>
      </c>
    </row>
    <row r="495" spans="5:7" x14ac:dyDescent="0.25">
      <c r="E495" t="s">
        <v>471</v>
      </c>
      <c r="F495">
        <v>0</v>
      </c>
      <c r="G495">
        <v>0</v>
      </c>
    </row>
    <row r="496" spans="5:7" x14ac:dyDescent="0.25">
      <c r="E496" t="s">
        <v>471</v>
      </c>
      <c r="F496">
        <v>0</v>
      </c>
      <c r="G496">
        <v>0</v>
      </c>
    </row>
    <row r="497" spans="5:7" x14ac:dyDescent="0.25">
      <c r="E497" t="s">
        <v>471</v>
      </c>
      <c r="F497">
        <v>0</v>
      </c>
      <c r="G497">
        <v>0</v>
      </c>
    </row>
    <row r="498" spans="5:7" x14ac:dyDescent="0.25">
      <c r="E498" t="s">
        <v>471</v>
      </c>
      <c r="F498">
        <v>0</v>
      </c>
      <c r="G498">
        <v>0</v>
      </c>
    </row>
    <row r="499" spans="5:7" x14ac:dyDescent="0.25">
      <c r="E499" t="s">
        <v>471</v>
      </c>
      <c r="F499">
        <v>0</v>
      </c>
      <c r="G499">
        <v>0</v>
      </c>
    </row>
    <row r="500" spans="5:7" x14ac:dyDescent="0.25">
      <c r="E500" t="s">
        <v>471</v>
      </c>
      <c r="F500">
        <v>0</v>
      </c>
      <c r="G500">
        <v>0</v>
      </c>
    </row>
    <row r="501" spans="5:7" x14ac:dyDescent="0.25">
      <c r="E501" t="s">
        <v>471</v>
      </c>
      <c r="F501">
        <v>0</v>
      </c>
      <c r="G501">
        <v>0</v>
      </c>
    </row>
    <row r="502" spans="5:7" x14ac:dyDescent="0.25">
      <c r="E502" t="s">
        <v>471</v>
      </c>
      <c r="F502">
        <v>3000</v>
      </c>
      <c r="G502">
        <v>0</v>
      </c>
    </row>
    <row r="503" spans="5:7" x14ac:dyDescent="0.25">
      <c r="E503" t="s">
        <v>471</v>
      </c>
      <c r="F503">
        <v>0</v>
      </c>
      <c r="G503">
        <v>10000</v>
      </c>
    </row>
    <row r="504" spans="5:7" x14ac:dyDescent="0.25">
      <c r="E504" t="s">
        <v>471</v>
      </c>
      <c r="F504">
        <v>0</v>
      </c>
      <c r="G504">
        <v>3000</v>
      </c>
    </row>
    <row r="505" spans="5:7" x14ac:dyDescent="0.25">
      <c r="E505" t="s">
        <v>471</v>
      </c>
      <c r="F505">
        <v>0</v>
      </c>
      <c r="G505">
        <v>0</v>
      </c>
    </row>
    <row r="506" spans="5:7" x14ac:dyDescent="0.25">
      <c r="E506" t="s">
        <v>471</v>
      </c>
      <c r="F506">
        <v>0</v>
      </c>
      <c r="G506">
        <v>0</v>
      </c>
    </row>
    <row r="507" spans="5:7" x14ac:dyDescent="0.25">
      <c r="E507" t="s">
        <v>471</v>
      </c>
      <c r="F507">
        <v>0</v>
      </c>
      <c r="G507">
        <v>0</v>
      </c>
    </row>
    <row r="508" spans="5:7" x14ac:dyDescent="0.25">
      <c r="E508" t="s">
        <v>471</v>
      </c>
      <c r="F508">
        <v>0</v>
      </c>
      <c r="G508">
        <v>0</v>
      </c>
    </row>
    <row r="509" spans="5:7" x14ac:dyDescent="0.25">
      <c r="E509" t="s">
        <v>471</v>
      </c>
      <c r="F509">
        <v>0</v>
      </c>
      <c r="G509">
        <v>0</v>
      </c>
    </row>
    <row r="510" spans="5:7" x14ac:dyDescent="0.25">
      <c r="E510" t="s">
        <v>471</v>
      </c>
      <c r="F510">
        <v>0</v>
      </c>
      <c r="G510">
        <v>0</v>
      </c>
    </row>
    <row r="511" spans="5:7" x14ac:dyDescent="0.25">
      <c r="E511" t="s">
        <v>471</v>
      </c>
      <c r="F511">
        <v>0</v>
      </c>
      <c r="G511">
        <v>5000</v>
      </c>
    </row>
    <row r="512" spans="5:7" x14ac:dyDescent="0.25">
      <c r="E512" t="s">
        <v>471</v>
      </c>
      <c r="F512">
        <v>0</v>
      </c>
      <c r="G512">
        <v>0</v>
      </c>
    </row>
    <row r="513" spans="5:7" x14ac:dyDescent="0.25">
      <c r="E513" t="s">
        <v>471</v>
      </c>
      <c r="F513">
        <v>2000</v>
      </c>
      <c r="G513">
        <v>6000</v>
      </c>
    </row>
    <row r="514" spans="5:7" x14ac:dyDescent="0.25">
      <c r="E514" t="s">
        <v>471</v>
      </c>
      <c r="F514">
        <v>0</v>
      </c>
      <c r="G514">
        <v>0</v>
      </c>
    </row>
    <row r="515" spans="5:7" x14ac:dyDescent="0.25">
      <c r="E515" t="s">
        <v>471</v>
      </c>
      <c r="F515">
        <v>2000</v>
      </c>
      <c r="G515">
        <v>6000</v>
      </c>
    </row>
    <row r="516" spans="5:7" x14ac:dyDescent="0.25">
      <c r="E516" t="s">
        <v>471</v>
      </c>
      <c r="F516">
        <v>0</v>
      </c>
      <c r="G516">
        <v>0</v>
      </c>
    </row>
    <row r="517" spans="5:7" x14ac:dyDescent="0.25">
      <c r="E517" t="s">
        <v>471</v>
      </c>
      <c r="F517">
        <v>0</v>
      </c>
      <c r="G517">
        <v>0</v>
      </c>
    </row>
    <row r="518" spans="5:7" x14ac:dyDescent="0.25">
      <c r="E518" t="s">
        <v>471</v>
      </c>
      <c r="F518">
        <v>0</v>
      </c>
      <c r="G518">
        <v>0</v>
      </c>
    </row>
    <row r="519" spans="5:7" x14ac:dyDescent="0.25">
      <c r="E519" t="s">
        <v>471</v>
      </c>
      <c r="F519">
        <v>0</v>
      </c>
      <c r="G519">
        <v>0</v>
      </c>
    </row>
    <row r="520" spans="5:7" x14ac:dyDescent="0.25">
      <c r="E520" t="s">
        <v>471</v>
      </c>
      <c r="F520">
        <v>0</v>
      </c>
      <c r="G520">
        <v>0</v>
      </c>
    </row>
    <row r="521" spans="5:7" x14ac:dyDescent="0.25">
      <c r="E521" t="s">
        <v>471</v>
      </c>
      <c r="F521">
        <v>0</v>
      </c>
      <c r="G521">
        <v>0</v>
      </c>
    </row>
    <row r="522" spans="5:7" x14ac:dyDescent="0.25">
      <c r="E522" t="s">
        <v>471</v>
      </c>
      <c r="F522">
        <v>0</v>
      </c>
      <c r="G522">
        <v>0</v>
      </c>
    </row>
    <row r="523" spans="5:7" x14ac:dyDescent="0.25">
      <c r="E523" t="s">
        <v>471</v>
      </c>
      <c r="F523">
        <v>0</v>
      </c>
      <c r="G523">
        <v>0</v>
      </c>
    </row>
    <row r="524" spans="5:7" x14ac:dyDescent="0.25">
      <c r="E524" t="s">
        <v>471</v>
      </c>
      <c r="F524">
        <v>0</v>
      </c>
      <c r="G524">
        <v>0</v>
      </c>
    </row>
    <row r="525" spans="5:7" x14ac:dyDescent="0.25">
      <c r="E525" t="s">
        <v>471</v>
      </c>
      <c r="F525">
        <v>0</v>
      </c>
      <c r="G525">
        <v>0</v>
      </c>
    </row>
    <row r="526" spans="5:7" x14ac:dyDescent="0.25">
      <c r="E526" t="s">
        <v>471</v>
      </c>
      <c r="F526">
        <v>0</v>
      </c>
      <c r="G526">
        <v>0</v>
      </c>
    </row>
    <row r="527" spans="5:7" x14ac:dyDescent="0.25">
      <c r="E527" t="s">
        <v>471</v>
      </c>
      <c r="F527">
        <v>3000</v>
      </c>
      <c r="G527">
        <v>0</v>
      </c>
    </row>
    <row r="528" spans="5:7" x14ac:dyDescent="0.25">
      <c r="E528" t="s">
        <v>471</v>
      </c>
      <c r="F528">
        <v>0</v>
      </c>
      <c r="G528">
        <v>0</v>
      </c>
    </row>
    <row r="529" spans="5:7" x14ac:dyDescent="0.25">
      <c r="E529" t="s">
        <v>471</v>
      </c>
      <c r="F529">
        <v>3000</v>
      </c>
      <c r="G529">
        <v>0</v>
      </c>
    </row>
    <row r="530" spans="5:7" x14ac:dyDescent="0.25">
      <c r="E530" t="s">
        <v>471</v>
      </c>
      <c r="F530">
        <v>0</v>
      </c>
      <c r="G530">
        <v>0</v>
      </c>
    </row>
    <row r="531" spans="5:7" x14ac:dyDescent="0.25">
      <c r="E531" t="s">
        <v>469</v>
      </c>
      <c r="F531">
        <v>6100</v>
      </c>
      <c r="G531">
        <v>0</v>
      </c>
    </row>
    <row r="532" spans="5:7" x14ac:dyDescent="0.25">
      <c r="E532" t="s">
        <v>469</v>
      </c>
      <c r="F532">
        <v>6000</v>
      </c>
      <c r="G532">
        <v>25700</v>
      </c>
    </row>
    <row r="533" spans="5:7" x14ac:dyDescent="0.25">
      <c r="E533" t="s">
        <v>469</v>
      </c>
      <c r="F533">
        <v>8000</v>
      </c>
      <c r="G533">
        <v>0</v>
      </c>
    </row>
    <row r="534" spans="5:7" x14ac:dyDescent="0.25">
      <c r="E534" t="s">
        <v>469</v>
      </c>
      <c r="F534">
        <v>15000</v>
      </c>
      <c r="G534">
        <v>0</v>
      </c>
    </row>
    <row r="535" spans="5:7" x14ac:dyDescent="0.25">
      <c r="E535" t="s">
        <v>469</v>
      </c>
      <c r="F535">
        <v>13000</v>
      </c>
      <c r="G535">
        <v>0</v>
      </c>
    </row>
    <row r="536" spans="5:7" x14ac:dyDescent="0.25">
      <c r="E536" t="s">
        <v>469</v>
      </c>
      <c r="F536">
        <v>7500</v>
      </c>
      <c r="G536">
        <v>0</v>
      </c>
    </row>
    <row r="537" spans="5:7" x14ac:dyDescent="0.25">
      <c r="E537" t="s">
        <v>469</v>
      </c>
      <c r="F537">
        <v>10000</v>
      </c>
      <c r="G537">
        <v>0</v>
      </c>
    </row>
    <row r="538" spans="5:7" x14ac:dyDescent="0.25">
      <c r="E538" t="s">
        <v>469</v>
      </c>
      <c r="F538">
        <v>8000</v>
      </c>
      <c r="G538">
        <v>0</v>
      </c>
    </row>
    <row r="539" spans="5:7" x14ac:dyDescent="0.25">
      <c r="E539" t="s">
        <v>469</v>
      </c>
      <c r="F539">
        <v>5000</v>
      </c>
      <c r="G539">
        <v>0</v>
      </c>
    </row>
    <row r="540" spans="5:7" x14ac:dyDescent="0.25">
      <c r="E540" t="s">
        <v>469</v>
      </c>
      <c r="F540">
        <v>10000</v>
      </c>
      <c r="G540">
        <v>0</v>
      </c>
    </row>
    <row r="541" spans="5:7" x14ac:dyDescent="0.25">
      <c r="E541" t="s">
        <v>469</v>
      </c>
      <c r="F541">
        <v>5000</v>
      </c>
      <c r="G541">
        <v>0</v>
      </c>
    </row>
    <row r="542" spans="5:7" x14ac:dyDescent="0.25">
      <c r="E542" t="s">
        <v>469</v>
      </c>
      <c r="F542">
        <v>0</v>
      </c>
      <c r="G542">
        <v>0</v>
      </c>
    </row>
    <row r="543" spans="5:7" x14ac:dyDescent="0.25">
      <c r="E543" t="s">
        <v>469</v>
      </c>
      <c r="F543">
        <v>0</v>
      </c>
      <c r="G543">
        <v>0</v>
      </c>
    </row>
    <row r="544" spans="5:7" x14ac:dyDescent="0.25">
      <c r="E544" t="s">
        <v>469</v>
      </c>
      <c r="F544">
        <v>27000</v>
      </c>
      <c r="G544">
        <v>0</v>
      </c>
    </row>
    <row r="545" spans="5:7" x14ac:dyDescent="0.25">
      <c r="E545" t="s">
        <v>469</v>
      </c>
      <c r="F545">
        <v>7500</v>
      </c>
      <c r="G545">
        <v>0</v>
      </c>
    </row>
    <row r="546" spans="5:7" x14ac:dyDescent="0.25">
      <c r="E546" t="s">
        <v>469</v>
      </c>
      <c r="F546">
        <v>12000</v>
      </c>
      <c r="G546">
        <v>0</v>
      </c>
    </row>
    <row r="547" spans="5:7" x14ac:dyDescent="0.25">
      <c r="E547" t="s">
        <v>469</v>
      </c>
      <c r="F547">
        <v>17000</v>
      </c>
      <c r="G547">
        <v>0</v>
      </c>
    </row>
    <row r="548" spans="5:7" x14ac:dyDescent="0.25">
      <c r="E548" t="s">
        <v>469</v>
      </c>
      <c r="F548">
        <v>5000</v>
      </c>
      <c r="G548">
        <v>0</v>
      </c>
    </row>
    <row r="549" spans="5:7" x14ac:dyDescent="0.25">
      <c r="E549" t="s">
        <v>469</v>
      </c>
      <c r="F549">
        <v>8000</v>
      </c>
      <c r="G549">
        <v>0</v>
      </c>
    </row>
    <row r="550" spans="5:7" x14ac:dyDescent="0.25">
      <c r="E550" t="s">
        <v>469</v>
      </c>
      <c r="F550">
        <v>0</v>
      </c>
      <c r="G550">
        <v>0</v>
      </c>
    </row>
    <row r="551" spans="5:7" x14ac:dyDescent="0.25">
      <c r="E551" t="s">
        <v>469</v>
      </c>
      <c r="F551">
        <v>6100</v>
      </c>
      <c r="G551">
        <v>0</v>
      </c>
    </row>
    <row r="552" spans="5:7" x14ac:dyDescent="0.25">
      <c r="E552" t="s">
        <v>469</v>
      </c>
      <c r="F552">
        <v>6100</v>
      </c>
      <c r="G552">
        <v>0</v>
      </c>
    </row>
    <row r="553" spans="5:7" x14ac:dyDescent="0.25">
      <c r="E553" t="s">
        <v>469</v>
      </c>
      <c r="F553">
        <v>16100</v>
      </c>
      <c r="G553">
        <v>0</v>
      </c>
    </row>
    <row r="554" spans="5:7" x14ac:dyDescent="0.25">
      <c r="E554" t="s">
        <v>482</v>
      </c>
      <c r="F554">
        <v>16000</v>
      </c>
      <c r="G554">
        <v>0</v>
      </c>
    </row>
    <row r="555" spans="5:7" x14ac:dyDescent="0.25">
      <c r="E555" t="s">
        <v>482</v>
      </c>
      <c r="F555">
        <v>18500</v>
      </c>
      <c r="G555">
        <v>0</v>
      </c>
    </row>
    <row r="556" spans="5:7" x14ac:dyDescent="0.25">
      <c r="E556" t="s">
        <v>482</v>
      </c>
      <c r="F556">
        <v>30500</v>
      </c>
      <c r="G556">
        <v>0</v>
      </c>
    </row>
    <row r="557" spans="5:7" x14ac:dyDescent="0.25">
      <c r="E557" t="s">
        <v>482</v>
      </c>
      <c r="F557">
        <v>60000</v>
      </c>
      <c r="G557">
        <v>0</v>
      </c>
    </row>
    <row r="558" spans="5:7" x14ac:dyDescent="0.25">
      <c r="E558" t="s">
        <v>482</v>
      </c>
      <c r="F558">
        <v>16500</v>
      </c>
      <c r="G558">
        <v>0</v>
      </c>
    </row>
    <row r="559" spans="5:7" x14ac:dyDescent="0.25">
      <c r="E559" t="s">
        <v>482</v>
      </c>
      <c r="F559">
        <v>16800</v>
      </c>
      <c r="G559">
        <v>0</v>
      </c>
    </row>
    <row r="560" spans="5:7" x14ac:dyDescent="0.25">
      <c r="E560" t="s">
        <v>482</v>
      </c>
      <c r="F560">
        <v>25500</v>
      </c>
      <c r="G560">
        <v>0</v>
      </c>
    </row>
    <row r="561" spans="5:7" x14ac:dyDescent="0.25">
      <c r="E561" t="s">
        <v>482</v>
      </c>
      <c r="F561">
        <v>25000</v>
      </c>
      <c r="G561">
        <v>0</v>
      </c>
    </row>
    <row r="562" spans="5:7" x14ac:dyDescent="0.25">
      <c r="E562" t="s">
        <v>482</v>
      </c>
      <c r="F562">
        <v>16500</v>
      </c>
      <c r="G562">
        <v>0</v>
      </c>
    </row>
    <row r="563" spans="5:7" x14ac:dyDescent="0.25">
      <c r="E563" t="s">
        <v>482</v>
      </c>
      <c r="F563">
        <v>20000</v>
      </c>
      <c r="G563">
        <v>0</v>
      </c>
    </row>
    <row r="564" spans="5:7" x14ac:dyDescent="0.25">
      <c r="E564" t="s">
        <v>482</v>
      </c>
      <c r="F564">
        <v>15500</v>
      </c>
      <c r="G564">
        <v>0</v>
      </c>
    </row>
    <row r="565" spans="5:7" x14ac:dyDescent="0.25">
      <c r="E565" t="s">
        <v>482</v>
      </c>
      <c r="F565">
        <v>40000</v>
      </c>
      <c r="G565">
        <v>0</v>
      </c>
    </row>
    <row r="566" spans="5:7" x14ac:dyDescent="0.25">
      <c r="E566" t="s">
        <v>482</v>
      </c>
      <c r="F566">
        <v>50000</v>
      </c>
      <c r="G566">
        <v>0</v>
      </c>
    </row>
    <row r="567" spans="5:7" x14ac:dyDescent="0.25">
      <c r="E567" t="s">
        <v>482</v>
      </c>
      <c r="F567">
        <v>15000</v>
      </c>
      <c r="G567">
        <v>0</v>
      </c>
    </row>
    <row r="568" spans="5:7" x14ac:dyDescent="0.25">
      <c r="E568" t="s">
        <v>482</v>
      </c>
      <c r="F568">
        <v>26000</v>
      </c>
      <c r="G568">
        <v>0</v>
      </c>
    </row>
    <row r="569" spans="5:7" x14ac:dyDescent="0.25">
      <c r="E569" t="s">
        <v>482</v>
      </c>
      <c r="F569">
        <v>15000</v>
      </c>
      <c r="G569">
        <v>0</v>
      </c>
    </row>
    <row r="570" spans="5:7" x14ac:dyDescent="0.25">
      <c r="E570" t="s">
        <v>482</v>
      </c>
      <c r="F570">
        <v>18000</v>
      </c>
      <c r="G570">
        <v>0</v>
      </c>
    </row>
    <row r="571" spans="5:7" x14ac:dyDescent="0.25">
      <c r="E571" t="s">
        <v>482</v>
      </c>
      <c r="F571">
        <v>0</v>
      </c>
      <c r="G571">
        <v>0</v>
      </c>
    </row>
    <row r="572" spans="5:7" x14ac:dyDescent="0.25">
      <c r="E572" t="s">
        <v>504</v>
      </c>
      <c r="F572">
        <v>18000</v>
      </c>
      <c r="G572">
        <v>0</v>
      </c>
    </row>
    <row r="573" spans="5:7" x14ac:dyDescent="0.25">
      <c r="E573" t="s">
        <v>474</v>
      </c>
      <c r="F573">
        <v>0</v>
      </c>
      <c r="G573">
        <v>0</v>
      </c>
    </row>
    <row r="574" spans="5:7" x14ac:dyDescent="0.25">
      <c r="E574" t="s">
        <v>474</v>
      </c>
      <c r="F574">
        <v>0</v>
      </c>
      <c r="G574">
        <v>0</v>
      </c>
    </row>
    <row r="575" spans="5:7" x14ac:dyDescent="0.25">
      <c r="E575" t="s">
        <v>474</v>
      </c>
      <c r="F575">
        <v>0</v>
      </c>
      <c r="G575">
        <v>0</v>
      </c>
    </row>
    <row r="576" spans="5:7" x14ac:dyDescent="0.25">
      <c r="E576" t="s">
        <v>474</v>
      </c>
      <c r="F576">
        <v>0</v>
      </c>
      <c r="G576">
        <v>0</v>
      </c>
    </row>
    <row r="577" spans="5:7" x14ac:dyDescent="0.25">
      <c r="E577" t="s">
        <v>474</v>
      </c>
      <c r="F577">
        <v>0</v>
      </c>
      <c r="G577">
        <v>0</v>
      </c>
    </row>
    <row r="578" spans="5:7" x14ac:dyDescent="0.25">
      <c r="E578" t="s">
        <v>474</v>
      </c>
      <c r="F578">
        <v>0</v>
      </c>
      <c r="G578">
        <v>0</v>
      </c>
    </row>
    <row r="579" spans="5:7" x14ac:dyDescent="0.25">
      <c r="E579" t="s">
        <v>474</v>
      </c>
      <c r="F579">
        <v>0</v>
      </c>
      <c r="G579">
        <v>0</v>
      </c>
    </row>
    <row r="580" spans="5:7" x14ac:dyDescent="0.25">
      <c r="E580" t="s">
        <v>474</v>
      </c>
      <c r="F580">
        <v>0</v>
      </c>
      <c r="G580">
        <v>0</v>
      </c>
    </row>
    <row r="581" spans="5:7" x14ac:dyDescent="0.25">
      <c r="E581" t="s">
        <v>474</v>
      </c>
      <c r="F581">
        <v>900</v>
      </c>
      <c r="G581">
        <v>0</v>
      </c>
    </row>
    <row r="582" spans="5:7" x14ac:dyDescent="0.25">
      <c r="E582" t="s">
        <v>501</v>
      </c>
      <c r="F582">
        <v>4500</v>
      </c>
      <c r="G582">
        <v>0</v>
      </c>
    </row>
    <row r="583" spans="5:7" x14ac:dyDescent="0.25">
      <c r="E583" t="s">
        <v>501</v>
      </c>
      <c r="F583">
        <v>12000</v>
      </c>
      <c r="G583">
        <v>0</v>
      </c>
    </row>
    <row r="584" spans="5:7" x14ac:dyDescent="0.25">
      <c r="E584" t="s">
        <v>501</v>
      </c>
      <c r="F584">
        <v>0</v>
      </c>
      <c r="G584">
        <v>0</v>
      </c>
    </row>
    <row r="585" spans="5:7" x14ac:dyDescent="0.25">
      <c r="E585" t="s">
        <v>501</v>
      </c>
      <c r="F585">
        <v>4000</v>
      </c>
      <c r="G585">
        <v>0</v>
      </c>
    </row>
    <row r="586" spans="5:7" x14ac:dyDescent="0.25">
      <c r="E586" t="s">
        <v>501</v>
      </c>
      <c r="F586">
        <v>38000</v>
      </c>
      <c r="G586">
        <v>0</v>
      </c>
    </row>
    <row r="587" spans="5:7" x14ac:dyDescent="0.25">
      <c r="E587" t="s">
        <v>501</v>
      </c>
      <c r="F587">
        <v>0</v>
      </c>
      <c r="G587">
        <v>0</v>
      </c>
    </row>
    <row r="588" spans="5:7" x14ac:dyDescent="0.25">
      <c r="E588" t="s">
        <v>501</v>
      </c>
      <c r="F588">
        <v>18000</v>
      </c>
      <c r="G588">
        <v>0</v>
      </c>
    </row>
    <row r="589" spans="5:7" x14ac:dyDescent="0.25">
      <c r="E589" t="s">
        <v>501</v>
      </c>
      <c r="F589">
        <v>45000</v>
      </c>
      <c r="G589">
        <v>0</v>
      </c>
    </row>
    <row r="590" spans="5:7" x14ac:dyDescent="0.25">
      <c r="E590" t="s">
        <v>501</v>
      </c>
      <c r="F590">
        <v>0</v>
      </c>
      <c r="G590">
        <v>0</v>
      </c>
    </row>
    <row r="591" spans="5:7" x14ac:dyDescent="0.25">
      <c r="E591" t="s">
        <v>501</v>
      </c>
      <c r="F591">
        <v>0</v>
      </c>
      <c r="G591">
        <v>0</v>
      </c>
    </row>
    <row r="592" spans="5:7" x14ac:dyDescent="0.25">
      <c r="E592" t="s">
        <v>501</v>
      </c>
      <c r="F592">
        <v>28000</v>
      </c>
      <c r="G592">
        <v>0</v>
      </c>
    </row>
    <row r="593" spans="5:7" x14ac:dyDescent="0.25">
      <c r="E593" t="s">
        <v>501</v>
      </c>
      <c r="F593">
        <v>0</v>
      </c>
      <c r="G593">
        <v>0</v>
      </c>
    </row>
    <row r="594" spans="5:7" x14ac:dyDescent="0.25">
      <c r="E594" t="s">
        <v>501</v>
      </c>
      <c r="F594">
        <v>6000</v>
      </c>
      <c r="G594">
        <v>0</v>
      </c>
    </row>
    <row r="595" spans="5:7" x14ac:dyDescent="0.25">
      <c r="E595" t="s">
        <v>544</v>
      </c>
      <c r="F595">
        <v>0</v>
      </c>
      <c r="G595">
        <v>0</v>
      </c>
    </row>
    <row r="596" spans="5:7" x14ac:dyDescent="0.25">
      <c r="E596" t="s">
        <v>497</v>
      </c>
      <c r="F596">
        <v>3500</v>
      </c>
      <c r="G596">
        <v>0</v>
      </c>
    </row>
    <row r="597" spans="5:7" x14ac:dyDescent="0.25">
      <c r="E597" t="s">
        <v>497</v>
      </c>
      <c r="F597">
        <v>6300</v>
      </c>
      <c r="G597">
        <v>0</v>
      </c>
    </row>
    <row r="598" spans="5:7" x14ac:dyDescent="0.25">
      <c r="E598" t="s">
        <v>497</v>
      </c>
      <c r="F598">
        <v>0</v>
      </c>
      <c r="G598">
        <v>0</v>
      </c>
    </row>
    <row r="599" spans="5:7" x14ac:dyDescent="0.25">
      <c r="E599" t="s">
        <v>497</v>
      </c>
      <c r="F599">
        <v>0</v>
      </c>
      <c r="G599">
        <v>0</v>
      </c>
    </row>
    <row r="600" spans="5:7" x14ac:dyDescent="0.25">
      <c r="E600" t="s">
        <v>497</v>
      </c>
      <c r="F600">
        <v>0</v>
      </c>
      <c r="G600">
        <v>0</v>
      </c>
    </row>
    <row r="601" spans="5:7" x14ac:dyDescent="0.25">
      <c r="E601" t="s">
        <v>473</v>
      </c>
      <c r="F601">
        <v>0</v>
      </c>
      <c r="G601">
        <v>0</v>
      </c>
    </row>
    <row r="602" spans="5:7" x14ac:dyDescent="0.25">
      <c r="E602" t="s">
        <v>473</v>
      </c>
      <c r="F602">
        <v>0</v>
      </c>
      <c r="G602">
        <v>0</v>
      </c>
    </row>
    <row r="603" spans="5:7" x14ac:dyDescent="0.25">
      <c r="E603" t="s">
        <v>473</v>
      </c>
      <c r="F603">
        <v>0</v>
      </c>
      <c r="G603">
        <v>0</v>
      </c>
    </row>
    <row r="604" spans="5:7" x14ac:dyDescent="0.25">
      <c r="E604" t="s">
        <v>473</v>
      </c>
      <c r="F604">
        <v>0</v>
      </c>
      <c r="G604">
        <v>0</v>
      </c>
    </row>
    <row r="605" spans="5:7" x14ac:dyDescent="0.25">
      <c r="E605" t="s">
        <v>473</v>
      </c>
      <c r="F605">
        <v>0</v>
      </c>
      <c r="G605">
        <v>0</v>
      </c>
    </row>
    <row r="606" spans="5:7" x14ac:dyDescent="0.25">
      <c r="E606" t="s">
        <v>473</v>
      </c>
      <c r="F606">
        <v>0</v>
      </c>
      <c r="G606">
        <v>0</v>
      </c>
    </row>
    <row r="607" spans="5:7" x14ac:dyDescent="0.25">
      <c r="E607" t="s">
        <v>473</v>
      </c>
      <c r="F607">
        <v>0</v>
      </c>
      <c r="G607">
        <v>0</v>
      </c>
    </row>
    <row r="608" spans="5:7" x14ac:dyDescent="0.25">
      <c r="E608" t="s">
        <v>473</v>
      </c>
      <c r="F608">
        <v>0</v>
      </c>
      <c r="G608">
        <v>0</v>
      </c>
    </row>
    <row r="609" spans="5:7" x14ac:dyDescent="0.25">
      <c r="E609" t="s">
        <v>473</v>
      </c>
      <c r="F609">
        <v>0</v>
      </c>
      <c r="G609">
        <v>0</v>
      </c>
    </row>
    <row r="610" spans="5:7" x14ac:dyDescent="0.25">
      <c r="E610" t="s">
        <v>495</v>
      </c>
      <c r="F610">
        <v>0</v>
      </c>
      <c r="G610">
        <v>0</v>
      </c>
    </row>
    <row r="611" spans="5:7" x14ac:dyDescent="0.25">
      <c r="E611" t="s">
        <v>495</v>
      </c>
      <c r="F611">
        <v>0</v>
      </c>
      <c r="G611">
        <v>0</v>
      </c>
    </row>
    <row r="612" spans="5:7" x14ac:dyDescent="0.25">
      <c r="E612" t="s">
        <v>495</v>
      </c>
      <c r="F612">
        <v>0</v>
      </c>
      <c r="G612">
        <v>0</v>
      </c>
    </row>
    <row r="613" spans="5:7" x14ac:dyDescent="0.25">
      <c r="E613" t="s">
        <v>495</v>
      </c>
      <c r="F613">
        <v>0</v>
      </c>
      <c r="G613">
        <v>0</v>
      </c>
    </row>
    <row r="614" spans="5:7" x14ac:dyDescent="0.25">
      <c r="E614" t="s">
        <v>495</v>
      </c>
      <c r="F614">
        <v>0</v>
      </c>
      <c r="G614">
        <v>0</v>
      </c>
    </row>
    <row r="615" spans="5:7" x14ac:dyDescent="0.25">
      <c r="E615" t="s">
        <v>543</v>
      </c>
      <c r="F615">
        <v>0</v>
      </c>
      <c r="G615">
        <v>0</v>
      </c>
    </row>
    <row r="616" spans="5:7" x14ac:dyDescent="0.25">
      <c r="E616" t="s">
        <v>543</v>
      </c>
      <c r="F616">
        <v>0</v>
      </c>
      <c r="G616">
        <v>0</v>
      </c>
    </row>
    <row r="617" spans="5:7" x14ac:dyDescent="0.25">
      <c r="E617" t="s">
        <v>543</v>
      </c>
      <c r="F617">
        <v>0</v>
      </c>
      <c r="G617">
        <v>0</v>
      </c>
    </row>
    <row r="618" spans="5:7" x14ac:dyDescent="0.25">
      <c r="E618" t="s">
        <v>543</v>
      </c>
      <c r="F618">
        <v>0</v>
      </c>
      <c r="G618">
        <v>0</v>
      </c>
    </row>
    <row r="619" spans="5:7" x14ac:dyDescent="0.25">
      <c r="E619" t="s">
        <v>543</v>
      </c>
      <c r="F619">
        <v>0</v>
      </c>
      <c r="G619">
        <v>0</v>
      </c>
    </row>
    <row r="620" spans="5:7" x14ac:dyDescent="0.25">
      <c r="E620" t="s">
        <v>543</v>
      </c>
      <c r="F620">
        <v>0</v>
      </c>
      <c r="G620">
        <v>0</v>
      </c>
    </row>
    <row r="621" spans="5:7" x14ac:dyDescent="0.25">
      <c r="E621" t="s">
        <v>509</v>
      </c>
      <c r="F621">
        <v>0</v>
      </c>
      <c r="G621">
        <v>0</v>
      </c>
    </row>
    <row r="622" spans="5:7" x14ac:dyDescent="0.25">
      <c r="E622" t="s">
        <v>509</v>
      </c>
      <c r="F622">
        <v>0</v>
      </c>
      <c r="G622">
        <v>0</v>
      </c>
    </row>
    <row r="623" spans="5:7" x14ac:dyDescent="0.25">
      <c r="E623" t="s">
        <v>484</v>
      </c>
      <c r="F623">
        <v>30000</v>
      </c>
      <c r="G623">
        <v>0</v>
      </c>
    </row>
    <row r="624" spans="5:7" x14ac:dyDescent="0.25">
      <c r="E624" t="s">
        <v>484</v>
      </c>
      <c r="F624">
        <v>6000</v>
      </c>
      <c r="G624">
        <v>0</v>
      </c>
    </row>
    <row r="625" spans="5:7" x14ac:dyDescent="0.25">
      <c r="E625" t="s">
        <v>484</v>
      </c>
      <c r="F625">
        <v>5000</v>
      </c>
      <c r="G625">
        <v>0</v>
      </c>
    </row>
    <row r="626" spans="5:7" x14ac:dyDescent="0.25">
      <c r="E626" t="s">
        <v>484</v>
      </c>
      <c r="F626">
        <v>7000</v>
      </c>
      <c r="G626">
        <v>0</v>
      </c>
    </row>
    <row r="627" spans="5:7" x14ac:dyDescent="0.25">
      <c r="E627" t="s">
        <v>484</v>
      </c>
      <c r="F627">
        <v>30000</v>
      </c>
      <c r="G627">
        <v>0</v>
      </c>
    </row>
    <row r="628" spans="5:7" x14ac:dyDescent="0.25">
      <c r="E628" t="s">
        <v>484</v>
      </c>
      <c r="F628">
        <v>6000</v>
      </c>
      <c r="G628">
        <v>0</v>
      </c>
    </row>
    <row r="629" spans="5:7" x14ac:dyDescent="0.25">
      <c r="E629" t="s">
        <v>484</v>
      </c>
      <c r="F629">
        <v>5000</v>
      </c>
      <c r="G629">
        <v>0</v>
      </c>
    </row>
    <row r="630" spans="5:7" x14ac:dyDescent="0.25">
      <c r="E630" t="s">
        <v>484</v>
      </c>
      <c r="F630">
        <v>6000</v>
      </c>
      <c r="G630">
        <v>0</v>
      </c>
    </row>
    <row r="631" spans="5:7" x14ac:dyDescent="0.25">
      <c r="E631" t="s">
        <v>484</v>
      </c>
      <c r="F631">
        <v>7000</v>
      </c>
      <c r="G631">
        <v>0</v>
      </c>
    </row>
    <row r="632" spans="5:7" x14ac:dyDescent="0.25">
      <c r="E632" t="s">
        <v>484</v>
      </c>
      <c r="F632">
        <v>30000</v>
      </c>
      <c r="G632">
        <v>0</v>
      </c>
    </row>
    <row r="633" spans="5:7" x14ac:dyDescent="0.25">
      <c r="E633" t="s">
        <v>484</v>
      </c>
      <c r="F633">
        <v>18000</v>
      </c>
      <c r="G633">
        <v>0</v>
      </c>
    </row>
    <row r="634" spans="5:7" x14ac:dyDescent="0.25">
      <c r="E634" t="s">
        <v>484</v>
      </c>
      <c r="F634">
        <v>6000</v>
      </c>
      <c r="G634">
        <v>0</v>
      </c>
    </row>
    <row r="635" spans="5:7" x14ac:dyDescent="0.25">
      <c r="E635" t="s">
        <v>484</v>
      </c>
      <c r="F635">
        <v>5000</v>
      </c>
      <c r="G635">
        <v>0</v>
      </c>
    </row>
    <row r="636" spans="5:7" x14ac:dyDescent="0.25">
      <c r="E636" t="s">
        <v>484</v>
      </c>
      <c r="F636">
        <v>6000</v>
      </c>
      <c r="G636">
        <v>0</v>
      </c>
    </row>
    <row r="637" spans="5:7" x14ac:dyDescent="0.25">
      <c r="E637" t="s">
        <v>484</v>
      </c>
      <c r="F637">
        <v>5000</v>
      </c>
      <c r="G637">
        <v>0</v>
      </c>
    </row>
    <row r="638" spans="5:7" x14ac:dyDescent="0.25">
      <c r="E638" t="s">
        <v>484</v>
      </c>
      <c r="F638">
        <v>30000</v>
      </c>
      <c r="G638">
        <v>0</v>
      </c>
    </row>
    <row r="639" spans="5:7" x14ac:dyDescent="0.25">
      <c r="E639" t="s">
        <v>484</v>
      </c>
      <c r="F639">
        <v>30000</v>
      </c>
      <c r="G639">
        <v>0</v>
      </c>
    </row>
    <row r="640" spans="5:7" x14ac:dyDescent="0.25">
      <c r="E640" t="s">
        <v>484</v>
      </c>
      <c r="F640">
        <v>18000</v>
      </c>
      <c r="G640">
        <v>0</v>
      </c>
    </row>
    <row r="641" spans="5:7" x14ac:dyDescent="0.25">
      <c r="E641" t="s">
        <v>484</v>
      </c>
      <c r="F641">
        <v>5000</v>
      </c>
      <c r="G641">
        <v>0</v>
      </c>
    </row>
    <row r="642" spans="5:7" x14ac:dyDescent="0.25">
      <c r="E642" t="s">
        <v>484</v>
      </c>
      <c r="F642">
        <v>18000</v>
      </c>
      <c r="G642">
        <v>0</v>
      </c>
    </row>
    <row r="643" spans="5:7" x14ac:dyDescent="0.25">
      <c r="E643" t="s">
        <v>484</v>
      </c>
      <c r="F643">
        <v>18000</v>
      </c>
      <c r="G643">
        <v>0</v>
      </c>
    </row>
    <row r="644" spans="5:7" x14ac:dyDescent="0.25">
      <c r="E644" t="s">
        <v>465</v>
      </c>
      <c r="F644">
        <v>0</v>
      </c>
      <c r="G644">
        <v>0</v>
      </c>
    </row>
    <row r="645" spans="5:7" x14ac:dyDescent="0.25">
      <c r="E645" t="s">
        <v>465</v>
      </c>
      <c r="F645">
        <v>0</v>
      </c>
      <c r="G645">
        <v>0</v>
      </c>
    </row>
    <row r="646" spans="5:7" x14ac:dyDescent="0.25">
      <c r="E646" t="s">
        <v>465</v>
      </c>
      <c r="F646">
        <v>0</v>
      </c>
      <c r="G646">
        <v>0</v>
      </c>
    </row>
    <row r="647" spans="5:7" x14ac:dyDescent="0.25">
      <c r="E647" t="s">
        <v>465</v>
      </c>
      <c r="F647">
        <v>0</v>
      </c>
      <c r="G647">
        <v>0</v>
      </c>
    </row>
    <row r="648" spans="5:7" x14ac:dyDescent="0.25">
      <c r="E648" t="s">
        <v>465</v>
      </c>
      <c r="F648">
        <v>0</v>
      </c>
      <c r="G648">
        <v>0</v>
      </c>
    </row>
    <row r="649" spans="5:7" x14ac:dyDescent="0.25">
      <c r="E649" t="s">
        <v>465</v>
      </c>
      <c r="F649">
        <v>5000</v>
      </c>
      <c r="G649">
        <v>0</v>
      </c>
    </row>
    <row r="650" spans="5:7" x14ac:dyDescent="0.25">
      <c r="E650" t="s">
        <v>465</v>
      </c>
      <c r="F650">
        <v>0</v>
      </c>
      <c r="G650">
        <v>0</v>
      </c>
    </row>
    <row r="651" spans="5:7" x14ac:dyDescent="0.25">
      <c r="E651" t="s">
        <v>465</v>
      </c>
      <c r="F651">
        <v>5000</v>
      </c>
      <c r="G651">
        <v>0</v>
      </c>
    </row>
    <row r="652" spans="5:7" x14ac:dyDescent="0.25">
      <c r="E652" t="s">
        <v>465</v>
      </c>
      <c r="F652">
        <v>5000</v>
      </c>
      <c r="G652">
        <v>0</v>
      </c>
    </row>
    <row r="653" spans="5:7" x14ac:dyDescent="0.25">
      <c r="E653" t="s">
        <v>465</v>
      </c>
      <c r="F653">
        <v>0</v>
      </c>
      <c r="G653">
        <v>0</v>
      </c>
    </row>
    <row r="654" spans="5:7" x14ac:dyDescent="0.25">
      <c r="E654" t="s">
        <v>465</v>
      </c>
      <c r="F654">
        <v>0</v>
      </c>
      <c r="G654">
        <v>0</v>
      </c>
    </row>
    <row r="655" spans="5:7" x14ac:dyDescent="0.25">
      <c r="E655" t="s">
        <v>465</v>
      </c>
      <c r="F655">
        <v>7400</v>
      </c>
      <c r="G655">
        <v>0</v>
      </c>
    </row>
    <row r="656" spans="5:7" x14ac:dyDescent="0.25">
      <c r="E656" t="s">
        <v>465</v>
      </c>
      <c r="F656">
        <v>2800</v>
      </c>
      <c r="G656">
        <v>0</v>
      </c>
    </row>
    <row r="657" spans="5:7" x14ac:dyDescent="0.25">
      <c r="E657" t="s">
        <v>465</v>
      </c>
      <c r="F657">
        <v>3500</v>
      </c>
      <c r="G657">
        <v>0</v>
      </c>
    </row>
    <row r="658" spans="5:7" x14ac:dyDescent="0.25">
      <c r="E658" t="s">
        <v>465</v>
      </c>
      <c r="F658">
        <v>0</v>
      </c>
      <c r="G658">
        <v>0</v>
      </c>
    </row>
    <row r="659" spans="5:7" x14ac:dyDescent="0.25">
      <c r="E659" t="s">
        <v>465</v>
      </c>
      <c r="F659">
        <v>0</v>
      </c>
      <c r="G659">
        <v>0</v>
      </c>
    </row>
    <row r="660" spans="5:7" x14ac:dyDescent="0.25">
      <c r="E660" t="s">
        <v>465</v>
      </c>
      <c r="F660">
        <v>0</v>
      </c>
      <c r="G660">
        <v>0</v>
      </c>
    </row>
    <row r="661" spans="5:7" x14ac:dyDescent="0.25">
      <c r="E661" t="s">
        <v>465</v>
      </c>
      <c r="F661">
        <v>4000</v>
      </c>
      <c r="G661">
        <v>0</v>
      </c>
    </row>
    <row r="662" spans="5:7" x14ac:dyDescent="0.25">
      <c r="E662" t="s">
        <v>465</v>
      </c>
      <c r="F662">
        <v>4000</v>
      </c>
      <c r="G662">
        <v>0</v>
      </c>
    </row>
    <row r="663" spans="5:7" x14ac:dyDescent="0.25">
      <c r="E663" t="s">
        <v>465</v>
      </c>
      <c r="F663">
        <v>0</v>
      </c>
      <c r="G663">
        <v>0</v>
      </c>
    </row>
    <row r="664" spans="5:7" x14ac:dyDescent="0.25">
      <c r="E664" t="s">
        <v>465</v>
      </c>
      <c r="F664">
        <v>0</v>
      </c>
      <c r="G664">
        <v>0</v>
      </c>
    </row>
    <row r="665" spans="5:7" x14ac:dyDescent="0.25">
      <c r="E665" t="s">
        <v>465</v>
      </c>
      <c r="F665">
        <v>5000</v>
      </c>
      <c r="G665">
        <v>0</v>
      </c>
    </row>
    <row r="666" spans="5:7" x14ac:dyDescent="0.25">
      <c r="E666" t="s">
        <v>467</v>
      </c>
      <c r="F666">
        <v>5000</v>
      </c>
      <c r="G666">
        <v>0</v>
      </c>
    </row>
    <row r="667" spans="5:7" x14ac:dyDescent="0.25">
      <c r="E667" t="s">
        <v>467</v>
      </c>
      <c r="F667">
        <v>0</v>
      </c>
      <c r="G667">
        <v>0</v>
      </c>
    </row>
    <row r="668" spans="5:7" x14ac:dyDescent="0.25">
      <c r="E668" t="s">
        <v>467</v>
      </c>
      <c r="F668">
        <v>5500</v>
      </c>
      <c r="G668">
        <v>0</v>
      </c>
    </row>
    <row r="669" spans="5:7" x14ac:dyDescent="0.25">
      <c r="E669" t="s">
        <v>467</v>
      </c>
      <c r="F669">
        <v>0</v>
      </c>
      <c r="G669">
        <v>0</v>
      </c>
    </row>
    <row r="670" spans="5:7" x14ac:dyDescent="0.25">
      <c r="E670" t="s">
        <v>467</v>
      </c>
      <c r="F670">
        <v>0</v>
      </c>
      <c r="G670">
        <v>3500</v>
      </c>
    </row>
    <row r="671" spans="5:7" x14ac:dyDescent="0.25">
      <c r="E671" t="s">
        <v>467</v>
      </c>
      <c r="F671">
        <v>10000</v>
      </c>
      <c r="G671">
        <v>0</v>
      </c>
    </row>
    <row r="672" spans="5:7" x14ac:dyDescent="0.25">
      <c r="E672" t="s">
        <v>467</v>
      </c>
      <c r="F672">
        <v>0</v>
      </c>
      <c r="G672">
        <v>0</v>
      </c>
    </row>
    <row r="673" spans="5:7" x14ac:dyDescent="0.25">
      <c r="E673" t="s">
        <v>467</v>
      </c>
      <c r="F673">
        <v>0</v>
      </c>
      <c r="G673">
        <v>0</v>
      </c>
    </row>
    <row r="674" spans="5:7" x14ac:dyDescent="0.25">
      <c r="E674" t="s">
        <v>467</v>
      </c>
      <c r="F674">
        <v>0</v>
      </c>
      <c r="G674">
        <v>4000</v>
      </c>
    </row>
    <row r="675" spans="5:7" x14ac:dyDescent="0.25">
      <c r="E675" t="s">
        <v>467</v>
      </c>
      <c r="F675">
        <v>0</v>
      </c>
      <c r="G675">
        <v>0</v>
      </c>
    </row>
    <row r="676" spans="5:7" x14ac:dyDescent="0.25">
      <c r="E676" t="s">
        <v>467</v>
      </c>
      <c r="F676">
        <v>0</v>
      </c>
      <c r="G676">
        <v>5000</v>
      </c>
    </row>
    <row r="677" spans="5:7" x14ac:dyDescent="0.25">
      <c r="E677" t="s">
        <v>467</v>
      </c>
      <c r="F677">
        <v>0</v>
      </c>
      <c r="G677">
        <v>0</v>
      </c>
    </row>
    <row r="678" spans="5:7" x14ac:dyDescent="0.25">
      <c r="E678" t="s">
        <v>467</v>
      </c>
      <c r="F678">
        <v>3500</v>
      </c>
      <c r="G678">
        <v>0</v>
      </c>
    </row>
    <row r="679" spans="5:7" x14ac:dyDescent="0.25">
      <c r="E679" t="s">
        <v>467</v>
      </c>
      <c r="F679">
        <v>0</v>
      </c>
      <c r="G679">
        <v>0</v>
      </c>
    </row>
    <row r="680" spans="5:7" x14ac:dyDescent="0.25">
      <c r="E680" t="s">
        <v>467</v>
      </c>
      <c r="F680">
        <v>3500</v>
      </c>
      <c r="G680">
        <v>0</v>
      </c>
    </row>
    <row r="681" spans="5:7" x14ac:dyDescent="0.25">
      <c r="E681" t="s">
        <v>467</v>
      </c>
      <c r="F681">
        <v>0</v>
      </c>
      <c r="G681">
        <v>4000</v>
      </c>
    </row>
    <row r="682" spans="5:7" x14ac:dyDescent="0.25">
      <c r="E682" t="s">
        <v>467</v>
      </c>
      <c r="F682">
        <v>0</v>
      </c>
      <c r="G682">
        <v>0</v>
      </c>
    </row>
    <row r="683" spans="5:7" x14ac:dyDescent="0.25">
      <c r="E683" t="s">
        <v>467</v>
      </c>
      <c r="F683">
        <v>0</v>
      </c>
      <c r="G683">
        <v>7000</v>
      </c>
    </row>
    <row r="684" spans="5:7" x14ac:dyDescent="0.25">
      <c r="E684" t="s">
        <v>467</v>
      </c>
      <c r="F684">
        <v>8000</v>
      </c>
      <c r="G684">
        <v>0</v>
      </c>
    </row>
    <row r="685" spans="5:7" x14ac:dyDescent="0.25">
      <c r="E685" t="s">
        <v>467</v>
      </c>
      <c r="F685">
        <v>0</v>
      </c>
      <c r="G685">
        <v>0</v>
      </c>
    </row>
    <row r="686" spans="5:7" x14ac:dyDescent="0.25">
      <c r="E686" t="s">
        <v>467</v>
      </c>
      <c r="F686">
        <v>15000</v>
      </c>
      <c r="G686">
        <v>0</v>
      </c>
    </row>
    <row r="687" spans="5:7" x14ac:dyDescent="0.25">
      <c r="E687" t="s">
        <v>467</v>
      </c>
      <c r="F687">
        <v>12000</v>
      </c>
      <c r="G687">
        <v>0</v>
      </c>
    </row>
    <row r="688" spans="5:7" x14ac:dyDescent="0.25">
      <c r="E688" t="s">
        <v>467</v>
      </c>
      <c r="F688">
        <v>4500</v>
      </c>
      <c r="G688">
        <v>0</v>
      </c>
    </row>
    <row r="689" spans="5:7" x14ac:dyDescent="0.25">
      <c r="E689" t="s">
        <v>467</v>
      </c>
      <c r="F689">
        <v>0</v>
      </c>
      <c r="G689">
        <v>0</v>
      </c>
    </row>
    <row r="690" spans="5:7" x14ac:dyDescent="0.25">
      <c r="E690" t="s">
        <v>467</v>
      </c>
      <c r="F690">
        <v>0</v>
      </c>
      <c r="G690">
        <v>0</v>
      </c>
    </row>
    <row r="691" spans="5:7" x14ac:dyDescent="0.25">
      <c r="E691" t="s">
        <v>467</v>
      </c>
      <c r="F691">
        <v>0</v>
      </c>
      <c r="G691">
        <v>6000</v>
      </c>
    </row>
    <row r="692" spans="5:7" x14ac:dyDescent="0.25">
      <c r="E692" t="s">
        <v>467</v>
      </c>
      <c r="F692">
        <v>0</v>
      </c>
      <c r="G692">
        <v>5000</v>
      </c>
    </row>
    <row r="693" spans="5:7" x14ac:dyDescent="0.25">
      <c r="E693" t="s">
        <v>467</v>
      </c>
      <c r="F693">
        <v>0</v>
      </c>
      <c r="G693">
        <v>0</v>
      </c>
    </row>
    <row r="694" spans="5:7" x14ac:dyDescent="0.25">
      <c r="E694" t="s">
        <v>467</v>
      </c>
      <c r="F694">
        <v>0</v>
      </c>
      <c r="G694">
        <v>0</v>
      </c>
    </row>
    <row r="695" spans="5:7" x14ac:dyDescent="0.25">
      <c r="E695" t="s">
        <v>467</v>
      </c>
      <c r="F695">
        <v>3500</v>
      </c>
      <c r="G695">
        <v>0</v>
      </c>
    </row>
    <row r="696" spans="5:7" x14ac:dyDescent="0.25">
      <c r="E696" t="s">
        <v>467</v>
      </c>
      <c r="F696">
        <v>0</v>
      </c>
      <c r="G696">
        <v>0</v>
      </c>
    </row>
    <row r="697" spans="5:7" x14ac:dyDescent="0.25">
      <c r="E697" t="s">
        <v>467</v>
      </c>
      <c r="F697">
        <v>0</v>
      </c>
      <c r="G697">
        <v>0</v>
      </c>
    </row>
    <row r="698" spans="5:7" x14ac:dyDescent="0.25">
      <c r="E698" t="s">
        <v>467</v>
      </c>
      <c r="F698">
        <v>0</v>
      </c>
      <c r="G698">
        <v>0</v>
      </c>
    </row>
    <row r="699" spans="5:7" x14ac:dyDescent="0.25">
      <c r="E699" t="s">
        <v>467</v>
      </c>
      <c r="F699">
        <v>0</v>
      </c>
      <c r="G699">
        <v>0</v>
      </c>
    </row>
    <row r="700" spans="5:7" x14ac:dyDescent="0.25">
      <c r="E700" t="s">
        <v>467</v>
      </c>
      <c r="F700">
        <v>0</v>
      </c>
      <c r="G700">
        <v>0</v>
      </c>
    </row>
    <row r="701" spans="5:7" x14ac:dyDescent="0.25">
      <c r="E701" t="s">
        <v>467</v>
      </c>
      <c r="F701">
        <v>0</v>
      </c>
      <c r="G701">
        <v>0</v>
      </c>
    </row>
    <row r="702" spans="5:7" x14ac:dyDescent="0.25">
      <c r="E702" t="s">
        <v>467</v>
      </c>
      <c r="F702">
        <v>6000</v>
      </c>
      <c r="G702">
        <v>0</v>
      </c>
    </row>
    <row r="703" spans="5:7" x14ac:dyDescent="0.25">
      <c r="E703" t="s">
        <v>467</v>
      </c>
      <c r="F703">
        <v>0</v>
      </c>
      <c r="G703">
        <v>0</v>
      </c>
    </row>
    <row r="704" spans="5:7" x14ac:dyDescent="0.25">
      <c r="E704" t="s">
        <v>467</v>
      </c>
      <c r="F704">
        <v>0</v>
      </c>
      <c r="G704">
        <v>0</v>
      </c>
    </row>
    <row r="705" spans="5:7" x14ac:dyDescent="0.25">
      <c r="E705" t="s">
        <v>467</v>
      </c>
      <c r="F705">
        <v>0</v>
      </c>
      <c r="G705">
        <v>0</v>
      </c>
    </row>
    <row r="706" spans="5:7" x14ac:dyDescent="0.25">
      <c r="E706" t="s">
        <v>467</v>
      </c>
      <c r="F706">
        <v>5700</v>
      </c>
      <c r="G706">
        <v>0</v>
      </c>
    </row>
    <row r="707" spans="5:7" x14ac:dyDescent="0.25">
      <c r="E707" t="s">
        <v>467</v>
      </c>
      <c r="F707">
        <v>0</v>
      </c>
      <c r="G707">
        <v>2800</v>
      </c>
    </row>
    <row r="708" spans="5:7" x14ac:dyDescent="0.25">
      <c r="E708" t="s">
        <v>467</v>
      </c>
      <c r="F708">
        <v>9000</v>
      </c>
      <c r="G708">
        <v>0</v>
      </c>
    </row>
    <row r="709" spans="5:7" x14ac:dyDescent="0.25">
      <c r="E709" t="s">
        <v>467</v>
      </c>
      <c r="F709">
        <v>0</v>
      </c>
      <c r="G709">
        <v>5000</v>
      </c>
    </row>
    <row r="710" spans="5:7" x14ac:dyDescent="0.25">
      <c r="E710" t="s">
        <v>467</v>
      </c>
      <c r="F710">
        <v>0</v>
      </c>
      <c r="G710">
        <v>0</v>
      </c>
    </row>
    <row r="711" spans="5:7" x14ac:dyDescent="0.25">
      <c r="E711" t="s">
        <v>467</v>
      </c>
      <c r="F711">
        <v>0</v>
      </c>
      <c r="G711">
        <v>0</v>
      </c>
    </row>
    <row r="712" spans="5:7" x14ac:dyDescent="0.25">
      <c r="E712" t="s">
        <v>467</v>
      </c>
      <c r="F712">
        <v>0</v>
      </c>
      <c r="G712">
        <v>0</v>
      </c>
    </row>
    <row r="713" spans="5:7" x14ac:dyDescent="0.25">
      <c r="E713" t="s">
        <v>467</v>
      </c>
      <c r="F713">
        <v>0</v>
      </c>
      <c r="G713">
        <v>7000</v>
      </c>
    </row>
    <row r="714" spans="5:7" x14ac:dyDescent="0.25">
      <c r="E714" t="s">
        <v>467</v>
      </c>
      <c r="F714">
        <v>0</v>
      </c>
      <c r="G714">
        <v>0</v>
      </c>
    </row>
    <row r="715" spans="5:7" x14ac:dyDescent="0.25">
      <c r="E715" t="s">
        <v>467</v>
      </c>
      <c r="F715">
        <v>0</v>
      </c>
      <c r="G715">
        <v>0</v>
      </c>
    </row>
    <row r="716" spans="5:7" x14ac:dyDescent="0.25">
      <c r="E716" t="s">
        <v>467</v>
      </c>
      <c r="F716">
        <v>8250</v>
      </c>
      <c r="G716">
        <v>0</v>
      </c>
    </row>
    <row r="717" spans="5:7" x14ac:dyDescent="0.25">
      <c r="E717" t="s">
        <v>467</v>
      </c>
      <c r="F717">
        <v>4500</v>
      </c>
      <c r="G717">
        <v>0</v>
      </c>
    </row>
    <row r="718" spans="5:7" x14ac:dyDescent="0.25">
      <c r="E718" t="s">
        <v>467</v>
      </c>
      <c r="F718">
        <v>0</v>
      </c>
      <c r="G718">
        <v>0</v>
      </c>
    </row>
    <row r="719" spans="5:7" x14ac:dyDescent="0.25">
      <c r="E719" t="s">
        <v>467</v>
      </c>
      <c r="F719">
        <v>0</v>
      </c>
      <c r="G719">
        <v>0</v>
      </c>
    </row>
    <row r="720" spans="5:7" x14ac:dyDescent="0.25">
      <c r="E720" t="s">
        <v>467</v>
      </c>
      <c r="F720">
        <v>0</v>
      </c>
      <c r="G720">
        <v>0</v>
      </c>
    </row>
    <row r="721" spans="5:7" x14ac:dyDescent="0.25">
      <c r="E721" t="s">
        <v>467</v>
      </c>
      <c r="F721">
        <v>0</v>
      </c>
      <c r="G721">
        <v>0</v>
      </c>
    </row>
    <row r="722" spans="5:7" x14ac:dyDescent="0.25">
      <c r="E722" t="s">
        <v>467</v>
      </c>
      <c r="F722">
        <v>0</v>
      </c>
      <c r="G722">
        <v>0</v>
      </c>
    </row>
    <row r="723" spans="5:7" x14ac:dyDescent="0.25">
      <c r="E723" t="s">
        <v>467</v>
      </c>
      <c r="F723">
        <v>6000</v>
      </c>
      <c r="G723">
        <v>17000</v>
      </c>
    </row>
    <row r="724" spans="5:7" x14ac:dyDescent="0.25">
      <c r="E724" t="s">
        <v>467</v>
      </c>
      <c r="F724">
        <v>0</v>
      </c>
      <c r="G724">
        <v>0</v>
      </c>
    </row>
    <row r="725" spans="5:7" x14ac:dyDescent="0.25">
      <c r="E725" t="s">
        <v>467</v>
      </c>
      <c r="F725">
        <v>0</v>
      </c>
      <c r="G725">
        <v>0</v>
      </c>
    </row>
    <row r="726" spans="5:7" x14ac:dyDescent="0.25">
      <c r="E726" t="s">
        <v>467</v>
      </c>
      <c r="F726">
        <v>6000</v>
      </c>
      <c r="G726">
        <v>17000</v>
      </c>
    </row>
    <row r="727" spans="5:7" x14ac:dyDescent="0.25">
      <c r="E727" t="s">
        <v>467</v>
      </c>
      <c r="F727">
        <v>0</v>
      </c>
      <c r="G727">
        <v>0</v>
      </c>
    </row>
    <row r="728" spans="5:7" x14ac:dyDescent="0.25">
      <c r="E728" t="s">
        <v>467</v>
      </c>
      <c r="F728">
        <v>0</v>
      </c>
      <c r="G728">
        <v>0</v>
      </c>
    </row>
    <row r="729" spans="5:7" x14ac:dyDescent="0.25">
      <c r="E729" t="s">
        <v>467</v>
      </c>
      <c r="F729">
        <v>3500</v>
      </c>
      <c r="G729">
        <v>0</v>
      </c>
    </row>
    <row r="730" spans="5:7" x14ac:dyDescent="0.25">
      <c r="E730" t="s">
        <v>467</v>
      </c>
      <c r="F730">
        <v>0</v>
      </c>
      <c r="G730">
        <v>0</v>
      </c>
    </row>
    <row r="731" spans="5:7" x14ac:dyDescent="0.25">
      <c r="E731" t="s">
        <v>467</v>
      </c>
      <c r="F731">
        <v>14000</v>
      </c>
      <c r="G731">
        <v>0</v>
      </c>
    </row>
    <row r="732" spans="5:7" x14ac:dyDescent="0.25">
      <c r="E732" t="s">
        <v>467</v>
      </c>
      <c r="F732">
        <v>0</v>
      </c>
      <c r="G732">
        <v>0</v>
      </c>
    </row>
    <row r="733" spans="5:7" x14ac:dyDescent="0.25">
      <c r="E733" t="s">
        <v>467</v>
      </c>
      <c r="F733">
        <v>0</v>
      </c>
      <c r="G733">
        <v>0</v>
      </c>
    </row>
    <row r="734" spans="5:7" x14ac:dyDescent="0.25">
      <c r="E734" t="s">
        <v>467</v>
      </c>
      <c r="F734">
        <v>0</v>
      </c>
      <c r="G734">
        <v>0</v>
      </c>
    </row>
    <row r="735" spans="5:7" x14ac:dyDescent="0.25">
      <c r="E735" t="s">
        <v>467</v>
      </c>
      <c r="F735">
        <v>3500</v>
      </c>
      <c r="G735">
        <v>0</v>
      </c>
    </row>
    <row r="736" spans="5:7" x14ac:dyDescent="0.25">
      <c r="E736" t="s">
        <v>467</v>
      </c>
      <c r="F736">
        <v>0</v>
      </c>
      <c r="G736">
        <v>0</v>
      </c>
    </row>
    <row r="737" spans="5:7" x14ac:dyDescent="0.25">
      <c r="E737" t="s">
        <v>467</v>
      </c>
      <c r="F737">
        <v>3500</v>
      </c>
      <c r="G737">
        <v>0</v>
      </c>
    </row>
    <row r="738" spans="5:7" x14ac:dyDescent="0.25">
      <c r="E738" t="s">
        <v>467</v>
      </c>
      <c r="F738">
        <v>0</v>
      </c>
      <c r="G738">
        <v>0</v>
      </c>
    </row>
    <row r="739" spans="5:7" x14ac:dyDescent="0.25">
      <c r="E739" t="s">
        <v>467</v>
      </c>
      <c r="F739">
        <v>0</v>
      </c>
      <c r="G739">
        <v>6000</v>
      </c>
    </row>
    <row r="740" spans="5:7" x14ac:dyDescent="0.25">
      <c r="E740" t="s">
        <v>467</v>
      </c>
      <c r="F740">
        <v>0</v>
      </c>
      <c r="G740">
        <v>0</v>
      </c>
    </row>
    <row r="741" spans="5:7" x14ac:dyDescent="0.25">
      <c r="E741" t="s">
        <v>467</v>
      </c>
      <c r="F741">
        <v>3500</v>
      </c>
      <c r="G741">
        <v>0</v>
      </c>
    </row>
    <row r="742" spans="5:7" x14ac:dyDescent="0.25">
      <c r="E742" t="s">
        <v>467</v>
      </c>
      <c r="F742">
        <v>3500</v>
      </c>
      <c r="G742">
        <v>0</v>
      </c>
    </row>
    <row r="743" spans="5:7" x14ac:dyDescent="0.25">
      <c r="E743" t="s">
        <v>467</v>
      </c>
      <c r="F743">
        <v>0</v>
      </c>
      <c r="G743">
        <v>0</v>
      </c>
    </row>
    <row r="744" spans="5:7" x14ac:dyDescent="0.25">
      <c r="E744" t="s">
        <v>467</v>
      </c>
      <c r="F744">
        <v>0</v>
      </c>
      <c r="G744">
        <v>0</v>
      </c>
    </row>
    <row r="745" spans="5:7" x14ac:dyDescent="0.25">
      <c r="E745" t="s">
        <v>467</v>
      </c>
      <c r="F745">
        <v>0</v>
      </c>
      <c r="G745">
        <v>0</v>
      </c>
    </row>
    <row r="746" spans="5:7" x14ac:dyDescent="0.25">
      <c r="E746" t="s">
        <v>467</v>
      </c>
      <c r="F746">
        <v>0</v>
      </c>
      <c r="G746">
        <v>0</v>
      </c>
    </row>
    <row r="747" spans="5:7" x14ac:dyDescent="0.25">
      <c r="E747" t="s">
        <v>467</v>
      </c>
      <c r="F747">
        <v>0</v>
      </c>
      <c r="G747">
        <v>0</v>
      </c>
    </row>
    <row r="748" spans="5:7" x14ac:dyDescent="0.25">
      <c r="E748" t="s">
        <v>467</v>
      </c>
      <c r="F748">
        <v>0</v>
      </c>
      <c r="G748">
        <v>5000</v>
      </c>
    </row>
    <row r="749" spans="5:7" x14ac:dyDescent="0.25">
      <c r="E749" t="s">
        <v>467</v>
      </c>
      <c r="F749">
        <v>0</v>
      </c>
      <c r="G749">
        <v>0</v>
      </c>
    </row>
    <row r="750" spans="5:7" x14ac:dyDescent="0.25">
      <c r="E750" t="s">
        <v>467</v>
      </c>
      <c r="F750">
        <v>0</v>
      </c>
      <c r="G750">
        <v>0</v>
      </c>
    </row>
    <row r="751" spans="5:7" x14ac:dyDescent="0.25">
      <c r="E751" t="s">
        <v>467</v>
      </c>
      <c r="F751">
        <v>0</v>
      </c>
      <c r="G751">
        <v>0</v>
      </c>
    </row>
    <row r="752" spans="5:7" x14ac:dyDescent="0.25">
      <c r="E752" t="s">
        <v>467</v>
      </c>
      <c r="F752">
        <v>0</v>
      </c>
      <c r="G752">
        <v>0</v>
      </c>
    </row>
    <row r="753" spans="5:7" x14ac:dyDescent="0.25">
      <c r="E753" t="s">
        <v>487</v>
      </c>
      <c r="F753">
        <v>0</v>
      </c>
      <c r="G753">
        <v>0</v>
      </c>
    </row>
    <row r="754" spans="5:7" x14ac:dyDescent="0.25">
      <c r="E754" t="s">
        <v>487</v>
      </c>
      <c r="F754">
        <v>0</v>
      </c>
      <c r="G754">
        <v>0</v>
      </c>
    </row>
    <row r="755" spans="5:7" x14ac:dyDescent="0.25">
      <c r="E755" t="s">
        <v>487</v>
      </c>
      <c r="F755">
        <v>0</v>
      </c>
      <c r="G755">
        <v>0</v>
      </c>
    </row>
    <row r="756" spans="5:7" x14ac:dyDescent="0.25">
      <c r="E756" t="s">
        <v>487</v>
      </c>
      <c r="F756">
        <v>0</v>
      </c>
      <c r="G756">
        <v>0</v>
      </c>
    </row>
    <row r="757" spans="5:7" x14ac:dyDescent="0.25">
      <c r="E757" t="s">
        <v>487</v>
      </c>
      <c r="F757">
        <v>0</v>
      </c>
      <c r="G757">
        <v>0</v>
      </c>
    </row>
    <row r="758" spans="5:7" x14ac:dyDescent="0.25">
      <c r="E758" t="s">
        <v>487</v>
      </c>
      <c r="F758">
        <v>0</v>
      </c>
      <c r="G758">
        <v>0</v>
      </c>
    </row>
    <row r="759" spans="5:7" x14ac:dyDescent="0.25">
      <c r="E759" t="s">
        <v>487</v>
      </c>
      <c r="F759">
        <v>0</v>
      </c>
      <c r="G759">
        <v>0</v>
      </c>
    </row>
    <row r="760" spans="5:7" x14ac:dyDescent="0.25">
      <c r="E760" t="s">
        <v>487</v>
      </c>
      <c r="F760">
        <v>0</v>
      </c>
      <c r="G760">
        <v>0</v>
      </c>
    </row>
    <row r="761" spans="5:7" x14ac:dyDescent="0.25">
      <c r="E761" t="s">
        <v>487</v>
      </c>
      <c r="F761">
        <v>0</v>
      </c>
      <c r="G761">
        <v>0</v>
      </c>
    </row>
    <row r="762" spans="5:7" x14ac:dyDescent="0.25">
      <c r="E762" t="s">
        <v>487</v>
      </c>
      <c r="F762">
        <v>0</v>
      </c>
      <c r="G762">
        <v>0</v>
      </c>
    </row>
    <row r="763" spans="5:7" x14ac:dyDescent="0.25">
      <c r="E763" t="s">
        <v>487</v>
      </c>
      <c r="F763">
        <v>0</v>
      </c>
      <c r="G763">
        <v>0</v>
      </c>
    </row>
    <row r="764" spans="5:7" x14ac:dyDescent="0.25">
      <c r="E764" t="s">
        <v>487</v>
      </c>
      <c r="F764">
        <v>0</v>
      </c>
      <c r="G764">
        <v>0</v>
      </c>
    </row>
    <row r="765" spans="5:7" x14ac:dyDescent="0.25">
      <c r="E765" t="s">
        <v>487</v>
      </c>
      <c r="F765">
        <v>0</v>
      </c>
      <c r="G765">
        <v>0</v>
      </c>
    </row>
    <row r="766" spans="5:7" x14ac:dyDescent="0.25">
      <c r="E766" t="s">
        <v>487</v>
      </c>
      <c r="F766">
        <v>0</v>
      </c>
      <c r="G766">
        <v>0</v>
      </c>
    </row>
    <row r="767" spans="5:7" x14ac:dyDescent="0.25">
      <c r="E767" t="s">
        <v>502</v>
      </c>
      <c r="F767">
        <v>0</v>
      </c>
      <c r="G767">
        <v>0</v>
      </c>
    </row>
    <row r="768" spans="5:7" x14ac:dyDescent="0.25">
      <c r="E768" t="s">
        <v>502</v>
      </c>
      <c r="F768">
        <v>0</v>
      </c>
      <c r="G768">
        <v>0</v>
      </c>
    </row>
    <row r="769" spans="5:7" x14ac:dyDescent="0.25">
      <c r="E769" t="s">
        <v>505</v>
      </c>
      <c r="F769">
        <v>30000</v>
      </c>
      <c r="G769">
        <v>0</v>
      </c>
    </row>
    <row r="770" spans="5:7" x14ac:dyDescent="0.25">
      <c r="E770" t="s">
        <v>505</v>
      </c>
      <c r="F770">
        <v>28000</v>
      </c>
      <c r="G770">
        <v>0</v>
      </c>
    </row>
    <row r="771" spans="5:7" x14ac:dyDescent="0.25">
      <c r="E771" t="s">
        <v>505</v>
      </c>
      <c r="F771">
        <v>25000</v>
      </c>
      <c r="G771">
        <v>0</v>
      </c>
    </row>
    <row r="772" spans="5:7" x14ac:dyDescent="0.25">
      <c r="E772" t="s">
        <v>505</v>
      </c>
      <c r="F772">
        <v>40000</v>
      </c>
      <c r="G772">
        <v>0</v>
      </c>
    </row>
    <row r="773" spans="5:7" x14ac:dyDescent="0.25">
      <c r="E773" t="s">
        <v>506</v>
      </c>
      <c r="F773">
        <v>15000</v>
      </c>
      <c r="G773">
        <v>0</v>
      </c>
    </row>
    <row r="774" spans="5:7" x14ac:dyDescent="0.25">
      <c r="E774" t="s">
        <v>506</v>
      </c>
      <c r="F774">
        <v>6500</v>
      </c>
      <c r="G774">
        <v>0</v>
      </c>
    </row>
    <row r="775" spans="5:7" x14ac:dyDescent="0.25">
      <c r="E775" t="s">
        <v>506</v>
      </c>
      <c r="F775">
        <v>10000</v>
      </c>
      <c r="G775">
        <v>0</v>
      </c>
    </row>
    <row r="776" spans="5:7" x14ac:dyDescent="0.25">
      <c r="E776" t="s">
        <v>506</v>
      </c>
      <c r="F776">
        <v>11000</v>
      </c>
      <c r="G776">
        <v>0</v>
      </c>
    </row>
    <row r="777" spans="5:7" x14ac:dyDescent="0.25">
      <c r="E777" t="s">
        <v>506</v>
      </c>
      <c r="F777">
        <v>16000</v>
      </c>
      <c r="G777">
        <v>0</v>
      </c>
    </row>
    <row r="778" spans="5:7" x14ac:dyDescent="0.25">
      <c r="E778" t="s">
        <v>506</v>
      </c>
      <c r="F778">
        <v>10000</v>
      </c>
      <c r="G778">
        <v>0</v>
      </c>
    </row>
    <row r="779" spans="5:7" x14ac:dyDescent="0.25">
      <c r="E779" t="s">
        <v>500</v>
      </c>
      <c r="F779">
        <v>7000</v>
      </c>
      <c r="G779">
        <v>0</v>
      </c>
    </row>
    <row r="780" spans="5:7" x14ac:dyDescent="0.25">
      <c r="E780" t="s">
        <v>500</v>
      </c>
      <c r="F780">
        <v>6000</v>
      </c>
      <c r="G780">
        <v>0</v>
      </c>
    </row>
    <row r="781" spans="5:7" x14ac:dyDescent="0.25">
      <c r="E781" t="s">
        <v>500</v>
      </c>
      <c r="F781">
        <v>7000</v>
      </c>
      <c r="G781">
        <v>0</v>
      </c>
    </row>
    <row r="782" spans="5:7" x14ac:dyDescent="0.25">
      <c r="E782" t="s">
        <v>500</v>
      </c>
      <c r="F782">
        <v>7000</v>
      </c>
      <c r="G782">
        <v>0</v>
      </c>
    </row>
    <row r="783" spans="5:7" x14ac:dyDescent="0.25">
      <c r="E783" t="s">
        <v>500</v>
      </c>
      <c r="F783">
        <v>9500</v>
      </c>
      <c r="G783">
        <v>0</v>
      </c>
    </row>
    <row r="784" spans="5:7" x14ac:dyDescent="0.25">
      <c r="E784" t="s">
        <v>500</v>
      </c>
      <c r="F784">
        <v>10000</v>
      </c>
      <c r="G784">
        <v>0</v>
      </c>
    </row>
    <row r="785" spans="5:7" x14ac:dyDescent="0.25">
      <c r="E785" t="s">
        <v>492</v>
      </c>
      <c r="F785">
        <v>6000</v>
      </c>
      <c r="G785">
        <v>0</v>
      </c>
    </row>
    <row r="786" spans="5:7" x14ac:dyDescent="0.25">
      <c r="E786" t="s">
        <v>492</v>
      </c>
      <c r="F786">
        <v>6000</v>
      </c>
      <c r="G786">
        <v>0</v>
      </c>
    </row>
    <row r="787" spans="5:7" x14ac:dyDescent="0.25">
      <c r="E787" t="s">
        <v>492</v>
      </c>
      <c r="F787">
        <v>5000</v>
      </c>
      <c r="G787">
        <v>0</v>
      </c>
    </row>
    <row r="788" spans="5:7" x14ac:dyDescent="0.25">
      <c r="E788" t="s">
        <v>492</v>
      </c>
      <c r="F788">
        <v>6000</v>
      </c>
      <c r="G788">
        <v>0</v>
      </c>
    </row>
    <row r="789" spans="5:7" x14ac:dyDescent="0.25">
      <c r="E789" t="s">
        <v>492</v>
      </c>
      <c r="F789">
        <v>6000</v>
      </c>
      <c r="G789">
        <v>0</v>
      </c>
    </row>
    <row r="790" spans="5:7" x14ac:dyDescent="0.25">
      <c r="E790" t="s">
        <v>492</v>
      </c>
      <c r="F790">
        <v>5000</v>
      </c>
      <c r="G790">
        <v>0</v>
      </c>
    </row>
    <row r="791" spans="5:7" x14ac:dyDescent="0.25">
      <c r="E791" t="s">
        <v>458</v>
      </c>
      <c r="F791">
        <v>0</v>
      </c>
      <c r="G791">
        <v>0</v>
      </c>
    </row>
    <row r="792" spans="5:7" x14ac:dyDescent="0.25">
      <c r="E792" t="s">
        <v>458</v>
      </c>
      <c r="F792">
        <v>3000</v>
      </c>
      <c r="G792">
        <v>0</v>
      </c>
    </row>
    <row r="793" spans="5:7" x14ac:dyDescent="0.25">
      <c r="E793" t="s">
        <v>458</v>
      </c>
      <c r="F793">
        <v>0</v>
      </c>
      <c r="G793">
        <v>0</v>
      </c>
    </row>
    <row r="794" spans="5:7" x14ac:dyDescent="0.25">
      <c r="E794" t="s">
        <v>458</v>
      </c>
      <c r="F794">
        <v>3100</v>
      </c>
      <c r="G794">
        <v>0</v>
      </c>
    </row>
    <row r="795" spans="5:7" x14ac:dyDescent="0.25">
      <c r="E795" t="s">
        <v>458</v>
      </c>
      <c r="F795">
        <v>0</v>
      </c>
      <c r="G795">
        <v>0</v>
      </c>
    </row>
    <row r="796" spans="5:7" x14ac:dyDescent="0.25">
      <c r="E796" t="s">
        <v>458</v>
      </c>
      <c r="F796">
        <v>3600</v>
      </c>
      <c r="G796">
        <v>0</v>
      </c>
    </row>
    <row r="797" spans="5:7" x14ac:dyDescent="0.25">
      <c r="E797" t="s">
        <v>458</v>
      </c>
      <c r="F797">
        <v>3500</v>
      </c>
      <c r="G797">
        <v>0</v>
      </c>
    </row>
    <row r="798" spans="5:7" x14ac:dyDescent="0.25">
      <c r="E798" t="s">
        <v>458</v>
      </c>
      <c r="F798">
        <v>0</v>
      </c>
      <c r="G798">
        <v>0</v>
      </c>
    </row>
    <row r="799" spans="5:7" x14ac:dyDescent="0.25">
      <c r="E799" t="s">
        <v>458</v>
      </c>
      <c r="F799">
        <v>4000</v>
      </c>
      <c r="G799">
        <v>0</v>
      </c>
    </row>
    <row r="800" spans="5:7" x14ac:dyDescent="0.25">
      <c r="E800" t="s">
        <v>458</v>
      </c>
      <c r="F800">
        <v>7000</v>
      </c>
      <c r="G800">
        <v>0</v>
      </c>
    </row>
    <row r="801" spans="5:7" x14ac:dyDescent="0.25">
      <c r="E801" t="s">
        <v>458</v>
      </c>
      <c r="F801">
        <v>4500</v>
      </c>
      <c r="G801">
        <v>0</v>
      </c>
    </row>
    <row r="802" spans="5:7" x14ac:dyDescent="0.25">
      <c r="E802" t="s">
        <v>458</v>
      </c>
      <c r="F802">
        <v>1200</v>
      </c>
      <c r="G802">
        <v>6900</v>
      </c>
    </row>
    <row r="803" spans="5:7" x14ac:dyDescent="0.25">
      <c r="E803" t="s">
        <v>458</v>
      </c>
      <c r="F803">
        <v>0</v>
      </c>
      <c r="G803">
        <v>0</v>
      </c>
    </row>
    <row r="804" spans="5:7" x14ac:dyDescent="0.25">
      <c r="E804" t="s">
        <v>458</v>
      </c>
      <c r="F804">
        <v>0</v>
      </c>
      <c r="G804">
        <v>6900</v>
      </c>
    </row>
    <row r="805" spans="5:7" x14ac:dyDescent="0.25">
      <c r="E805" t="s">
        <v>458</v>
      </c>
      <c r="F805">
        <v>2900</v>
      </c>
      <c r="G805">
        <v>0</v>
      </c>
    </row>
    <row r="806" spans="5:7" x14ac:dyDescent="0.25">
      <c r="E806" t="s">
        <v>458</v>
      </c>
      <c r="F806">
        <v>0</v>
      </c>
      <c r="G806">
        <v>0</v>
      </c>
    </row>
    <row r="807" spans="5:7" x14ac:dyDescent="0.25">
      <c r="E807" t="s">
        <v>458</v>
      </c>
      <c r="F807">
        <v>0</v>
      </c>
      <c r="G807">
        <v>0</v>
      </c>
    </row>
    <row r="808" spans="5:7" x14ac:dyDescent="0.25">
      <c r="E808" t="s">
        <v>458</v>
      </c>
      <c r="F808">
        <v>5000</v>
      </c>
      <c r="G808">
        <v>0</v>
      </c>
    </row>
    <row r="809" spans="5:7" x14ac:dyDescent="0.25">
      <c r="E809" t="s">
        <v>511</v>
      </c>
      <c r="F809">
        <v>0</v>
      </c>
      <c r="G809">
        <v>0</v>
      </c>
    </row>
    <row r="810" spans="5:7" x14ac:dyDescent="0.25">
      <c r="E810" t="s">
        <v>511</v>
      </c>
      <c r="F810">
        <v>9000</v>
      </c>
      <c r="G810">
        <v>0</v>
      </c>
    </row>
    <row r="811" spans="5:7" x14ac:dyDescent="0.25">
      <c r="E811" t="s">
        <v>479</v>
      </c>
      <c r="F811">
        <v>0</v>
      </c>
      <c r="G811">
        <v>0</v>
      </c>
    </row>
    <row r="812" spans="5:7" x14ac:dyDescent="0.25">
      <c r="E812" t="s">
        <v>479</v>
      </c>
      <c r="F812">
        <v>34000</v>
      </c>
      <c r="G812">
        <v>0</v>
      </c>
    </row>
    <row r="813" spans="5:7" x14ac:dyDescent="0.25">
      <c r="E813" t="s">
        <v>479</v>
      </c>
      <c r="F813">
        <v>0</v>
      </c>
      <c r="G813">
        <v>0</v>
      </c>
    </row>
    <row r="814" spans="5:7" x14ac:dyDescent="0.25">
      <c r="E814" t="s">
        <v>479</v>
      </c>
      <c r="F814">
        <v>0</v>
      </c>
      <c r="G814">
        <v>0</v>
      </c>
    </row>
    <row r="815" spans="5:7" x14ac:dyDescent="0.25">
      <c r="E815" t="s">
        <v>479</v>
      </c>
      <c r="F815">
        <v>0</v>
      </c>
      <c r="G815">
        <v>0</v>
      </c>
    </row>
    <row r="816" spans="5:7" x14ac:dyDescent="0.25">
      <c r="E816" t="s">
        <v>479</v>
      </c>
      <c r="F816">
        <v>36000</v>
      </c>
      <c r="G816">
        <v>0</v>
      </c>
    </row>
    <row r="817" spans="5:7" x14ac:dyDescent="0.25">
      <c r="E817" t="s">
        <v>479</v>
      </c>
      <c r="F817">
        <v>36000</v>
      </c>
      <c r="G817">
        <v>0</v>
      </c>
    </row>
    <row r="818" spans="5:7" x14ac:dyDescent="0.25">
      <c r="E818" t="s">
        <v>479</v>
      </c>
      <c r="F818">
        <v>36000</v>
      </c>
      <c r="G818">
        <v>0</v>
      </c>
    </row>
    <row r="819" spans="5:7" x14ac:dyDescent="0.25">
      <c r="E819" t="s">
        <v>479</v>
      </c>
      <c r="F819">
        <v>0</v>
      </c>
      <c r="G819">
        <v>0</v>
      </c>
    </row>
    <row r="820" spans="5:7" x14ac:dyDescent="0.25">
      <c r="E820" t="s">
        <v>479</v>
      </c>
      <c r="F820">
        <v>28000</v>
      </c>
      <c r="G820">
        <v>0</v>
      </c>
    </row>
    <row r="821" spans="5:7" x14ac:dyDescent="0.25">
      <c r="E821" t="s">
        <v>479</v>
      </c>
      <c r="F821">
        <v>0</v>
      </c>
      <c r="G821">
        <v>0</v>
      </c>
    </row>
    <row r="822" spans="5:7" x14ac:dyDescent="0.25">
      <c r="E822" t="s">
        <v>479</v>
      </c>
      <c r="F822">
        <v>0</v>
      </c>
      <c r="G822">
        <v>0</v>
      </c>
    </row>
    <row r="823" spans="5:7" x14ac:dyDescent="0.25">
      <c r="E823" t="s">
        <v>479</v>
      </c>
      <c r="F823">
        <v>0</v>
      </c>
      <c r="G823">
        <v>0</v>
      </c>
    </row>
    <row r="824" spans="5:7" x14ac:dyDescent="0.25">
      <c r="E824" t="s">
        <v>479</v>
      </c>
      <c r="F824">
        <v>0</v>
      </c>
      <c r="G824">
        <v>0</v>
      </c>
    </row>
    <row r="825" spans="5:7" x14ac:dyDescent="0.25">
      <c r="E825" t="s">
        <v>479</v>
      </c>
      <c r="F825">
        <v>36000</v>
      </c>
      <c r="G825">
        <v>0</v>
      </c>
    </row>
    <row r="826" spans="5:7" x14ac:dyDescent="0.25">
      <c r="E826" t="s">
        <v>479</v>
      </c>
      <c r="F826">
        <v>0</v>
      </c>
      <c r="G826">
        <v>0</v>
      </c>
    </row>
    <row r="827" spans="5:7" x14ac:dyDescent="0.25">
      <c r="E827" t="s">
        <v>479</v>
      </c>
      <c r="F827">
        <v>36000</v>
      </c>
      <c r="G827">
        <v>0</v>
      </c>
    </row>
    <row r="828" spans="5:7" x14ac:dyDescent="0.25">
      <c r="E828" t="s">
        <v>479</v>
      </c>
      <c r="F828">
        <v>0</v>
      </c>
      <c r="G828">
        <v>0</v>
      </c>
    </row>
    <row r="829" spans="5:7" x14ac:dyDescent="0.25">
      <c r="E829" t="s">
        <v>479</v>
      </c>
      <c r="F829">
        <v>0</v>
      </c>
      <c r="G829">
        <v>0</v>
      </c>
    </row>
    <row r="830" spans="5:7" x14ac:dyDescent="0.25">
      <c r="E830" t="s">
        <v>479</v>
      </c>
      <c r="F830">
        <v>0</v>
      </c>
      <c r="G830">
        <v>0</v>
      </c>
    </row>
    <row r="831" spans="5:7" x14ac:dyDescent="0.25">
      <c r="E831" t="s">
        <v>479</v>
      </c>
      <c r="F831">
        <v>0</v>
      </c>
      <c r="G831">
        <v>0</v>
      </c>
    </row>
    <row r="832" spans="5:7" x14ac:dyDescent="0.25">
      <c r="E832" t="s">
        <v>507</v>
      </c>
      <c r="F832">
        <v>10000</v>
      </c>
      <c r="G832">
        <v>0</v>
      </c>
    </row>
    <row r="833" spans="5:7" x14ac:dyDescent="0.25">
      <c r="E833" t="s">
        <v>507</v>
      </c>
      <c r="F833">
        <v>0</v>
      </c>
      <c r="G833">
        <v>0</v>
      </c>
    </row>
    <row r="834" spans="5:7" x14ac:dyDescent="0.25">
      <c r="E834" t="s">
        <v>507</v>
      </c>
      <c r="F834">
        <v>12000</v>
      </c>
      <c r="G834">
        <v>0</v>
      </c>
    </row>
    <row r="835" spans="5:7" x14ac:dyDescent="0.25">
      <c r="E835" t="s">
        <v>486</v>
      </c>
      <c r="F835">
        <v>2200</v>
      </c>
      <c r="G835">
        <v>0</v>
      </c>
    </row>
    <row r="836" spans="5:7" x14ac:dyDescent="0.25">
      <c r="E836" t="s">
        <v>486</v>
      </c>
      <c r="F836">
        <v>1800</v>
      </c>
      <c r="G836">
        <v>0</v>
      </c>
    </row>
    <row r="837" spans="5:7" x14ac:dyDescent="0.25">
      <c r="E837" t="s">
        <v>486</v>
      </c>
      <c r="F837">
        <v>3800</v>
      </c>
      <c r="G837">
        <v>0</v>
      </c>
    </row>
    <row r="838" spans="5:7" x14ac:dyDescent="0.25">
      <c r="E838" t="s">
        <v>486</v>
      </c>
      <c r="F838">
        <v>0</v>
      </c>
      <c r="G838">
        <v>0</v>
      </c>
    </row>
    <row r="839" spans="5:7" x14ac:dyDescent="0.25">
      <c r="E839" t="s">
        <v>486</v>
      </c>
      <c r="F839">
        <v>0</v>
      </c>
      <c r="G839">
        <v>0</v>
      </c>
    </row>
    <row r="840" spans="5:7" x14ac:dyDescent="0.25">
      <c r="E840" t="s">
        <v>486</v>
      </c>
      <c r="F840">
        <v>0</v>
      </c>
      <c r="G840">
        <v>0</v>
      </c>
    </row>
    <row r="841" spans="5:7" x14ac:dyDescent="0.25">
      <c r="E841" t="s">
        <v>486</v>
      </c>
      <c r="F841">
        <v>2800</v>
      </c>
      <c r="G841">
        <v>0</v>
      </c>
    </row>
    <row r="842" spans="5:7" x14ac:dyDescent="0.25">
      <c r="E842" t="s">
        <v>463</v>
      </c>
      <c r="F842">
        <v>0</v>
      </c>
      <c r="G842">
        <v>0</v>
      </c>
    </row>
    <row r="843" spans="5:7" x14ac:dyDescent="0.25">
      <c r="E843" t="s">
        <v>483</v>
      </c>
      <c r="F843">
        <v>0</v>
      </c>
      <c r="G843">
        <v>0</v>
      </c>
    </row>
    <row r="844" spans="5:7" x14ac:dyDescent="0.25">
      <c r="E844" t="s">
        <v>483</v>
      </c>
      <c r="F844">
        <v>0</v>
      </c>
      <c r="G844">
        <v>0</v>
      </c>
    </row>
    <row r="845" spans="5:7" x14ac:dyDescent="0.25">
      <c r="E845" t="s">
        <v>483</v>
      </c>
      <c r="F845">
        <v>0</v>
      </c>
      <c r="G845">
        <v>0</v>
      </c>
    </row>
    <row r="846" spans="5:7" x14ac:dyDescent="0.25">
      <c r="E846" t="s">
        <v>483</v>
      </c>
      <c r="F846">
        <v>0</v>
      </c>
      <c r="G846">
        <v>4000</v>
      </c>
    </row>
    <row r="847" spans="5:7" x14ac:dyDescent="0.25">
      <c r="E847" t="s">
        <v>483</v>
      </c>
      <c r="F847">
        <v>0</v>
      </c>
      <c r="G847">
        <v>5000</v>
      </c>
    </row>
    <row r="848" spans="5:7" x14ac:dyDescent="0.25">
      <c r="E848" t="s">
        <v>483</v>
      </c>
      <c r="F848">
        <v>0</v>
      </c>
      <c r="G848">
        <v>0</v>
      </c>
    </row>
    <row r="849" spans="5:7" x14ac:dyDescent="0.25">
      <c r="E849" t="s">
        <v>483</v>
      </c>
      <c r="F849">
        <v>0</v>
      </c>
      <c r="G849">
        <v>0</v>
      </c>
    </row>
    <row r="850" spans="5:7" x14ac:dyDescent="0.25">
      <c r="E850" t="s">
        <v>483</v>
      </c>
      <c r="F850">
        <v>0</v>
      </c>
      <c r="G850">
        <v>0</v>
      </c>
    </row>
    <row r="851" spans="5:7" x14ac:dyDescent="0.25">
      <c r="E851" t="s">
        <v>483</v>
      </c>
      <c r="F851">
        <v>0</v>
      </c>
      <c r="G851">
        <v>0</v>
      </c>
    </row>
    <row r="852" spans="5:7" x14ac:dyDescent="0.25">
      <c r="E852" t="s">
        <v>483</v>
      </c>
      <c r="F852">
        <v>0</v>
      </c>
      <c r="G852">
        <v>0</v>
      </c>
    </row>
    <row r="853" spans="5:7" x14ac:dyDescent="0.25">
      <c r="E853" t="s">
        <v>483</v>
      </c>
      <c r="F853">
        <v>0</v>
      </c>
      <c r="G853">
        <v>7000</v>
      </c>
    </row>
    <row r="854" spans="5:7" x14ac:dyDescent="0.25">
      <c r="E854" t="s">
        <v>483</v>
      </c>
      <c r="F854">
        <v>0</v>
      </c>
      <c r="G854">
        <v>0</v>
      </c>
    </row>
    <row r="855" spans="5:7" x14ac:dyDescent="0.25">
      <c r="E855" t="s">
        <v>483</v>
      </c>
      <c r="F855">
        <v>0</v>
      </c>
      <c r="G855">
        <v>0</v>
      </c>
    </row>
    <row r="856" spans="5:7" x14ac:dyDescent="0.25">
      <c r="E856" t="s">
        <v>483</v>
      </c>
      <c r="F856">
        <v>0</v>
      </c>
      <c r="G856">
        <v>0</v>
      </c>
    </row>
    <row r="857" spans="5:7" x14ac:dyDescent="0.25">
      <c r="E857" t="s">
        <v>483</v>
      </c>
      <c r="F857">
        <v>0</v>
      </c>
      <c r="G857">
        <v>0</v>
      </c>
    </row>
    <row r="858" spans="5:7" x14ac:dyDescent="0.25">
      <c r="E858" t="s">
        <v>483</v>
      </c>
      <c r="F858">
        <v>0</v>
      </c>
      <c r="G858">
        <v>0</v>
      </c>
    </row>
    <row r="859" spans="5:7" x14ac:dyDescent="0.25">
      <c r="E859" t="s">
        <v>477</v>
      </c>
      <c r="F859">
        <v>0</v>
      </c>
      <c r="G859">
        <v>48000</v>
      </c>
    </row>
    <row r="860" spans="5:7" x14ac:dyDescent="0.25">
      <c r="E860" t="s">
        <v>477</v>
      </c>
      <c r="F860">
        <v>0</v>
      </c>
      <c r="G860">
        <v>0</v>
      </c>
    </row>
    <row r="861" spans="5:7" x14ac:dyDescent="0.25">
      <c r="E861" t="s">
        <v>477</v>
      </c>
      <c r="F861">
        <v>0</v>
      </c>
      <c r="G861">
        <v>0</v>
      </c>
    </row>
    <row r="862" spans="5:7" x14ac:dyDescent="0.25">
      <c r="E862" t="s">
        <v>477</v>
      </c>
      <c r="F862">
        <v>0</v>
      </c>
      <c r="G862">
        <v>0</v>
      </c>
    </row>
    <row r="863" spans="5:7" x14ac:dyDescent="0.25">
      <c r="E863" t="s">
        <v>477</v>
      </c>
      <c r="F863">
        <v>0</v>
      </c>
      <c r="G863">
        <v>0</v>
      </c>
    </row>
    <row r="864" spans="5:7" x14ac:dyDescent="0.25">
      <c r="E864" t="s">
        <v>477</v>
      </c>
      <c r="F864">
        <v>0</v>
      </c>
      <c r="G864">
        <v>0</v>
      </c>
    </row>
    <row r="865" spans="5:7" x14ac:dyDescent="0.25">
      <c r="E865" t="s">
        <v>477</v>
      </c>
      <c r="F865">
        <v>0</v>
      </c>
      <c r="G865">
        <v>0</v>
      </c>
    </row>
    <row r="866" spans="5:7" x14ac:dyDescent="0.25">
      <c r="E866" t="s">
        <v>477</v>
      </c>
      <c r="F866">
        <v>7000</v>
      </c>
      <c r="G866">
        <v>0</v>
      </c>
    </row>
    <row r="867" spans="5:7" x14ac:dyDescent="0.25">
      <c r="E867" t="s">
        <v>477</v>
      </c>
      <c r="F867">
        <v>0</v>
      </c>
      <c r="G867">
        <v>0</v>
      </c>
    </row>
    <row r="868" spans="5:7" x14ac:dyDescent="0.25">
      <c r="E868" t="s">
        <v>477</v>
      </c>
      <c r="F868">
        <v>0</v>
      </c>
      <c r="G868">
        <v>0</v>
      </c>
    </row>
    <row r="869" spans="5:7" x14ac:dyDescent="0.25">
      <c r="E869" t="s">
        <v>477</v>
      </c>
      <c r="F869">
        <v>0</v>
      </c>
      <c r="G869">
        <v>6000</v>
      </c>
    </row>
    <row r="870" spans="5:7" x14ac:dyDescent="0.25">
      <c r="E870" t="s">
        <v>477</v>
      </c>
      <c r="F870">
        <v>0</v>
      </c>
      <c r="G870">
        <v>0</v>
      </c>
    </row>
    <row r="871" spans="5:7" x14ac:dyDescent="0.25">
      <c r="E871" t="s">
        <v>477</v>
      </c>
      <c r="F871">
        <v>900</v>
      </c>
      <c r="G871">
        <v>0</v>
      </c>
    </row>
    <row r="872" spans="5:7" x14ac:dyDescent="0.25">
      <c r="E872" t="s">
        <v>477</v>
      </c>
      <c r="F872">
        <v>3600</v>
      </c>
      <c r="G872">
        <v>0</v>
      </c>
    </row>
    <row r="873" spans="5:7" x14ac:dyDescent="0.25">
      <c r="E873" t="s">
        <v>477</v>
      </c>
      <c r="F873">
        <v>0</v>
      </c>
      <c r="G873">
        <v>0</v>
      </c>
    </row>
    <row r="874" spans="5:7" x14ac:dyDescent="0.25">
      <c r="E874" t="s">
        <v>477</v>
      </c>
      <c r="F874">
        <v>0</v>
      </c>
      <c r="G874">
        <v>0</v>
      </c>
    </row>
    <row r="875" spans="5:7" x14ac:dyDescent="0.25">
      <c r="E875" t="s">
        <v>477</v>
      </c>
      <c r="F875">
        <v>7000</v>
      </c>
      <c r="G875">
        <v>0</v>
      </c>
    </row>
    <row r="876" spans="5:7" x14ac:dyDescent="0.25">
      <c r="E876" t="s">
        <v>477</v>
      </c>
      <c r="F876">
        <v>0</v>
      </c>
      <c r="G876">
        <v>0</v>
      </c>
    </row>
    <row r="877" spans="5:7" x14ac:dyDescent="0.25">
      <c r="E877" t="s">
        <v>477</v>
      </c>
      <c r="F877">
        <v>4000</v>
      </c>
      <c r="G877">
        <v>0</v>
      </c>
    </row>
    <row r="878" spans="5:7" x14ac:dyDescent="0.25">
      <c r="E878" t="s">
        <v>477</v>
      </c>
      <c r="F878">
        <v>0</v>
      </c>
      <c r="G878">
        <v>0</v>
      </c>
    </row>
    <row r="879" spans="5:7" x14ac:dyDescent="0.25">
      <c r="E879" t="s">
        <v>477</v>
      </c>
      <c r="F879">
        <v>0</v>
      </c>
      <c r="G879">
        <v>0</v>
      </c>
    </row>
    <row r="880" spans="5:7" x14ac:dyDescent="0.25">
      <c r="E880" t="s">
        <v>477</v>
      </c>
      <c r="F880">
        <v>0</v>
      </c>
      <c r="G880">
        <v>0</v>
      </c>
    </row>
    <row r="881" spans="5:7" x14ac:dyDescent="0.25">
      <c r="E881" t="s">
        <v>477</v>
      </c>
      <c r="F881">
        <v>0</v>
      </c>
      <c r="G881">
        <v>0</v>
      </c>
    </row>
    <row r="882" spans="5:7" x14ac:dyDescent="0.25">
      <c r="E882" t="s">
        <v>477</v>
      </c>
      <c r="F882">
        <v>0</v>
      </c>
      <c r="G882">
        <v>0</v>
      </c>
    </row>
    <row r="883" spans="5:7" x14ac:dyDescent="0.25">
      <c r="E883" t="s">
        <v>477</v>
      </c>
      <c r="F883">
        <v>0</v>
      </c>
      <c r="G883">
        <v>0</v>
      </c>
    </row>
    <row r="884" spans="5:7" x14ac:dyDescent="0.25">
      <c r="E884" t="s">
        <v>477</v>
      </c>
      <c r="F884">
        <v>0</v>
      </c>
      <c r="G884">
        <v>0</v>
      </c>
    </row>
    <row r="885" spans="5:7" x14ac:dyDescent="0.25">
      <c r="E885" t="s">
        <v>477</v>
      </c>
      <c r="F885">
        <v>0</v>
      </c>
      <c r="G885">
        <v>0</v>
      </c>
    </row>
    <row r="886" spans="5:7" x14ac:dyDescent="0.25">
      <c r="E886" t="s">
        <v>477</v>
      </c>
      <c r="F886">
        <v>0</v>
      </c>
      <c r="G886">
        <v>0</v>
      </c>
    </row>
    <row r="887" spans="5:7" x14ac:dyDescent="0.25">
      <c r="E887" t="s">
        <v>477</v>
      </c>
      <c r="F887">
        <v>0</v>
      </c>
      <c r="G887">
        <v>0</v>
      </c>
    </row>
    <row r="888" spans="5:7" x14ac:dyDescent="0.25">
      <c r="E888" t="s">
        <v>488</v>
      </c>
      <c r="F888">
        <v>0</v>
      </c>
      <c r="G888">
        <v>0</v>
      </c>
    </row>
    <row r="889" spans="5:7" x14ac:dyDescent="0.25">
      <c r="E889" t="s">
        <v>488</v>
      </c>
      <c r="F889">
        <v>0</v>
      </c>
      <c r="G889">
        <v>0</v>
      </c>
    </row>
    <row r="890" spans="5:7" x14ac:dyDescent="0.25">
      <c r="E890" t="s">
        <v>488</v>
      </c>
      <c r="F890">
        <v>0</v>
      </c>
      <c r="G890">
        <v>0</v>
      </c>
    </row>
    <row r="891" spans="5:7" x14ac:dyDescent="0.25">
      <c r="E891" t="s">
        <v>488</v>
      </c>
      <c r="F891">
        <v>0</v>
      </c>
      <c r="G891">
        <v>0</v>
      </c>
    </row>
    <row r="892" spans="5:7" x14ac:dyDescent="0.25">
      <c r="E892" t="s">
        <v>488</v>
      </c>
      <c r="F892">
        <v>0</v>
      </c>
      <c r="G892">
        <v>0</v>
      </c>
    </row>
    <row r="893" spans="5:7" x14ac:dyDescent="0.25">
      <c r="E893" t="s">
        <v>488</v>
      </c>
      <c r="F893">
        <v>0</v>
      </c>
      <c r="G893">
        <v>0</v>
      </c>
    </row>
    <row r="894" spans="5:7" x14ac:dyDescent="0.25">
      <c r="E894" t="s">
        <v>488</v>
      </c>
      <c r="F894">
        <v>0</v>
      </c>
      <c r="G894">
        <v>0</v>
      </c>
    </row>
    <row r="895" spans="5:7" x14ac:dyDescent="0.25">
      <c r="E895" t="s">
        <v>488</v>
      </c>
      <c r="F895">
        <v>0</v>
      </c>
      <c r="G895">
        <v>0</v>
      </c>
    </row>
    <row r="896" spans="5:7" x14ac:dyDescent="0.25">
      <c r="E896" t="s">
        <v>488</v>
      </c>
      <c r="F896">
        <v>0</v>
      </c>
      <c r="G896">
        <v>0</v>
      </c>
    </row>
    <row r="897" spans="5:7" x14ac:dyDescent="0.25">
      <c r="E897" t="s">
        <v>488</v>
      </c>
      <c r="F897">
        <v>0</v>
      </c>
      <c r="G897">
        <v>0</v>
      </c>
    </row>
    <row r="898" spans="5:7" x14ac:dyDescent="0.25">
      <c r="E898" t="s">
        <v>488</v>
      </c>
      <c r="F898">
        <v>0</v>
      </c>
      <c r="G898">
        <v>0</v>
      </c>
    </row>
    <row r="899" spans="5:7" x14ac:dyDescent="0.25">
      <c r="E899" t="s">
        <v>488</v>
      </c>
      <c r="F899">
        <v>2100</v>
      </c>
      <c r="G899">
        <v>0</v>
      </c>
    </row>
    <row r="900" spans="5:7" x14ac:dyDescent="0.25">
      <c r="E900" t="s">
        <v>488</v>
      </c>
      <c r="F900">
        <v>0</v>
      </c>
      <c r="G900">
        <v>0</v>
      </c>
    </row>
    <row r="901" spans="5:7" x14ac:dyDescent="0.25">
      <c r="E901" t="s">
        <v>488</v>
      </c>
      <c r="F901">
        <v>0</v>
      </c>
      <c r="G901">
        <v>0</v>
      </c>
    </row>
    <row r="902" spans="5:7" x14ac:dyDescent="0.25">
      <c r="E902" t="s">
        <v>488</v>
      </c>
      <c r="F902">
        <v>0</v>
      </c>
      <c r="G902">
        <v>0</v>
      </c>
    </row>
    <row r="903" spans="5:7" x14ac:dyDescent="0.25">
      <c r="E903" t="s">
        <v>488</v>
      </c>
      <c r="F903">
        <v>0</v>
      </c>
      <c r="G903">
        <v>0</v>
      </c>
    </row>
    <row r="904" spans="5:7" x14ac:dyDescent="0.25">
      <c r="E904" t="s">
        <v>488</v>
      </c>
      <c r="F904">
        <v>2500</v>
      </c>
      <c r="G904">
        <v>0</v>
      </c>
    </row>
    <row r="905" spans="5:7" x14ac:dyDescent="0.25">
      <c r="E905" t="s">
        <v>488</v>
      </c>
      <c r="F905">
        <v>0</v>
      </c>
      <c r="G905">
        <v>0</v>
      </c>
    </row>
    <row r="906" spans="5:7" x14ac:dyDescent="0.25">
      <c r="E906" t="s">
        <v>488</v>
      </c>
      <c r="F906">
        <v>0</v>
      </c>
      <c r="G906">
        <v>0</v>
      </c>
    </row>
    <row r="907" spans="5:7" x14ac:dyDescent="0.25">
      <c r="E907" t="s">
        <v>488</v>
      </c>
      <c r="F907">
        <v>0</v>
      </c>
      <c r="G907">
        <v>0</v>
      </c>
    </row>
    <row r="908" spans="5:7" x14ac:dyDescent="0.25">
      <c r="E908" t="s">
        <v>488</v>
      </c>
      <c r="F908">
        <v>0</v>
      </c>
      <c r="G908">
        <v>0</v>
      </c>
    </row>
    <row r="909" spans="5:7" x14ac:dyDescent="0.25">
      <c r="E909" t="s">
        <v>488</v>
      </c>
      <c r="F909">
        <v>0</v>
      </c>
      <c r="G909">
        <v>0</v>
      </c>
    </row>
    <row r="910" spans="5:7" x14ac:dyDescent="0.25">
      <c r="E910" t="s">
        <v>488</v>
      </c>
      <c r="F910">
        <v>0</v>
      </c>
      <c r="G910">
        <v>0</v>
      </c>
    </row>
    <row r="911" spans="5:7" x14ac:dyDescent="0.25">
      <c r="E911" t="s">
        <v>488</v>
      </c>
      <c r="F911">
        <v>0</v>
      </c>
      <c r="G911">
        <v>0</v>
      </c>
    </row>
    <row r="912" spans="5:7" x14ac:dyDescent="0.25">
      <c r="E912" t="s">
        <v>488</v>
      </c>
      <c r="F912">
        <v>0</v>
      </c>
      <c r="G912">
        <v>0</v>
      </c>
    </row>
    <row r="913" spans="5:7" x14ac:dyDescent="0.25">
      <c r="E913" t="s">
        <v>488</v>
      </c>
      <c r="F913">
        <v>0</v>
      </c>
      <c r="G913">
        <v>0</v>
      </c>
    </row>
    <row r="914" spans="5:7" x14ac:dyDescent="0.25">
      <c r="E914" t="s">
        <v>488</v>
      </c>
      <c r="F914">
        <v>0</v>
      </c>
      <c r="G914">
        <v>0</v>
      </c>
    </row>
    <row r="915" spans="5:7" x14ac:dyDescent="0.25">
      <c r="E915" t="s">
        <v>488</v>
      </c>
      <c r="F915">
        <v>0</v>
      </c>
      <c r="G915">
        <v>0</v>
      </c>
    </row>
    <row r="916" spans="5:7" x14ac:dyDescent="0.25">
      <c r="E916" t="s">
        <v>488</v>
      </c>
      <c r="F916">
        <v>0</v>
      </c>
      <c r="G916">
        <v>0</v>
      </c>
    </row>
    <row r="917" spans="5:7" x14ac:dyDescent="0.25">
      <c r="E917" t="s">
        <v>488</v>
      </c>
      <c r="F917">
        <v>0</v>
      </c>
      <c r="G917">
        <v>0</v>
      </c>
    </row>
    <row r="918" spans="5:7" x14ac:dyDescent="0.25">
      <c r="E918" t="s">
        <v>488</v>
      </c>
      <c r="F918">
        <v>0</v>
      </c>
      <c r="G918">
        <v>0</v>
      </c>
    </row>
    <row r="919" spans="5:7" x14ac:dyDescent="0.25">
      <c r="E919" t="s">
        <v>488</v>
      </c>
      <c r="F919">
        <v>0</v>
      </c>
      <c r="G919">
        <v>0</v>
      </c>
    </row>
    <row r="920" spans="5:7" x14ac:dyDescent="0.25">
      <c r="E920" t="s">
        <v>488</v>
      </c>
      <c r="F920">
        <v>0</v>
      </c>
      <c r="G920">
        <v>0</v>
      </c>
    </row>
    <row r="921" spans="5:7" x14ac:dyDescent="0.25">
      <c r="E921" t="s">
        <v>488</v>
      </c>
      <c r="F921">
        <v>0</v>
      </c>
      <c r="G921">
        <v>0</v>
      </c>
    </row>
    <row r="922" spans="5:7" x14ac:dyDescent="0.25">
      <c r="E922" t="s">
        <v>488</v>
      </c>
      <c r="F922">
        <v>0</v>
      </c>
      <c r="G922">
        <v>0</v>
      </c>
    </row>
    <row r="923" spans="5:7" x14ac:dyDescent="0.25">
      <c r="E923" t="s">
        <v>488</v>
      </c>
      <c r="F923">
        <v>9000</v>
      </c>
      <c r="G923">
        <v>0</v>
      </c>
    </row>
    <row r="924" spans="5:7" x14ac:dyDescent="0.25">
      <c r="E924" t="s">
        <v>488</v>
      </c>
      <c r="F924">
        <v>2200</v>
      </c>
      <c r="G924">
        <v>0</v>
      </c>
    </row>
    <row r="925" spans="5:7" x14ac:dyDescent="0.25">
      <c r="E925" t="s">
        <v>488</v>
      </c>
      <c r="F925">
        <v>0</v>
      </c>
      <c r="G925">
        <v>0</v>
      </c>
    </row>
    <row r="926" spans="5:7" x14ac:dyDescent="0.25">
      <c r="E926" t="s">
        <v>488</v>
      </c>
      <c r="F926">
        <v>6000</v>
      </c>
      <c r="G926">
        <v>0</v>
      </c>
    </row>
    <row r="927" spans="5:7" x14ac:dyDescent="0.25">
      <c r="E927" t="s">
        <v>488</v>
      </c>
      <c r="F927">
        <v>0</v>
      </c>
      <c r="G927">
        <v>0</v>
      </c>
    </row>
    <row r="928" spans="5:7" x14ac:dyDescent="0.25">
      <c r="E928" t="s">
        <v>488</v>
      </c>
      <c r="F928">
        <v>0</v>
      </c>
      <c r="G928">
        <v>0</v>
      </c>
    </row>
    <row r="929" spans="5:7" x14ac:dyDescent="0.25">
      <c r="E929" t="s">
        <v>488</v>
      </c>
      <c r="F929">
        <v>0</v>
      </c>
      <c r="G929">
        <v>0</v>
      </c>
    </row>
    <row r="930" spans="5:7" x14ac:dyDescent="0.25">
      <c r="E930" t="s">
        <v>488</v>
      </c>
      <c r="F930">
        <v>0</v>
      </c>
      <c r="G930">
        <v>0</v>
      </c>
    </row>
    <row r="931" spans="5:7" x14ac:dyDescent="0.25">
      <c r="E931" t="s">
        <v>488</v>
      </c>
      <c r="F931">
        <v>0</v>
      </c>
      <c r="G931">
        <v>0</v>
      </c>
    </row>
    <row r="932" spans="5:7" x14ac:dyDescent="0.25">
      <c r="E932" t="s">
        <v>488</v>
      </c>
      <c r="F932">
        <v>0</v>
      </c>
      <c r="G932">
        <v>0</v>
      </c>
    </row>
    <row r="933" spans="5:7" x14ac:dyDescent="0.25">
      <c r="E933" t="s">
        <v>488</v>
      </c>
      <c r="F933">
        <v>0</v>
      </c>
      <c r="G933">
        <v>0</v>
      </c>
    </row>
    <row r="934" spans="5:7" x14ac:dyDescent="0.25">
      <c r="E934" t="s">
        <v>488</v>
      </c>
      <c r="F934">
        <v>0</v>
      </c>
      <c r="G934">
        <v>0</v>
      </c>
    </row>
    <row r="935" spans="5:7" x14ac:dyDescent="0.25">
      <c r="E935" t="s">
        <v>488</v>
      </c>
      <c r="F935">
        <v>0</v>
      </c>
      <c r="G935">
        <v>0</v>
      </c>
    </row>
    <row r="936" spans="5:7" x14ac:dyDescent="0.25">
      <c r="E936" t="s">
        <v>488</v>
      </c>
      <c r="F936">
        <v>7000</v>
      </c>
      <c r="G936">
        <v>0</v>
      </c>
    </row>
    <row r="937" spans="5:7" x14ac:dyDescent="0.25">
      <c r="E937" t="s">
        <v>488</v>
      </c>
      <c r="F937">
        <v>0</v>
      </c>
      <c r="G937">
        <v>0</v>
      </c>
    </row>
    <row r="938" spans="5:7" x14ac:dyDescent="0.25">
      <c r="E938" t="s">
        <v>488</v>
      </c>
      <c r="F938">
        <v>0</v>
      </c>
      <c r="G938">
        <v>0</v>
      </c>
    </row>
    <row r="939" spans="5:7" x14ac:dyDescent="0.25">
      <c r="E939" t="s">
        <v>488</v>
      </c>
      <c r="F939">
        <v>0</v>
      </c>
      <c r="G939">
        <v>0</v>
      </c>
    </row>
    <row r="940" spans="5:7" x14ac:dyDescent="0.25">
      <c r="E940" t="s">
        <v>488</v>
      </c>
      <c r="F940">
        <v>0</v>
      </c>
      <c r="G940">
        <v>0</v>
      </c>
    </row>
    <row r="941" spans="5:7" x14ac:dyDescent="0.25">
      <c r="E941" t="s">
        <v>488</v>
      </c>
      <c r="F941">
        <v>0</v>
      </c>
      <c r="G941">
        <v>0</v>
      </c>
    </row>
    <row r="942" spans="5:7" x14ac:dyDescent="0.25">
      <c r="E942" t="s">
        <v>488</v>
      </c>
      <c r="F942">
        <v>0</v>
      </c>
      <c r="G942">
        <v>0</v>
      </c>
    </row>
    <row r="943" spans="5:7" x14ac:dyDescent="0.25">
      <c r="E943" t="s">
        <v>488</v>
      </c>
      <c r="F943">
        <v>4000</v>
      </c>
      <c r="G943">
        <v>0</v>
      </c>
    </row>
    <row r="944" spans="5:7" x14ac:dyDescent="0.25">
      <c r="E944" t="s">
        <v>488</v>
      </c>
      <c r="F944">
        <v>0</v>
      </c>
      <c r="G944">
        <v>0</v>
      </c>
    </row>
    <row r="945" spans="5:7" x14ac:dyDescent="0.25">
      <c r="E945" t="s">
        <v>488</v>
      </c>
      <c r="F945">
        <v>0</v>
      </c>
      <c r="G945">
        <v>0</v>
      </c>
    </row>
    <row r="946" spans="5:7" x14ac:dyDescent="0.25">
      <c r="E946" t="s">
        <v>488</v>
      </c>
      <c r="F946">
        <v>0</v>
      </c>
      <c r="G946">
        <v>0</v>
      </c>
    </row>
    <row r="947" spans="5:7" x14ac:dyDescent="0.25">
      <c r="E947" t="s">
        <v>488</v>
      </c>
      <c r="F947">
        <v>0</v>
      </c>
      <c r="G947">
        <v>0</v>
      </c>
    </row>
    <row r="948" spans="5:7" x14ac:dyDescent="0.25">
      <c r="E948" t="s">
        <v>488</v>
      </c>
      <c r="F948">
        <v>0</v>
      </c>
      <c r="G948">
        <v>0</v>
      </c>
    </row>
    <row r="949" spans="5:7" x14ac:dyDescent="0.25">
      <c r="E949" t="s">
        <v>488</v>
      </c>
      <c r="F949">
        <v>0</v>
      </c>
      <c r="G949">
        <v>0</v>
      </c>
    </row>
    <row r="950" spans="5:7" x14ac:dyDescent="0.25">
      <c r="E950" t="s">
        <v>488</v>
      </c>
      <c r="F950">
        <v>0</v>
      </c>
      <c r="G950">
        <v>0</v>
      </c>
    </row>
    <row r="951" spans="5:7" x14ac:dyDescent="0.25">
      <c r="E951" t="s">
        <v>488</v>
      </c>
      <c r="F951">
        <v>0</v>
      </c>
      <c r="G951">
        <v>0</v>
      </c>
    </row>
    <row r="952" spans="5:7" x14ac:dyDescent="0.25">
      <c r="E952" t="s">
        <v>459</v>
      </c>
      <c r="F952">
        <v>0</v>
      </c>
      <c r="G952">
        <v>0</v>
      </c>
    </row>
    <row r="953" spans="5:7" x14ac:dyDescent="0.25">
      <c r="E953" t="s">
        <v>459</v>
      </c>
      <c r="F953">
        <v>0</v>
      </c>
      <c r="G953">
        <v>0</v>
      </c>
    </row>
    <row r="954" spans="5:7" x14ac:dyDescent="0.25">
      <c r="E954" t="s">
        <v>459</v>
      </c>
      <c r="F954">
        <v>0</v>
      </c>
      <c r="G954">
        <v>0</v>
      </c>
    </row>
    <row r="955" spans="5:7" x14ac:dyDescent="0.25">
      <c r="E955" t="s">
        <v>459</v>
      </c>
      <c r="F955">
        <v>2700</v>
      </c>
      <c r="G955">
        <v>0</v>
      </c>
    </row>
    <row r="956" spans="5:7" x14ac:dyDescent="0.25">
      <c r="E956" t="s">
        <v>459</v>
      </c>
      <c r="F956">
        <v>0</v>
      </c>
      <c r="G956">
        <v>0</v>
      </c>
    </row>
    <row r="957" spans="5:7" x14ac:dyDescent="0.25">
      <c r="E957" t="s">
        <v>459</v>
      </c>
      <c r="F957">
        <v>0</v>
      </c>
      <c r="G957">
        <v>0</v>
      </c>
    </row>
    <row r="958" spans="5:7" x14ac:dyDescent="0.25">
      <c r="E958" t="s">
        <v>459</v>
      </c>
      <c r="F958">
        <v>0</v>
      </c>
      <c r="G958">
        <v>0</v>
      </c>
    </row>
    <row r="959" spans="5:7" x14ac:dyDescent="0.25">
      <c r="E959" t="s">
        <v>459</v>
      </c>
      <c r="F959">
        <v>0</v>
      </c>
      <c r="G959">
        <v>0</v>
      </c>
    </row>
    <row r="960" spans="5:7" x14ac:dyDescent="0.25">
      <c r="E960" t="s">
        <v>459</v>
      </c>
      <c r="F960">
        <v>3700</v>
      </c>
      <c r="G960">
        <v>0</v>
      </c>
    </row>
    <row r="961" spans="5:7" x14ac:dyDescent="0.25">
      <c r="E961" t="s">
        <v>459</v>
      </c>
      <c r="F961">
        <v>0</v>
      </c>
      <c r="G961">
        <v>0</v>
      </c>
    </row>
    <row r="962" spans="5:7" x14ac:dyDescent="0.25">
      <c r="E962" t="s">
        <v>459</v>
      </c>
      <c r="F962">
        <v>0</v>
      </c>
      <c r="G962">
        <v>0</v>
      </c>
    </row>
    <row r="963" spans="5:7" x14ac:dyDescent="0.25">
      <c r="E963" t="s">
        <v>459</v>
      </c>
      <c r="F963">
        <v>0</v>
      </c>
      <c r="G963">
        <v>0</v>
      </c>
    </row>
    <row r="964" spans="5:7" x14ac:dyDescent="0.25">
      <c r="E964" t="s">
        <v>459</v>
      </c>
      <c r="F964">
        <v>0</v>
      </c>
      <c r="G964">
        <v>0</v>
      </c>
    </row>
    <row r="965" spans="5:7" x14ac:dyDescent="0.25">
      <c r="E965" t="s">
        <v>459</v>
      </c>
      <c r="F965">
        <v>0</v>
      </c>
      <c r="G965">
        <v>0</v>
      </c>
    </row>
    <row r="966" spans="5:7" x14ac:dyDescent="0.25">
      <c r="E966" t="s">
        <v>459</v>
      </c>
      <c r="F966">
        <v>0</v>
      </c>
      <c r="G966">
        <v>0</v>
      </c>
    </row>
    <row r="967" spans="5:7" x14ac:dyDescent="0.25">
      <c r="E967" t="s">
        <v>459</v>
      </c>
      <c r="F967">
        <v>0</v>
      </c>
      <c r="G967">
        <v>0</v>
      </c>
    </row>
    <row r="968" spans="5:7" x14ac:dyDescent="0.25">
      <c r="E968" t="s">
        <v>459</v>
      </c>
      <c r="F968">
        <v>0</v>
      </c>
      <c r="G968">
        <v>0</v>
      </c>
    </row>
    <row r="969" spans="5:7" x14ac:dyDescent="0.25">
      <c r="E969" t="s">
        <v>459</v>
      </c>
      <c r="F969">
        <v>6000</v>
      </c>
      <c r="G969">
        <v>0</v>
      </c>
    </row>
    <row r="970" spans="5:7" x14ac:dyDescent="0.25">
      <c r="E970" t="s">
        <v>459</v>
      </c>
      <c r="F970">
        <v>0</v>
      </c>
      <c r="G970">
        <v>0</v>
      </c>
    </row>
    <row r="971" spans="5:7" x14ac:dyDescent="0.25">
      <c r="E971" t="s">
        <v>459</v>
      </c>
      <c r="F971">
        <v>1400</v>
      </c>
      <c r="G971">
        <v>0</v>
      </c>
    </row>
    <row r="972" spans="5:7" x14ac:dyDescent="0.25">
      <c r="E972" t="s">
        <v>459</v>
      </c>
      <c r="F972">
        <v>0</v>
      </c>
      <c r="G972">
        <v>0</v>
      </c>
    </row>
    <row r="973" spans="5:7" x14ac:dyDescent="0.25">
      <c r="E973" t="s">
        <v>459</v>
      </c>
      <c r="F973">
        <v>0</v>
      </c>
      <c r="G973">
        <v>0</v>
      </c>
    </row>
    <row r="974" spans="5:7" x14ac:dyDescent="0.25">
      <c r="E974" t="s">
        <v>459</v>
      </c>
      <c r="F974">
        <v>0</v>
      </c>
      <c r="G974">
        <v>0</v>
      </c>
    </row>
    <row r="975" spans="5:7" x14ac:dyDescent="0.25">
      <c r="E975" t="s">
        <v>459</v>
      </c>
      <c r="F975">
        <v>0</v>
      </c>
      <c r="G975">
        <v>0</v>
      </c>
    </row>
    <row r="976" spans="5:7" x14ac:dyDescent="0.25">
      <c r="E976" t="s">
        <v>459</v>
      </c>
      <c r="F976">
        <v>0</v>
      </c>
      <c r="G976">
        <v>5000</v>
      </c>
    </row>
    <row r="977" spans="5:7" x14ac:dyDescent="0.25">
      <c r="E977" t="s">
        <v>459</v>
      </c>
      <c r="F977">
        <v>0</v>
      </c>
      <c r="G977">
        <v>0</v>
      </c>
    </row>
    <row r="978" spans="5:7" x14ac:dyDescent="0.25">
      <c r="E978" t="s">
        <v>459</v>
      </c>
      <c r="F978">
        <v>0</v>
      </c>
      <c r="G978">
        <v>0</v>
      </c>
    </row>
    <row r="979" spans="5:7" x14ac:dyDescent="0.25">
      <c r="E979" t="s">
        <v>459</v>
      </c>
      <c r="F979">
        <v>0</v>
      </c>
      <c r="G979">
        <v>0</v>
      </c>
    </row>
    <row r="980" spans="5:7" x14ac:dyDescent="0.25">
      <c r="E980" t="s">
        <v>459</v>
      </c>
      <c r="F980">
        <v>0</v>
      </c>
      <c r="G980">
        <v>0</v>
      </c>
    </row>
    <row r="981" spans="5:7" x14ac:dyDescent="0.25">
      <c r="E981" t="s">
        <v>459</v>
      </c>
      <c r="F981">
        <v>0</v>
      </c>
      <c r="G981">
        <v>0</v>
      </c>
    </row>
    <row r="982" spans="5:7" x14ac:dyDescent="0.25">
      <c r="E982" t="s">
        <v>459</v>
      </c>
      <c r="F982">
        <v>0</v>
      </c>
      <c r="G982">
        <v>0</v>
      </c>
    </row>
    <row r="983" spans="5:7" x14ac:dyDescent="0.25">
      <c r="E983" t="s">
        <v>459</v>
      </c>
      <c r="F983">
        <v>0</v>
      </c>
      <c r="G983">
        <v>0</v>
      </c>
    </row>
    <row r="984" spans="5:7" x14ac:dyDescent="0.25">
      <c r="E984" t="s">
        <v>459</v>
      </c>
      <c r="F984">
        <v>0</v>
      </c>
      <c r="G984">
        <v>0</v>
      </c>
    </row>
    <row r="985" spans="5:7" x14ac:dyDescent="0.25">
      <c r="E985" t="s">
        <v>459</v>
      </c>
      <c r="F985">
        <v>6000</v>
      </c>
      <c r="G985">
        <v>0</v>
      </c>
    </row>
    <row r="986" spans="5:7" x14ac:dyDescent="0.25">
      <c r="E986" t="s">
        <v>459</v>
      </c>
      <c r="F986">
        <v>0</v>
      </c>
      <c r="G986">
        <v>0</v>
      </c>
    </row>
    <row r="987" spans="5:7" x14ac:dyDescent="0.25">
      <c r="E987" t="s">
        <v>459</v>
      </c>
      <c r="F987">
        <v>0</v>
      </c>
      <c r="G987">
        <v>0</v>
      </c>
    </row>
    <row r="988" spans="5:7" x14ac:dyDescent="0.25">
      <c r="E988" t="s">
        <v>459</v>
      </c>
      <c r="F988">
        <v>0</v>
      </c>
      <c r="G988">
        <v>0</v>
      </c>
    </row>
    <row r="989" spans="5:7" x14ac:dyDescent="0.25">
      <c r="E989" t="s">
        <v>459</v>
      </c>
      <c r="F989">
        <v>0</v>
      </c>
      <c r="G989">
        <v>0</v>
      </c>
    </row>
    <row r="990" spans="5:7" x14ac:dyDescent="0.25">
      <c r="E990" t="s">
        <v>459</v>
      </c>
      <c r="F990">
        <v>0</v>
      </c>
      <c r="G990">
        <v>0</v>
      </c>
    </row>
    <row r="991" spans="5:7" x14ac:dyDescent="0.25">
      <c r="E991" t="s">
        <v>459</v>
      </c>
      <c r="F991">
        <v>0</v>
      </c>
      <c r="G991">
        <v>0</v>
      </c>
    </row>
    <row r="992" spans="5:7" x14ac:dyDescent="0.25">
      <c r="E992" t="s">
        <v>459</v>
      </c>
      <c r="F992">
        <v>1700</v>
      </c>
      <c r="G992">
        <v>0</v>
      </c>
    </row>
    <row r="993" spans="5:7" x14ac:dyDescent="0.25">
      <c r="E993" t="s">
        <v>459</v>
      </c>
      <c r="F993">
        <v>0</v>
      </c>
      <c r="G993">
        <v>0</v>
      </c>
    </row>
    <row r="994" spans="5:7" x14ac:dyDescent="0.25">
      <c r="E994" t="s">
        <v>459</v>
      </c>
      <c r="F994">
        <v>0</v>
      </c>
      <c r="G994">
        <v>0</v>
      </c>
    </row>
    <row r="995" spans="5:7" x14ac:dyDescent="0.25">
      <c r="E995" t="s">
        <v>459</v>
      </c>
      <c r="F995">
        <v>0</v>
      </c>
      <c r="G995">
        <v>0</v>
      </c>
    </row>
    <row r="996" spans="5:7" x14ac:dyDescent="0.25">
      <c r="E996" t="s">
        <v>459</v>
      </c>
      <c r="F996">
        <v>0</v>
      </c>
      <c r="G996">
        <v>0</v>
      </c>
    </row>
    <row r="997" spans="5:7" x14ac:dyDescent="0.25">
      <c r="E997" t="s">
        <v>459</v>
      </c>
      <c r="F997">
        <v>0</v>
      </c>
      <c r="G997">
        <v>0</v>
      </c>
    </row>
    <row r="998" spans="5:7" x14ac:dyDescent="0.25">
      <c r="E998" t="s">
        <v>459</v>
      </c>
      <c r="F998">
        <v>0</v>
      </c>
      <c r="G998">
        <v>0</v>
      </c>
    </row>
    <row r="999" spans="5:7" x14ac:dyDescent="0.25">
      <c r="E999" t="s">
        <v>459</v>
      </c>
      <c r="F999">
        <v>0</v>
      </c>
      <c r="G999">
        <v>0</v>
      </c>
    </row>
    <row r="1000" spans="5:7" x14ac:dyDescent="0.25">
      <c r="E1000" t="s">
        <v>459</v>
      </c>
      <c r="F1000">
        <v>0</v>
      </c>
      <c r="G1000">
        <v>0</v>
      </c>
    </row>
    <row r="1001" spans="5:7" x14ac:dyDescent="0.25">
      <c r="E1001" t="s">
        <v>459</v>
      </c>
      <c r="F1001">
        <v>0</v>
      </c>
      <c r="G1001">
        <v>0</v>
      </c>
    </row>
    <row r="1002" spans="5:7" x14ac:dyDescent="0.25">
      <c r="E1002" t="s">
        <v>459</v>
      </c>
      <c r="F1002">
        <v>0</v>
      </c>
      <c r="G1002">
        <v>0</v>
      </c>
    </row>
    <row r="1003" spans="5:7" x14ac:dyDescent="0.25">
      <c r="E1003" t="s">
        <v>459</v>
      </c>
      <c r="F1003">
        <v>0</v>
      </c>
      <c r="G1003">
        <v>0</v>
      </c>
    </row>
    <row r="1004" spans="5:7" x14ac:dyDescent="0.25">
      <c r="E1004" t="s">
        <v>459</v>
      </c>
      <c r="F1004">
        <v>0</v>
      </c>
      <c r="G1004">
        <v>0</v>
      </c>
    </row>
    <row r="1005" spans="5:7" x14ac:dyDescent="0.25">
      <c r="E1005" t="s">
        <v>459</v>
      </c>
      <c r="F1005">
        <v>0</v>
      </c>
      <c r="G1005">
        <v>3500</v>
      </c>
    </row>
    <row r="1006" spans="5:7" x14ac:dyDescent="0.25">
      <c r="E1006" t="s">
        <v>459</v>
      </c>
      <c r="F1006">
        <v>0</v>
      </c>
      <c r="G1006">
        <v>0</v>
      </c>
    </row>
    <row r="1007" spans="5:7" x14ac:dyDescent="0.25">
      <c r="E1007" t="s">
        <v>459</v>
      </c>
      <c r="F1007">
        <v>0</v>
      </c>
      <c r="G1007">
        <v>9500</v>
      </c>
    </row>
    <row r="1008" spans="5:7" x14ac:dyDescent="0.25">
      <c r="E1008" t="s">
        <v>459</v>
      </c>
      <c r="F1008">
        <v>0</v>
      </c>
      <c r="G1008">
        <v>0</v>
      </c>
    </row>
    <row r="1009" spans="5:7" x14ac:dyDescent="0.25">
      <c r="E1009" t="s">
        <v>459</v>
      </c>
      <c r="F1009">
        <v>0</v>
      </c>
      <c r="G1009">
        <v>0</v>
      </c>
    </row>
    <row r="1010" spans="5:7" x14ac:dyDescent="0.25">
      <c r="E1010" t="s">
        <v>459</v>
      </c>
      <c r="F1010">
        <v>0</v>
      </c>
      <c r="G1010">
        <v>0</v>
      </c>
    </row>
    <row r="1011" spans="5:7" x14ac:dyDescent="0.25">
      <c r="E1011" t="s">
        <v>459</v>
      </c>
      <c r="F1011">
        <v>0</v>
      </c>
      <c r="G1011">
        <v>0</v>
      </c>
    </row>
    <row r="1012" spans="5:7" x14ac:dyDescent="0.25">
      <c r="E1012" t="s">
        <v>459</v>
      </c>
      <c r="F1012">
        <v>0</v>
      </c>
      <c r="G1012">
        <v>0</v>
      </c>
    </row>
    <row r="1013" spans="5:7" x14ac:dyDescent="0.25">
      <c r="E1013" t="s">
        <v>459</v>
      </c>
      <c r="F1013">
        <v>0</v>
      </c>
      <c r="G1013">
        <v>0</v>
      </c>
    </row>
    <row r="1014" spans="5:7" x14ac:dyDescent="0.25">
      <c r="E1014" t="s">
        <v>459</v>
      </c>
      <c r="F1014">
        <v>0</v>
      </c>
      <c r="G1014">
        <v>0</v>
      </c>
    </row>
    <row r="1015" spans="5:7" x14ac:dyDescent="0.25">
      <c r="E1015" t="s">
        <v>459</v>
      </c>
      <c r="F1015">
        <v>8000</v>
      </c>
      <c r="G1015">
        <v>0</v>
      </c>
    </row>
    <row r="1016" spans="5:7" x14ac:dyDescent="0.25">
      <c r="E1016" t="s">
        <v>459</v>
      </c>
      <c r="F1016">
        <v>0</v>
      </c>
      <c r="G1016">
        <v>0</v>
      </c>
    </row>
    <row r="1017" spans="5:7" x14ac:dyDescent="0.25">
      <c r="E1017" t="s">
        <v>459</v>
      </c>
      <c r="F1017">
        <v>0</v>
      </c>
      <c r="G1017">
        <v>0</v>
      </c>
    </row>
    <row r="1018" spans="5:7" x14ac:dyDescent="0.25">
      <c r="E1018" t="s">
        <v>459</v>
      </c>
      <c r="F1018">
        <v>0</v>
      </c>
      <c r="G1018">
        <v>0</v>
      </c>
    </row>
    <row r="1019" spans="5:7" x14ac:dyDescent="0.25">
      <c r="E1019" t="s">
        <v>459</v>
      </c>
      <c r="F1019">
        <v>7000</v>
      </c>
      <c r="G1019">
        <v>0</v>
      </c>
    </row>
    <row r="1020" spans="5:7" x14ac:dyDescent="0.25">
      <c r="E1020" t="s">
        <v>459</v>
      </c>
      <c r="F1020">
        <v>0</v>
      </c>
      <c r="G1020">
        <v>0</v>
      </c>
    </row>
    <row r="1021" spans="5:7" x14ac:dyDescent="0.25">
      <c r="E1021" t="s">
        <v>459</v>
      </c>
      <c r="F1021">
        <v>0</v>
      </c>
      <c r="G1021">
        <v>0</v>
      </c>
    </row>
    <row r="1022" spans="5:7" x14ac:dyDescent="0.25">
      <c r="E1022" t="s">
        <v>459</v>
      </c>
      <c r="F1022">
        <v>0</v>
      </c>
      <c r="G1022">
        <v>0</v>
      </c>
    </row>
    <row r="1023" spans="5:7" x14ac:dyDescent="0.25">
      <c r="E1023" t="s">
        <v>459</v>
      </c>
      <c r="F1023">
        <v>2000</v>
      </c>
      <c r="G1023">
        <v>0</v>
      </c>
    </row>
    <row r="1024" spans="5:7" x14ac:dyDescent="0.25">
      <c r="E1024" t="s">
        <v>459</v>
      </c>
      <c r="F1024">
        <v>4000</v>
      </c>
      <c r="G1024">
        <v>0</v>
      </c>
    </row>
    <row r="1025" spans="5:7" x14ac:dyDescent="0.25">
      <c r="E1025" t="s">
        <v>459</v>
      </c>
      <c r="F1025">
        <v>0</v>
      </c>
      <c r="G1025">
        <v>0</v>
      </c>
    </row>
    <row r="1026" spans="5:7" x14ac:dyDescent="0.25">
      <c r="E1026" t="s">
        <v>459</v>
      </c>
      <c r="F1026">
        <v>0</v>
      </c>
      <c r="G1026">
        <v>0</v>
      </c>
    </row>
    <row r="1027" spans="5:7" x14ac:dyDescent="0.25">
      <c r="E1027" t="s">
        <v>459</v>
      </c>
      <c r="F1027">
        <v>0</v>
      </c>
      <c r="G1027">
        <v>0</v>
      </c>
    </row>
    <row r="1028" spans="5:7" x14ac:dyDescent="0.25">
      <c r="E1028" t="s">
        <v>459</v>
      </c>
      <c r="F1028">
        <v>0</v>
      </c>
      <c r="G1028">
        <v>0</v>
      </c>
    </row>
    <row r="1029" spans="5:7" x14ac:dyDescent="0.25">
      <c r="E1029" t="s">
        <v>459</v>
      </c>
      <c r="F1029">
        <v>0</v>
      </c>
      <c r="G1029">
        <v>0</v>
      </c>
    </row>
    <row r="1030" spans="5:7" x14ac:dyDescent="0.25">
      <c r="E1030" t="s">
        <v>459</v>
      </c>
      <c r="F1030">
        <v>0</v>
      </c>
      <c r="G1030">
        <v>0</v>
      </c>
    </row>
    <row r="1031" spans="5:7" x14ac:dyDescent="0.25">
      <c r="E1031" t="s">
        <v>459</v>
      </c>
      <c r="F1031">
        <v>0</v>
      </c>
      <c r="G1031">
        <v>0</v>
      </c>
    </row>
    <row r="1032" spans="5:7" x14ac:dyDescent="0.25">
      <c r="E1032" t="s">
        <v>459</v>
      </c>
      <c r="F1032">
        <v>0</v>
      </c>
      <c r="G1032">
        <v>0</v>
      </c>
    </row>
    <row r="1033" spans="5:7" x14ac:dyDescent="0.25">
      <c r="E1033" t="s">
        <v>459</v>
      </c>
      <c r="F1033">
        <v>0</v>
      </c>
      <c r="G1033">
        <v>0</v>
      </c>
    </row>
    <row r="1034" spans="5:7" x14ac:dyDescent="0.25">
      <c r="E1034" t="s">
        <v>459</v>
      </c>
      <c r="F1034">
        <v>0</v>
      </c>
      <c r="G1034">
        <v>0</v>
      </c>
    </row>
    <row r="1035" spans="5:7" x14ac:dyDescent="0.25">
      <c r="E1035" t="s">
        <v>459</v>
      </c>
      <c r="F1035">
        <v>0</v>
      </c>
      <c r="G1035">
        <v>0</v>
      </c>
    </row>
    <row r="1036" spans="5:7" x14ac:dyDescent="0.25">
      <c r="E1036" t="s">
        <v>459</v>
      </c>
      <c r="F1036">
        <v>0</v>
      </c>
      <c r="G1036">
        <v>0</v>
      </c>
    </row>
    <row r="1037" spans="5:7" x14ac:dyDescent="0.25">
      <c r="E1037" t="s">
        <v>459</v>
      </c>
      <c r="F1037">
        <v>0</v>
      </c>
      <c r="G1037">
        <v>0</v>
      </c>
    </row>
    <row r="1038" spans="5:7" x14ac:dyDescent="0.25">
      <c r="E1038" t="s">
        <v>459</v>
      </c>
      <c r="F1038">
        <v>0</v>
      </c>
      <c r="G1038">
        <v>6000</v>
      </c>
    </row>
    <row r="1039" spans="5:7" x14ac:dyDescent="0.25">
      <c r="E1039" t="s">
        <v>459</v>
      </c>
      <c r="F1039">
        <v>0</v>
      </c>
      <c r="G1039">
        <v>0</v>
      </c>
    </row>
    <row r="1040" spans="5:7" x14ac:dyDescent="0.25">
      <c r="E1040" t="s">
        <v>459</v>
      </c>
      <c r="F1040">
        <v>0</v>
      </c>
      <c r="G1040">
        <v>0</v>
      </c>
    </row>
    <row r="1041" spans="5:7" x14ac:dyDescent="0.25">
      <c r="E1041" t="s">
        <v>459</v>
      </c>
      <c r="F1041">
        <v>0</v>
      </c>
      <c r="G1041">
        <v>0</v>
      </c>
    </row>
    <row r="1042" spans="5:7" x14ac:dyDescent="0.25">
      <c r="E1042" t="s">
        <v>459</v>
      </c>
      <c r="F1042">
        <v>0</v>
      </c>
      <c r="G1042">
        <v>0</v>
      </c>
    </row>
    <row r="1043" spans="5:7" x14ac:dyDescent="0.25">
      <c r="E1043" t="s">
        <v>459</v>
      </c>
      <c r="F1043">
        <v>0</v>
      </c>
      <c r="G1043">
        <v>0</v>
      </c>
    </row>
    <row r="1044" spans="5:7" x14ac:dyDescent="0.25">
      <c r="E1044" t="s">
        <v>459</v>
      </c>
      <c r="F1044">
        <v>0</v>
      </c>
      <c r="G1044">
        <v>0</v>
      </c>
    </row>
    <row r="1045" spans="5:7" x14ac:dyDescent="0.25">
      <c r="E1045" t="s">
        <v>459</v>
      </c>
      <c r="F1045">
        <v>0</v>
      </c>
      <c r="G1045">
        <v>0</v>
      </c>
    </row>
    <row r="1046" spans="5:7" x14ac:dyDescent="0.25">
      <c r="E1046" t="s">
        <v>459</v>
      </c>
      <c r="F1046">
        <v>0</v>
      </c>
      <c r="G1046">
        <v>0</v>
      </c>
    </row>
    <row r="1047" spans="5:7" x14ac:dyDescent="0.25">
      <c r="E1047" t="s">
        <v>459</v>
      </c>
      <c r="F1047">
        <v>0</v>
      </c>
      <c r="G1047">
        <v>0</v>
      </c>
    </row>
    <row r="1048" spans="5:7" x14ac:dyDescent="0.25">
      <c r="E1048" t="s">
        <v>459</v>
      </c>
      <c r="F1048">
        <v>0</v>
      </c>
      <c r="G1048">
        <v>0</v>
      </c>
    </row>
    <row r="1049" spans="5:7" x14ac:dyDescent="0.25">
      <c r="E1049" t="s">
        <v>459</v>
      </c>
      <c r="F1049">
        <v>0</v>
      </c>
      <c r="G1049">
        <v>0</v>
      </c>
    </row>
    <row r="1050" spans="5:7" x14ac:dyDescent="0.25">
      <c r="E1050" t="s">
        <v>459</v>
      </c>
      <c r="F1050">
        <v>0</v>
      </c>
      <c r="G1050">
        <v>0</v>
      </c>
    </row>
    <row r="1051" spans="5:7" x14ac:dyDescent="0.25">
      <c r="E1051" t="s">
        <v>459</v>
      </c>
      <c r="F1051">
        <v>0</v>
      </c>
      <c r="G1051">
        <v>0</v>
      </c>
    </row>
    <row r="1052" spans="5:7" x14ac:dyDescent="0.25">
      <c r="E1052" t="s">
        <v>459</v>
      </c>
      <c r="F1052">
        <v>0</v>
      </c>
      <c r="G1052">
        <v>0</v>
      </c>
    </row>
    <row r="1053" spans="5:7" x14ac:dyDescent="0.25">
      <c r="E1053" t="s">
        <v>459</v>
      </c>
      <c r="F1053">
        <v>0</v>
      </c>
      <c r="G1053">
        <v>0</v>
      </c>
    </row>
    <row r="1054" spans="5:7" x14ac:dyDescent="0.25">
      <c r="E1054" t="s">
        <v>459</v>
      </c>
      <c r="F1054">
        <v>1800</v>
      </c>
      <c r="G1054">
        <v>0</v>
      </c>
    </row>
    <row r="1055" spans="5:7" x14ac:dyDescent="0.25">
      <c r="E1055" t="s">
        <v>459</v>
      </c>
      <c r="F1055">
        <v>0</v>
      </c>
      <c r="G1055">
        <v>0</v>
      </c>
    </row>
    <row r="1056" spans="5:7" x14ac:dyDescent="0.25">
      <c r="E1056" t="s">
        <v>459</v>
      </c>
      <c r="F1056">
        <v>0</v>
      </c>
      <c r="G1056">
        <v>0</v>
      </c>
    </row>
    <row r="1057" spans="5:7" x14ac:dyDescent="0.25">
      <c r="E1057" t="s">
        <v>459</v>
      </c>
      <c r="F1057">
        <v>5000</v>
      </c>
      <c r="G1057">
        <v>0</v>
      </c>
    </row>
    <row r="1058" spans="5:7" x14ac:dyDescent="0.25">
      <c r="E1058" t="s">
        <v>459</v>
      </c>
      <c r="F1058">
        <v>24000</v>
      </c>
      <c r="G1058">
        <v>0</v>
      </c>
    </row>
    <row r="1059" spans="5:7" x14ac:dyDescent="0.25">
      <c r="E1059" t="s">
        <v>459</v>
      </c>
      <c r="F1059">
        <v>0</v>
      </c>
      <c r="G1059">
        <v>0</v>
      </c>
    </row>
    <row r="1060" spans="5:7" x14ac:dyDescent="0.25">
      <c r="E1060" t="s">
        <v>459</v>
      </c>
      <c r="F1060">
        <v>0</v>
      </c>
      <c r="G1060">
        <v>0</v>
      </c>
    </row>
    <row r="1061" spans="5:7" x14ac:dyDescent="0.25">
      <c r="E1061" t="s">
        <v>459</v>
      </c>
      <c r="F1061">
        <v>0</v>
      </c>
      <c r="G1061">
        <v>0</v>
      </c>
    </row>
    <row r="1062" spans="5:7" x14ac:dyDescent="0.25">
      <c r="E1062" t="s">
        <v>459</v>
      </c>
      <c r="F1062">
        <v>0</v>
      </c>
      <c r="G1062">
        <v>0</v>
      </c>
    </row>
    <row r="1063" spans="5:7" x14ac:dyDescent="0.25">
      <c r="E1063" t="s">
        <v>459</v>
      </c>
      <c r="F1063">
        <v>3000</v>
      </c>
      <c r="G1063">
        <v>0</v>
      </c>
    </row>
    <row r="1064" spans="5:7" x14ac:dyDescent="0.25">
      <c r="E1064" t="s">
        <v>459</v>
      </c>
      <c r="F1064">
        <v>0</v>
      </c>
      <c r="G1064">
        <v>0</v>
      </c>
    </row>
    <row r="1065" spans="5:7" x14ac:dyDescent="0.25">
      <c r="E1065" t="s">
        <v>459</v>
      </c>
      <c r="F1065">
        <v>0</v>
      </c>
      <c r="G1065">
        <v>0</v>
      </c>
    </row>
    <row r="1066" spans="5:7" x14ac:dyDescent="0.25">
      <c r="E1066" t="s">
        <v>459</v>
      </c>
      <c r="F1066">
        <v>0</v>
      </c>
      <c r="G1066">
        <v>0</v>
      </c>
    </row>
    <row r="1067" spans="5:7" x14ac:dyDescent="0.25">
      <c r="E1067" t="s">
        <v>459</v>
      </c>
      <c r="F1067">
        <v>0</v>
      </c>
      <c r="G1067">
        <v>0</v>
      </c>
    </row>
    <row r="1068" spans="5:7" x14ac:dyDescent="0.25">
      <c r="E1068" t="s">
        <v>459</v>
      </c>
      <c r="F1068">
        <v>0</v>
      </c>
      <c r="G1068">
        <v>0</v>
      </c>
    </row>
    <row r="1069" spans="5:7" x14ac:dyDescent="0.25">
      <c r="E1069" t="s">
        <v>459</v>
      </c>
      <c r="F1069">
        <v>0</v>
      </c>
      <c r="G1069">
        <v>0</v>
      </c>
    </row>
    <row r="1070" spans="5:7" x14ac:dyDescent="0.25">
      <c r="E1070" t="s">
        <v>459</v>
      </c>
      <c r="F1070">
        <v>0</v>
      </c>
      <c r="G1070">
        <v>0</v>
      </c>
    </row>
    <row r="1071" spans="5:7" x14ac:dyDescent="0.25">
      <c r="E1071" t="s">
        <v>459</v>
      </c>
      <c r="F1071">
        <v>1600</v>
      </c>
      <c r="G1071">
        <v>0</v>
      </c>
    </row>
    <row r="1072" spans="5:7" x14ac:dyDescent="0.25">
      <c r="E1072" t="s">
        <v>459</v>
      </c>
      <c r="F1072">
        <v>0</v>
      </c>
      <c r="G1072">
        <v>0</v>
      </c>
    </row>
    <row r="1073" spans="5:7" x14ac:dyDescent="0.25">
      <c r="E1073" t="s">
        <v>459</v>
      </c>
      <c r="F1073">
        <v>0</v>
      </c>
      <c r="G1073">
        <v>0</v>
      </c>
    </row>
    <row r="1074" spans="5:7" x14ac:dyDescent="0.25">
      <c r="E1074" t="s">
        <v>459</v>
      </c>
      <c r="F1074">
        <v>0</v>
      </c>
      <c r="G1074">
        <v>0</v>
      </c>
    </row>
    <row r="1075" spans="5:7" x14ac:dyDescent="0.25">
      <c r="E1075" t="s">
        <v>459</v>
      </c>
      <c r="F1075">
        <v>0</v>
      </c>
      <c r="G1075">
        <v>0</v>
      </c>
    </row>
    <row r="1076" spans="5:7" x14ac:dyDescent="0.25">
      <c r="E1076" t="s">
        <v>459</v>
      </c>
      <c r="F1076">
        <v>0</v>
      </c>
      <c r="G1076">
        <v>0</v>
      </c>
    </row>
    <row r="1077" spans="5:7" x14ac:dyDescent="0.25">
      <c r="E1077" t="s">
        <v>459</v>
      </c>
      <c r="F1077">
        <v>0</v>
      </c>
      <c r="G1077">
        <v>0</v>
      </c>
    </row>
    <row r="1078" spans="5:7" x14ac:dyDescent="0.25">
      <c r="E1078" t="s">
        <v>459</v>
      </c>
      <c r="F1078">
        <v>0</v>
      </c>
      <c r="G1078">
        <v>0</v>
      </c>
    </row>
    <row r="1079" spans="5:7" x14ac:dyDescent="0.25">
      <c r="E1079" t="s">
        <v>459</v>
      </c>
      <c r="F1079">
        <v>0</v>
      </c>
      <c r="G1079">
        <v>0</v>
      </c>
    </row>
    <row r="1080" spans="5:7" x14ac:dyDescent="0.25">
      <c r="E1080" t="s">
        <v>459</v>
      </c>
      <c r="F1080">
        <v>0</v>
      </c>
      <c r="G1080">
        <v>0</v>
      </c>
    </row>
    <row r="1081" spans="5:7" x14ac:dyDescent="0.25">
      <c r="E1081" t="s">
        <v>459</v>
      </c>
      <c r="F1081">
        <v>0</v>
      </c>
      <c r="G1081">
        <v>0</v>
      </c>
    </row>
    <row r="1082" spans="5:7" x14ac:dyDescent="0.25">
      <c r="E1082" t="s">
        <v>459</v>
      </c>
      <c r="F1082">
        <v>0</v>
      </c>
      <c r="G1082">
        <v>0</v>
      </c>
    </row>
    <row r="1083" spans="5:7" x14ac:dyDescent="0.25">
      <c r="E1083" t="s">
        <v>459</v>
      </c>
      <c r="F1083">
        <v>0</v>
      </c>
      <c r="G1083">
        <v>48000</v>
      </c>
    </row>
    <row r="1084" spans="5:7" x14ac:dyDescent="0.25">
      <c r="E1084" t="s">
        <v>459</v>
      </c>
      <c r="F1084">
        <v>0</v>
      </c>
      <c r="G1084">
        <v>0</v>
      </c>
    </row>
    <row r="1085" spans="5:7" x14ac:dyDescent="0.25">
      <c r="E1085" t="s">
        <v>459</v>
      </c>
      <c r="F1085">
        <v>0</v>
      </c>
      <c r="G1085">
        <v>7500</v>
      </c>
    </row>
    <row r="1086" spans="5:7" x14ac:dyDescent="0.25">
      <c r="E1086" t="s">
        <v>459</v>
      </c>
      <c r="F1086">
        <v>0</v>
      </c>
      <c r="G1086">
        <v>0</v>
      </c>
    </row>
    <row r="1087" spans="5:7" x14ac:dyDescent="0.25">
      <c r="E1087" t="s">
        <v>459</v>
      </c>
      <c r="F1087">
        <v>0</v>
      </c>
      <c r="G1087">
        <v>0</v>
      </c>
    </row>
    <row r="1088" spans="5:7" x14ac:dyDescent="0.25">
      <c r="E1088" t="s">
        <v>459</v>
      </c>
      <c r="F1088">
        <v>0</v>
      </c>
      <c r="G1088">
        <v>0</v>
      </c>
    </row>
    <row r="1089" spans="5:7" x14ac:dyDescent="0.25">
      <c r="E1089" t="s">
        <v>459</v>
      </c>
      <c r="F1089">
        <v>0</v>
      </c>
      <c r="G1089">
        <v>0</v>
      </c>
    </row>
    <row r="1090" spans="5:7" x14ac:dyDescent="0.25">
      <c r="E1090" t="s">
        <v>459</v>
      </c>
      <c r="F1090">
        <v>0</v>
      </c>
      <c r="G1090">
        <v>0</v>
      </c>
    </row>
    <row r="1091" spans="5:7" x14ac:dyDescent="0.25">
      <c r="E1091" t="s">
        <v>459</v>
      </c>
      <c r="F1091">
        <v>0</v>
      </c>
      <c r="G1091">
        <v>0</v>
      </c>
    </row>
    <row r="1092" spans="5:7" x14ac:dyDescent="0.25">
      <c r="E1092" t="s">
        <v>459</v>
      </c>
      <c r="F1092">
        <v>0</v>
      </c>
      <c r="G1092">
        <v>0</v>
      </c>
    </row>
    <row r="1093" spans="5:7" x14ac:dyDescent="0.25">
      <c r="E1093" t="s">
        <v>459</v>
      </c>
      <c r="F1093">
        <v>0</v>
      </c>
      <c r="G1093">
        <v>0</v>
      </c>
    </row>
    <row r="1094" spans="5:7" x14ac:dyDescent="0.25">
      <c r="E1094" t="s">
        <v>459</v>
      </c>
      <c r="F1094">
        <v>0</v>
      </c>
      <c r="G1094">
        <v>0</v>
      </c>
    </row>
    <row r="1095" spans="5:7" x14ac:dyDescent="0.25">
      <c r="E1095" t="s">
        <v>459</v>
      </c>
      <c r="F1095">
        <v>0</v>
      </c>
      <c r="G1095">
        <v>0</v>
      </c>
    </row>
    <row r="1096" spans="5:7" x14ac:dyDescent="0.25">
      <c r="E1096" t="s">
        <v>459</v>
      </c>
      <c r="F1096">
        <v>0</v>
      </c>
      <c r="G1096">
        <v>0</v>
      </c>
    </row>
    <row r="1097" spans="5:7" x14ac:dyDescent="0.25">
      <c r="E1097" t="s">
        <v>459</v>
      </c>
      <c r="F1097">
        <v>6000</v>
      </c>
      <c r="G1097">
        <v>0</v>
      </c>
    </row>
    <row r="1098" spans="5:7" x14ac:dyDescent="0.25">
      <c r="E1098" t="s">
        <v>459</v>
      </c>
      <c r="F1098">
        <v>4000</v>
      </c>
      <c r="G1098">
        <v>0</v>
      </c>
    </row>
    <row r="1099" spans="5:7" x14ac:dyDescent="0.25">
      <c r="E1099" t="s">
        <v>459</v>
      </c>
      <c r="F1099">
        <v>0</v>
      </c>
      <c r="G1099">
        <v>0</v>
      </c>
    </row>
    <row r="1100" spans="5:7" x14ac:dyDescent="0.25">
      <c r="E1100" t="s">
        <v>459</v>
      </c>
      <c r="F1100">
        <v>0</v>
      </c>
      <c r="G1100">
        <v>0</v>
      </c>
    </row>
    <row r="1101" spans="5:7" x14ac:dyDescent="0.25">
      <c r="E1101" t="s">
        <v>459</v>
      </c>
      <c r="F1101">
        <v>0</v>
      </c>
      <c r="G1101">
        <v>0</v>
      </c>
    </row>
    <row r="1102" spans="5:7" x14ac:dyDescent="0.25">
      <c r="E1102" t="s">
        <v>459</v>
      </c>
      <c r="F1102">
        <v>0</v>
      </c>
      <c r="G1102">
        <v>0</v>
      </c>
    </row>
    <row r="1103" spans="5:7" x14ac:dyDescent="0.25">
      <c r="E1103" t="s">
        <v>459</v>
      </c>
      <c r="F1103">
        <v>0</v>
      </c>
      <c r="G1103">
        <v>0</v>
      </c>
    </row>
    <row r="1104" spans="5:7" x14ac:dyDescent="0.25">
      <c r="E1104" t="s">
        <v>459</v>
      </c>
      <c r="F1104">
        <v>0</v>
      </c>
      <c r="G1104">
        <v>0</v>
      </c>
    </row>
    <row r="1105" spans="5:7" x14ac:dyDescent="0.25">
      <c r="E1105" t="s">
        <v>459</v>
      </c>
      <c r="F1105">
        <v>0</v>
      </c>
      <c r="G1105">
        <v>0</v>
      </c>
    </row>
    <row r="1106" spans="5:7" x14ac:dyDescent="0.25">
      <c r="E1106" t="s">
        <v>459</v>
      </c>
      <c r="F1106">
        <v>0</v>
      </c>
      <c r="G1106">
        <v>0</v>
      </c>
    </row>
    <row r="1107" spans="5:7" x14ac:dyDescent="0.25">
      <c r="E1107" t="s">
        <v>459</v>
      </c>
      <c r="F1107">
        <v>0</v>
      </c>
      <c r="G1107">
        <v>0</v>
      </c>
    </row>
    <row r="1108" spans="5:7" x14ac:dyDescent="0.25">
      <c r="E1108" t="s">
        <v>459</v>
      </c>
      <c r="F1108">
        <v>4000</v>
      </c>
      <c r="G1108">
        <v>0</v>
      </c>
    </row>
    <row r="1109" spans="5:7" x14ac:dyDescent="0.25">
      <c r="E1109" t="s">
        <v>459</v>
      </c>
      <c r="F1109">
        <v>0</v>
      </c>
      <c r="G1109">
        <v>0</v>
      </c>
    </row>
    <row r="1110" spans="5:7" x14ac:dyDescent="0.25">
      <c r="E1110" t="s">
        <v>459</v>
      </c>
      <c r="F1110">
        <v>0</v>
      </c>
      <c r="G1110">
        <v>0</v>
      </c>
    </row>
    <row r="1111" spans="5:7" x14ac:dyDescent="0.25">
      <c r="E1111" t="s">
        <v>459</v>
      </c>
      <c r="F1111">
        <v>0</v>
      </c>
      <c r="G1111">
        <v>0</v>
      </c>
    </row>
    <row r="1112" spans="5:7" x14ac:dyDescent="0.25">
      <c r="E1112" t="s">
        <v>459</v>
      </c>
      <c r="F1112">
        <v>0</v>
      </c>
      <c r="G1112">
        <v>0</v>
      </c>
    </row>
    <row r="1113" spans="5:7" x14ac:dyDescent="0.25">
      <c r="E1113" t="s">
        <v>459</v>
      </c>
      <c r="F1113">
        <v>0</v>
      </c>
      <c r="G1113">
        <v>0</v>
      </c>
    </row>
    <row r="1114" spans="5:7" x14ac:dyDescent="0.25">
      <c r="E1114" t="s">
        <v>459</v>
      </c>
      <c r="F1114">
        <v>0</v>
      </c>
      <c r="G1114">
        <v>0</v>
      </c>
    </row>
    <row r="1115" spans="5:7" x14ac:dyDescent="0.25">
      <c r="E1115" t="s">
        <v>459</v>
      </c>
      <c r="F1115">
        <v>8000</v>
      </c>
      <c r="G1115">
        <v>0</v>
      </c>
    </row>
    <row r="1116" spans="5:7" x14ac:dyDescent="0.25">
      <c r="E1116" t="s">
        <v>459</v>
      </c>
      <c r="F1116">
        <v>0</v>
      </c>
      <c r="G1116">
        <v>0</v>
      </c>
    </row>
    <row r="1117" spans="5:7" x14ac:dyDescent="0.25">
      <c r="E1117" t="s">
        <v>459</v>
      </c>
      <c r="F1117">
        <v>0</v>
      </c>
      <c r="G1117">
        <v>0</v>
      </c>
    </row>
    <row r="1118" spans="5:7" x14ac:dyDescent="0.25">
      <c r="E1118" t="s">
        <v>459</v>
      </c>
      <c r="F1118">
        <v>0</v>
      </c>
      <c r="G1118">
        <v>0</v>
      </c>
    </row>
    <row r="1119" spans="5:7" x14ac:dyDescent="0.25">
      <c r="E1119" t="s">
        <v>459</v>
      </c>
      <c r="F1119">
        <v>0</v>
      </c>
      <c r="G1119">
        <v>0</v>
      </c>
    </row>
    <row r="1120" spans="5:7" x14ac:dyDescent="0.25">
      <c r="E1120" t="s">
        <v>459</v>
      </c>
      <c r="F1120">
        <v>0</v>
      </c>
      <c r="G1120">
        <v>0</v>
      </c>
    </row>
    <row r="1121" spans="5:7" x14ac:dyDescent="0.25">
      <c r="E1121" t="s">
        <v>459</v>
      </c>
      <c r="F1121">
        <v>0</v>
      </c>
      <c r="G1121">
        <v>0</v>
      </c>
    </row>
    <row r="1122" spans="5:7" x14ac:dyDescent="0.25">
      <c r="E1122" t="s">
        <v>459</v>
      </c>
      <c r="F1122">
        <v>0</v>
      </c>
      <c r="G1122">
        <v>0</v>
      </c>
    </row>
    <row r="1123" spans="5:7" x14ac:dyDescent="0.25">
      <c r="E1123" t="s">
        <v>459</v>
      </c>
      <c r="F1123">
        <v>0</v>
      </c>
      <c r="G1123">
        <v>0</v>
      </c>
    </row>
    <row r="1124" spans="5:7" x14ac:dyDescent="0.25">
      <c r="E1124" t="s">
        <v>459</v>
      </c>
      <c r="F1124">
        <v>0</v>
      </c>
      <c r="G1124">
        <v>0</v>
      </c>
    </row>
    <row r="1125" spans="5:7" x14ac:dyDescent="0.25">
      <c r="E1125" t="s">
        <v>459</v>
      </c>
      <c r="F1125">
        <v>0</v>
      </c>
      <c r="G1125">
        <v>0</v>
      </c>
    </row>
    <row r="1126" spans="5:7" x14ac:dyDescent="0.25">
      <c r="E1126" t="s">
        <v>459</v>
      </c>
      <c r="F1126">
        <v>0</v>
      </c>
      <c r="G1126">
        <v>0</v>
      </c>
    </row>
    <row r="1127" spans="5:7" x14ac:dyDescent="0.25">
      <c r="E1127" t="s">
        <v>459</v>
      </c>
      <c r="F1127">
        <v>0</v>
      </c>
      <c r="G1127">
        <v>0</v>
      </c>
    </row>
    <row r="1128" spans="5:7" x14ac:dyDescent="0.25">
      <c r="E1128" t="s">
        <v>459</v>
      </c>
      <c r="F1128">
        <v>0</v>
      </c>
      <c r="G1128">
        <v>0</v>
      </c>
    </row>
    <row r="1129" spans="5:7" x14ac:dyDescent="0.25">
      <c r="E1129" t="s">
        <v>459</v>
      </c>
      <c r="F1129">
        <v>0</v>
      </c>
      <c r="G1129">
        <v>0</v>
      </c>
    </row>
    <row r="1130" spans="5:7" x14ac:dyDescent="0.25">
      <c r="E1130" t="s">
        <v>459</v>
      </c>
      <c r="F1130">
        <v>0</v>
      </c>
      <c r="G1130">
        <v>0</v>
      </c>
    </row>
    <row r="1131" spans="5:7" x14ac:dyDescent="0.25">
      <c r="E1131" t="s">
        <v>459</v>
      </c>
      <c r="F1131">
        <v>2400</v>
      </c>
      <c r="G1131">
        <v>0</v>
      </c>
    </row>
    <row r="1132" spans="5:7" x14ac:dyDescent="0.25">
      <c r="E1132" t="s">
        <v>459</v>
      </c>
      <c r="F1132">
        <v>0</v>
      </c>
      <c r="G1132">
        <v>0</v>
      </c>
    </row>
    <row r="1133" spans="5:7" x14ac:dyDescent="0.25">
      <c r="E1133" t="s">
        <v>459</v>
      </c>
      <c r="F1133">
        <v>4500</v>
      </c>
      <c r="G1133">
        <v>0</v>
      </c>
    </row>
    <row r="1134" spans="5:7" x14ac:dyDescent="0.25">
      <c r="E1134" t="s">
        <v>459</v>
      </c>
      <c r="F1134">
        <v>0</v>
      </c>
      <c r="G1134">
        <v>48000</v>
      </c>
    </row>
    <row r="1135" spans="5:7" x14ac:dyDescent="0.25">
      <c r="E1135" t="s">
        <v>459</v>
      </c>
      <c r="F1135">
        <v>0</v>
      </c>
      <c r="G1135">
        <v>0</v>
      </c>
    </row>
    <row r="1136" spans="5:7" x14ac:dyDescent="0.25">
      <c r="E1136" t="s">
        <v>459</v>
      </c>
      <c r="F1136">
        <v>0</v>
      </c>
      <c r="G1136">
        <v>0</v>
      </c>
    </row>
    <row r="1137" spans="5:7" x14ac:dyDescent="0.25">
      <c r="E1137" t="s">
        <v>459</v>
      </c>
      <c r="F1137">
        <v>0</v>
      </c>
      <c r="G1137">
        <v>0</v>
      </c>
    </row>
    <row r="1138" spans="5:7" x14ac:dyDescent="0.25">
      <c r="E1138" t="s">
        <v>459</v>
      </c>
      <c r="F1138">
        <v>0</v>
      </c>
      <c r="G1138">
        <v>0</v>
      </c>
    </row>
    <row r="1139" spans="5:7" x14ac:dyDescent="0.25">
      <c r="E1139" t="s">
        <v>459</v>
      </c>
      <c r="F1139">
        <v>0</v>
      </c>
      <c r="G1139">
        <v>0</v>
      </c>
    </row>
    <row r="1140" spans="5:7" x14ac:dyDescent="0.25">
      <c r="E1140" t="s">
        <v>459</v>
      </c>
      <c r="F1140">
        <v>4500</v>
      </c>
      <c r="G1140">
        <v>0</v>
      </c>
    </row>
    <row r="1141" spans="5:7" x14ac:dyDescent="0.25">
      <c r="E1141" t="s">
        <v>459</v>
      </c>
      <c r="F1141">
        <v>0</v>
      </c>
      <c r="G1141">
        <v>0</v>
      </c>
    </row>
    <row r="1142" spans="5:7" x14ac:dyDescent="0.25">
      <c r="E1142" t="s">
        <v>459</v>
      </c>
      <c r="F1142">
        <v>0</v>
      </c>
      <c r="G1142">
        <v>0</v>
      </c>
    </row>
    <row r="1143" spans="5:7" x14ac:dyDescent="0.25">
      <c r="E1143" t="s">
        <v>459</v>
      </c>
      <c r="F1143">
        <v>3000</v>
      </c>
      <c r="G1143">
        <v>0</v>
      </c>
    </row>
    <row r="1144" spans="5:7" x14ac:dyDescent="0.25">
      <c r="E1144" t="s">
        <v>459</v>
      </c>
      <c r="F1144">
        <v>0</v>
      </c>
      <c r="G1144">
        <v>0</v>
      </c>
    </row>
    <row r="1145" spans="5:7" x14ac:dyDescent="0.25">
      <c r="E1145" t="s">
        <v>459</v>
      </c>
      <c r="F1145">
        <v>0</v>
      </c>
      <c r="G1145">
        <v>0</v>
      </c>
    </row>
    <row r="1146" spans="5:7" x14ac:dyDescent="0.25">
      <c r="E1146" t="s">
        <v>459</v>
      </c>
      <c r="F1146">
        <v>0</v>
      </c>
      <c r="G1146">
        <v>0</v>
      </c>
    </row>
    <row r="1147" spans="5:7" x14ac:dyDescent="0.25">
      <c r="E1147" t="s">
        <v>459</v>
      </c>
      <c r="F1147">
        <v>0</v>
      </c>
      <c r="G1147">
        <v>0</v>
      </c>
    </row>
    <row r="1148" spans="5:7" x14ac:dyDescent="0.25">
      <c r="E1148" t="s">
        <v>459</v>
      </c>
      <c r="F1148">
        <v>0</v>
      </c>
      <c r="G1148">
        <v>0</v>
      </c>
    </row>
    <row r="1149" spans="5:7" x14ac:dyDescent="0.25">
      <c r="E1149" t="s">
        <v>459</v>
      </c>
      <c r="F1149">
        <v>0</v>
      </c>
      <c r="G1149">
        <v>35000</v>
      </c>
    </row>
    <row r="1150" spans="5:7" x14ac:dyDescent="0.25">
      <c r="E1150" t="s">
        <v>459</v>
      </c>
      <c r="F1150">
        <v>0</v>
      </c>
      <c r="G1150">
        <v>0</v>
      </c>
    </row>
    <row r="1151" spans="5:7" x14ac:dyDescent="0.25">
      <c r="E1151" t="s">
        <v>459</v>
      </c>
      <c r="F1151">
        <v>0</v>
      </c>
      <c r="G1151">
        <v>0</v>
      </c>
    </row>
    <row r="1152" spans="5:7" x14ac:dyDescent="0.25">
      <c r="E1152" t="s">
        <v>459</v>
      </c>
      <c r="F1152">
        <v>0</v>
      </c>
      <c r="G1152">
        <v>0</v>
      </c>
    </row>
    <row r="1153" spans="5:7" x14ac:dyDescent="0.25">
      <c r="E1153" t="s">
        <v>459</v>
      </c>
      <c r="F1153">
        <v>0</v>
      </c>
      <c r="G1153">
        <v>0</v>
      </c>
    </row>
    <row r="1154" spans="5:7" x14ac:dyDescent="0.25">
      <c r="E1154" t="s">
        <v>459</v>
      </c>
      <c r="F1154">
        <v>0</v>
      </c>
      <c r="G1154">
        <v>0</v>
      </c>
    </row>
    <row r="1155" spans="5:7" x14ac:dyDescent="0.25">
      <c r="E1155" t="s">
        <v>459</v>
      </c>
      <c r="F1155">
        <v>28000</v>
      </c>
      <c r="G1155">
        <v>0</v>
      </c>
    </row>
    <row r="1156" spans="5:7" x14ac:dyDescent="0.25">
      <c r="E1156" t="s">
        <v>459</v>
      </c>
      <c r="F1156">
        <v>0</v>
      </c>
      <c r="G1156">
        <v>0</v>
      </c>
    </row>
    <row r="1157" spans="5:7" x14ac:dyDescent="0.25">
      <c r="E1157" t="s">
        <v>459</v>
      </c>
      <c r="F1157">
        <v>0</v>
      </c>
      <c r="G1157">
        <v>0</v>
      </c>
    </row>
    <row r="1158" spans="5:7" x14ac:dyDescent="0.25">
      <c r="E1158" t="s">
        <v>459</v>
      </c>
      <c r="F1158">
        <v>0</v>
      </c>
      <c r="G1158">
        <v>0</v>
      </c>
    </row>
    <row r="1159" spans="5:7" x14ac:dyDescent="0.25">
      <c r="E1159" t="s">
        <v>459</v>
      </c>
      <c r="F1159">
        <v>0</v>
      </c>
      <c r="G1159">
        <v>0</v>
      </c>
    </row>
    <row r="1160" spans="5:7" x14ac:dyDescent="0.25">
      <c r="E1160" t="s">
        <v>459</v>
      </c>
      <c r="F1160">
        <v>0</v>
      </c>
      <c r="G1160">
        <v>0</v>
      </c>
    </row>
    <row r="1161" spans="5:7" x14ac:dyDescent="0.25">
      <c r="E1161" t="s">
        <v>459</v>
      </c>
      <c r="F1161">
        <v>0</v>
      </c>
      <c r="G1161">
        <v>0</v>
      </c>
    </row>
    <row r="1162" spans="5:7" x14ac:dyDescent="0.25">
      <c r="E1162" t="s">
        <v>459</v>
      </c>
      <c r="F1162">
        <v>0</v>
      </c>
      <c r="G1162">
        <v>0</v>
      </c>
    </row>
    <row r="1163" spans="5:7" x14ac:dyDescent="0.25">
      <c r="E1163" t="s">
        <v>459</v>
      </c>
      <c r="F1163">
        <v>0</v>
      </c>
      <c r="G1163">
        <v>0</v>
      </c>
    </row>
    <row r="1164" spans="5:7" x14ac:dyDescent="0.25">
      <c r="E1164" t="s">
        <v>459</v>
      </c>
      <c r="F1164">
        <v>8000</v>
      </c>
      <c r="G1164">
        <v>0</v>
      </c>
    </row>
    <row r="1165" spans="5:7" x14ac:dyDescent="0.25">
      <c r="E1165" t="s">
        <v>459</v>
      </c>
      <c r="F1165">
        <v>0</v>
      </c>
      <c r="G1165">
        <v>0</v>
      </c>
    </row>
    <row r="1166" spans="5:7" x14ac:dyDescent="0.25">
      <c r="E1166" t="s">
        <v>459</v>
      </c>
      <c r="F1166">
        <v>4000</v>
      </c>
      <c r="G1166">
        <v>0</v>
      </c>
    </row>
    <row r="1167" spans="5:7" x14ac:dyDescent="0.25">
      <c r="E1167" t="s">
        <v>459</v>
      </c>
      <c r="F1167">
        <v>27000</v>
      </c>
      <c r="G1167">
        <v>0</v>
      </c>
    </row>
    <row r="1168" spans="5:7" x14ac:dyDescent="0.25">
      <c r="E1168" t="s">
        <v>459</v>
      </c>
      <c r="F1168">
        <v>0</v>
      </c>
      <c r="G1168">
        <v>0</v>
      </c>
    </row>
    <row r="1169" spans="5:7" x14ac:dyDescent="0.25">
      <c r="E1169" t="s">
        <v>459</v>
      </c>
      <c r="F1169">
        <v>0</v>
      </c>
      <c r="G1169">
        <v>0</v>
      </c>
    </row>
    <row r="1170" spans="5:7" x14ac:dyDescent="0.25">
      <c r="E1170" t="s">
        <v>459</v>
      </c>
      <c r="F1170">
        <v>0</v>
      </c>
      <c r="G1170">
        <v>0</v>
      </c>
    </row>
    <row r="1171" spans="5:7" x14ac:dyDescent="0.25">
      <c r="E1171" t="s">
        <v>459</v>
      </c>
      <c r="F1171">
        <v>0</v>
      </c>
      <c r="G1171">
        <v>0</v>
      </c>
    </row>
    <row r="1172" spans="5:7" x14ac:dyDescent="0.25">
      <c r="E1172" t="s">
        <v>459</v>
      </c>
      <c r="F1172">
        <v>0</v>
      </c>
      <c r="G1172">
        <v>0</v>
      </c>
    </row>
    <row r="1173" spans="5:7" x14ac:dyDescent="0.25">
      <c r="E1173" t="s">
        <v>459</v>
      </c>
      <c r="F1173">
        <v>0</v>
      </c>
      <c r="G1173">
        <v>0</v>
      </c>
    </row>
    <row r="1174" spans="5:7" x14ac:dyDescent="0.25">
      <c r="E1174" t="s">
        <v>459</v>
      </c>
      <c r="F1174">
        <v>0</v>
      </c>
      <c r="G1174">
        <v>0</v>
      </c>
    </row>
    <row r="1175" spans="5:7" x14ac:dyDescent="0.25">
      <c r="E1175" t="s">
        <v>459</v>
      </c>
      <c r="F1175">
        <v>0</v>
      </c>
      <c r="G1175">
        <v>0</v>
      </c>
    </row>
    <row r="1176" spans="5:7" x14ac:dyDescent="0.25">
      <c r="E1176" t="s">
        <v>459</v>
      </c>
      <c r="F1176">
        <v>0</v>
      </c>
      <c r="G1176">
        <v>0</v>
      </c>
    </row>
    <row r="1177" spans="5:7" x14ac:dyDescent="0.25">
      <c r="E1177" t="s">
        <v>459</v>
      </c>
      <c r="F1177">
        <v>0</v>
      </c>
      <c r="G1177">
        <v>0</v>
      </c>
    </row>
    <row r="1178" spans="5:7" x14ac:dyDescent="0.25">
      <c r="E1178" t="s">
        <v>459</v>
      </c>
      <c r="F1178">
        <v>0</v>
      </c>
      <c r="G1178">
        <v>0</v>
      </c>
    </row>
    <row r="1179" spans="5:7" x14ac:dyDescent="0.25">
      <c r="E1179" t="s">
        <v>459</v>
      </c>
      <c r="F1179">
        <v>0</v>
      </c>
      <c r="G1179">
        <v>0</v>
      </c>
    </row>
    <row r="1180" spans="5:7" x14ac:dyDescent="0.25">
      <c r="E1180" t="s">
        <v>459</v>
      </c>
      <c r="F1180">
        <v>0</v>
      </c>
      <c r="G1180">
        <v>0</v>
      </c>
    </row>
    <row r="1181" spans="5:7" x14ac:dyDescent="0.25">
      <c r="E1181" t="s">
        <v>459</v>
      </c>
      <c r="F1181">
        <v>3000</v>
      </c>
      <c r="G1181">
        <v>0</v>
      </c>
    </row>
    <row r="1182" spans="5:7" x14ac:dyDescent="0.25">
      <c r="E1182" t="s">
        <v>459</v>
      </c>
      <c r="F1182">
        <v>0</v>
      </c>
      <c r="G1182">
        <v>0</v>
      </c>
    </row>
    <row r="1183" spans="5:7" x14ac:dyDescent="0.25">
      <c r="E1183" t="s">
        <v>459</v>
      </c>
      <c r="F1183">
        <v>0</v>
      </c>
      <c r="G1183">
        <v>0</v>
      </c>
    </row>
    <row r="1184" spans="5:7" x14ac:dyDescent="0.25">
      <c r="E1184" t="s">
        <v>459</v>
      </c>
      <c r="F1184">
        <v>0</v>
      </c>
      <c r="G1184">
        <v>0</v>
      </c>
    </row>
    <row r="1185" spans="5:7" x14ac:dyDescent="0.25">
      <c r="E1185" t="s">
        <v>459</v>
      </c>
      <c r="F1185">
        <v>0</v>
      </c>
      <c r="G1185">
        <v>0</v>
      </c>
    </row>
    <row r="1186" spans="5:7" x14ac:dyDescent="0.25">
      <c r="E1186" t="s">
        <v>459</v>
      </c>
      <c r="F1186">
        <v>0</v>
      </c>
      <c r="G1186">
        <v>0</v>
      </c>
    </row>
    <row r="1187" spans="5:7" x14ac:dyDescent="0.25">
      <c r="E1187" t="s">
        <v>459</v>
      </c>
      <c r="F1187">
        <v>0</v>
      </c>
      <c r="G1187">
        <v>0</v>
      </c>
    </row>
    <row r="1188" spans="5:7" x14ac:dyDescent="0.25">
      <c r="E1188" t="s">
        <v>459</v>
      </c>
      <c r="F1188">
        <v>0</v>
      </c>
      <c r="G1188">
        <v>0</v>
      </c>
    </row>
    <row r="1189" spans="5:7" x14ac:dyDescent="0.25">
      <c r="E1189" t="s">
        <v>459</v>
      </c>
      <c r="F1189">
        <v>7000</v>
      </c>
      <c r="G1189">
        <v>0</v>
      </c>
    </row>
    <row r="1190" spans="5:7" x14ac:dyDescent="0.25">
      <c r="E1190" t="s">
        <v>459</v>
      </c>
      <c r="F1190">
        <v>0</v>
      </c>
      <c r="G1190">
        <v>0</v>
      </c>
    </row>
    <row r="1191" spans="5:7" x14ac:dyDescent="0.25">
      <c r="E1191" t="s">
        <v>459</v>
      </c>
      <c r="F1191">
        <v>0</v>
      </c>
      <c r="G1191">
        <v>0</v>
      </c>
    </row>
    <row r="1192" spans="5:7" x14ac:dyDescent="0.25">
      <c r="E1192" t="s">
        <v>459</v>
      </c>
      <c r="F1192">
        <v>0</v>
      </c>
      <c r="G1192">
        <v>0</v>
      </c>
    </row>
    <row r="1193" spans="5:7" x14ac:dyDescent="0.25">
      <c r="E1193" t="s">
        <v>459</v>
      </c>
      <c r="F1193">
        <v>4000</v>
      </c>
      <c r="G1193">
        <v>0</v>
      </c>
    </row>
    <row r="1194" spans="5:7" x14ac:dyDescent="0.25">
      <c r="E1194" t="s">
        <v>459</v>
      </c>
      <c r="F1194">
        <v>0</v>
      </c>
      <c r="G1194">
        <v>0</v>
      </c>
    </row>
    <row r="1195" spans="5:7" x14ac:dyDescent="0.25">
      <c r="E1195" t="s">
        <v>459</v>
      </c>
      <c r="F1195">
        <v>0</v>
      </c>
      <c r="G1195">
        <v>0</v>
      </c>
    </row>
    <row r="1196" spans="5:7" x14ac:dyDescent="0.25">
      <c r="E1196" t="s">
        <v>459</v>
      </c>
      <c r="F1196">
        <v>0</v>
      </c>
      <c r="G1196">
        <v>0</v>
      </c>
    </row>
    <row r="1197" spans="5:7" x14ac:dyDescent="0.25">
      <c r="E1197" t="s">
        <v>459</v>
      </c>
      <c r="F1197">
        <v>0</v>
      </c>
      <c r="G1197">
        <v>0</v>
      </c>
    </row>
    <row r="1198" spans="5:7" x14ac:dyDescent="0.25">
      <c r="E1198" t="s">
        <v>459</v>
      </c>
      <c r="F1198">
        <v>0</v>
      </c>
      <c r="G1198">
        <v>0</v>
      </c>
    </row>
    <row r="1199" spans="5:7" x14ac:dyDescent="0.25">
      <c r="E1199" t="s">
        <v>459</v>
      </c>
      <c r="F1199">
        <v>0</v>
      </c>
      <c r="G1199">
        <v>0</v>
      </c>
    </row>
    <row r="1200" spans="5:7" x14ac:dyDescent="0.25">
      <c r="E1200" t="s">
        <v>459</v>
      </c>
      <c r="F1200">
        <v>0</v>
      </c>
      <c r="G1200">
        <v>0</v>
      </c>
    </row>
    <row r="1201" spans="5:7" x14ac:dyDescent="0.25">
      <c r="E1201" t="s">
        <v>459</v>
      </c>
      <c r="F1201">
        <v>0</v>
      </c>
      <c r="G1201">
        <v>0</v>
      </c>
    </row>
    <row r="1202" spans="5:7" x14ac:dyDescent="0.25">
      <c r="E1202" t="s">
        <v>459</v>
      </c>
      <c r="F1202">
        <v>0</v>
      </c>
      <c r="G1202">
        <v>0</v>
      </c>
    </row>
    <row r="1203" spans="5:7" x14ac:dyDescent="0.25">
      <c r="E1203" t="s">
        <v>459</v>
      </c>
      <c r="F1203">
        <v>0</v>
      </c>
      <c r="G1203">
        <v>0</v>
      </c>
    </row>
    <row r="1204" spans="5:7" x14ac:dyDescent="0.25">
      <c r="E1204" t="s">
        <v>459</v>
      </c>
      <c r="F1204">
        <v>0</v>
      </c>
      <c r="G1204">
        <v>0</v>
      </c>
    </row>
    <row r="1205" spans="5:7" x14ac:dyDescent="0.25">
      <c r="E1205" t="s">
        <v>459</v>
      </c>
      <c r="F1205">
        <v>0</v>
      </c>
      <c r="G1205">
        <v>0</v>
      </c>
    </row>
    <row r="1206" spans="5:7" x14ac:dyDescent="0.25">
      <c r="E1206" t="s">
        <v>459</v>
      </c>
      <c r="F1206">
        <v>0</v>
      </c>
      <c r="G1206">
        <v>0</v>
      </c>
    </row>
    <row r="1207" spans="5:7" x14ac:dyDescent="0.25">
      <c r="E1207" t="s">
        <v>459</v>
      </c>
      <c r="F1207">
        <v>0</v>
      </c>
      <c r="G1207">
        <v>0</v>
      </c>
    </row>
    <row r="1208" spans="5:7" x14ac:dyDescent="0.25">
      <c r="E1208" t="s">
        <v>459</v>
      </c>
      <c r="F1208">
        <v>0</v>
      </c>
      <c r="G1208">
        <v>0</v>
      </c>
    </row>
    <row r="1209" spans="5:7" x14ac:dyDescent="0.25">
      <c r="E1209" t="s">
        <v>459</v>
      </c>
      <c r="F1209">
        <v>0</v>
      </c>
      <c r="G1209">
        <v>0</v>
      </c>
    </row>
    <row r="1210" spans="5:7" x14ac:dyDescent="0.25">
      <c r="E1210" t="s">
        <v>459</v>
      </c>
      <c r="F1210">
        <v>1100</v>
      </c>
      <c r="G1210">
        <v>0</v>
      </c>
    </row>
    <row r="1211" spans="5:7" x14ac:dyDescent="0.25">
      <c r="E1211" t="s">
        <v>459</v>
      </c>
      <c r="F1211">
        <v>0</v>
      </c>
      <c r="G1211">
        <v>0</v>
      </c>
    </row>
    <row r="1212" spans="5:7" x14ac:dyDescent="0.25">
      <c r="E1212" t="s">
        <v>459</v>
      </c>
      <c r="F1212">
        <v>0</v>
      </c>
      <c r="G1212">
        <v>0</v>
      </c>
    </row>
    <row r="1213" spans="5:7" x14ac:dyDescent="0.25">
      <c r="E1213" t="s">
        <v>459</v>
      </c>
      <c r="F1213">
        <v>6000</v>
      </c>
      <c r="G1213">
        <v>0</v>
      </c>
    </row>
    <row r="1214" spans="5:7" x14ac:dyDescent="0.25">
      <c r="E1214" t="s">
        <v>459</v>
      </c>
      <c r="F1214">
        <v>0</v>
      </c>
      <c r="G1214">
        <v>0</v>
      </c>
    </row>
    <row r="1215" spans="5:7" x14ac:dyDescent="0.25">
      <c r="E1215" t="s">
        <v>459</v>
      </c>
      <c r="F1215">
        <v>0</v>
      </c>
      <c r="G1215">
        <v>0</v>
      </c>
    </row>
    <row r="1216" spans="5:7" x14ac:dyDescent="0.25">
      <c r="E1216" t="s">
        <v>459</v>
      </c>
      <c r="F1216">
        <v>0</v>
      </c>
      <c r="G1216">
        <v>0</v>
      </c>
    </row>
    <row r="1217" spans="5:7" x14ac:dyDescent="0.25">
      <c r="E1217" t="s">
        <v>459</v>
      </c>
      <c r="F1217">
        <v>0</v>
      </c>
      <c r="G1217">
        <v>0</v>
      </c>
    </row>
    <row r="1218" spans="5:7" x14ac:dyDescent="0.25">
      <c r="E1218" t="s">
        <v>459</v>
      </c>
      <c r="F1218">
        <v>0</v>
      </c>
      <c r="G1218">
        <v>0</v>
      </c>
    </row>
    <row r="1219" spans="5:7" x14ac:dyDescent="0.25">
      <c r="E1219" t="s">
        <v>459</v>
      </c>
      <c r="F1219">
        <v>2000</v>
      </c>
      <c r="G1219">
        <v>0</v>
      </c>
    </row>
    <row r="1220" spans="5:7" x14ac:dyDescent="0.25">
      <c r="E1220" t="s">
        <v>459</v>
      </c>
      <c r="F1220">
        <v>0</v>
      </c>
      <c r="G1220">
        <v>0</v>
      </c>
    </row>
    <row r="1221" spans="5:7" x14ac:dyDescent="0.25">
      <c r="E1221" t="s">
        <v>459</v>
      </c>
      <c r="F1221">
        <v>0</v>
      </c>
      <c r="G1221">
        <v>0</v>
      </c>
    </row>
    <row r="1222" spans="5:7" x14ac:dyDescent="0.25">
      <c r="E1222" t="s">
        <v>459</v>
      </c>
      <c r="F1222">
        <v>0</v>
      </c>
      <c r="G1222">
        <v>0</v>
      </c>
    </row>
    <row r="1223" spans="5:7" x14ac:dyDescent="0.25">
      <c r="E1223" t="s">
        <v>459</v>
      </c>
      <c r="F1223">
        <v>0</v>
      </c>
      <c r="G1223">
        <v>0</v>
      </c>
    </row>
    <row r="1224" spans="5:7" x14ac:dyDescent="0.25">
      <c r="E1224" t="s">
        <v>459</v>
      </c>
      <c r="F1224">
        <v>4000</v>
      </c>
      <c r="G1224">
        <v>0</v>
      </c>
    </row>
    <row r="1225" spans="5:7" x14ac:dyDescent="0.25">
      <c r="E1225" t="s">
        <v>459</v>
      </c>
      <c r="F1225">
        <v>0</v>
      </c>
      <c r="G1225">
        <v>0</v>
      </c>
    </row>
    <row r="1226" spans="5:7" x14ac:dyDescent="0.25">
      <c r="E1226" t="s">
        <v>459</v>
      </c>
      <c r="F1226">
        <v>0</v>
      </c>
      <c r="G1226">
        <v>0</v>
      </c>
    </row>
    <row r="1227" spans="5:7" x14ac:dyDescent="0.25">
      <c r="E1227" t="s">
        <v>459</v>
      </c>
      <c r="F1227">
        <v>5000</v>
      </c>
      <c r="G1227">
        <v>0</v>
      </c>
    </row>
    <row r="1228" spans="5:7" x14ac:dyDescent="0.25">
      <c r="E1228" t="s">
        <v>499</v>
      </c>
      <c r="F1228">
        <v>0</v>
      </c>
      <c r="G1228">
        <v>0</v>
      </c>
    </row>
    <row r="1229" spans="5:7" x14ac:dyDescent="0.25">
      <c r="E1229" t="s">
        <v>499</v>
      </c>
      <c r="F1229">
        <v>0</v>
      </c>
      <c r="G1229">
        <v>0</v>
      </c>
    </row>
    <row r="1230" spans="5:7" x14ac:dyDescent="0.25">
      <c r="E1230" t="s">
        <v>490</v>
      </c>
      <c r="F1230">
        <v>50000</v>
      </c>
      <c r="G1230">
        <v>0</v>
      </c>
    </row>
    <row r="1231" spans="5:7" x14ac:dyDescent="0.25">
      <c r="E1231" t="s">
        <v>490</v>
      </c>
      <c r="F1231">
        <v>0</v>
      </c>
      <c r="G1231">
        <v>0</v>
      </c>
    </row>
    <row r="1232" spans="5:7" x14ac:dyDescent="0.25">
      <c r="E1232" t="s">
        <v>490</v>
      </c>
      <c r="F1232">
        <v>50000</v>
      </c>
      <c r="G1232">
        <v>0</v>
      </c>
    </row>
    <row r="1233" spans="5:7" x14ac:dyDescent="0.25">
      <c r="E1233" t="s">
        <v>490</v>
      </c>
      <c r="F1233">
        <v>0</v>
      </c>
      <c r="G1233">
        <v>0</v>
      </c>
    </row>
    <row r="1234" spans="5:7" x14ac:dyDescent="0.25">
      <c r="E1234" t="s">
        <v>490</v>
      </c>
      <c r="F1234">
        <v>50000</v>
      </c>
      <c r="G1234">
        <v>0</v>
      </c>
    </row>
    <row r="1235" spans="5:7" x14ac:dyDescent="0.25">
      <c r="E1235" t="s">
        <v>490</v>
      </c>
      <c r="F1235">
        <v>35000</v>
      </c>
      <c r="G1235">
        <v>0</v>
      </c>
    </row>
    <row r="1236" spans="5:7" x14ac:dyDescent="0.25">
      <c r="E1236" t="s">
        <v>490</v>
      </c>
      <c r="F1236">
        <v>0</v>
      </c>
      <c r="G1236">
        <v>0</v>
      </c>
    </row>
    <row r="1237" spans="5:7" x14ac:dyDescent="0.25">
      <c r="E1237" t="s">
        <v>490</v>
      </c>
      <c r="F1237">
        <v>50000</v>
      </c>
      <c r="G1237">
        <v>0</v>
      </c>
    </row>
    <row r="1238" spans="5:7" x14ac:dyDescent="0.25">
      <c r="E1238" t="s">
        <v>490</v>
      </c>
      <c r="F1238">
        <v>35000</v>
      </c>
      <c r="G1238">
        <v>0</v>
      </c>
    </row>
    <row r="1239" spans="5:7" x14ac:dyDescent="0.25">
      <c r="E1239" t="s">
        <v>490</v>
      </c>
      <c r="F1239">
        <v>35000</v>
      </c>
      <c r="G1239">
        <v>0</v>
      </c>
    </row>
    <row r="1240" spans="5:7" x14ac:dyDescent="0.25">
      <c r="E1240" t="s">
        <v>490</v>
      </c>
      <c r="F1240">
        <v>0</v>
      </c>
      <c r="G1240">
        <v>0</v>
      </c>
    </row>
    <row r="1241" spans="5:7" x14ac:dyDescent="0.25">
      <c r="E1241" t="s">
        <v>490</v>
      </c>
      <c r="F1241">
        <v>0</v>
      </c>
      <c r="G1241">
        <v>0</v>
      </c>
    </row>
    <row r="1242" spans="5:7" x14ac:dyDescent="0.25">
      <c r="E1242" t="s">
        <v>490</v>
      </c>
      <c r="F1242">
        <v>0</v>
      </c>
      <c r="G1242">
        <v>0</v>
      </c>
    </row>
    <row r="1243" spans="5:7" x14ac:dyDescent="0.25">
      <c r="E1243" t="s">
        <v>546</v>
      </c>
      <c r="F1243">
        <v>0</v>
      </c>
      <c r="G1243">
        <v>0</v>
      </c>
    </row>
    <row r="1244" spans="5:7" x14ac:dyDescent="0.25">
      <c r="E1244" t="s">
        <v>464</v>
      </c>
      <c r="F1244">
        <v>0</v>
      </c>
      <c r="G1244">
        <v>0</v>
      </c>
    </row>
    <row r="1245" spans="5:7" x14ac:dyDescent="0.25">
      <c r="E1245" t="s">
        <v>464</v>
      </c>
      <c r="F1245">
        <v>0</v>
      </c>
      <c r="G1245">
        <v>0</v>
      </c>
    </row>
    <row r="1246" spans="5:7" x14ac:dyDescent="0.25">
      <c r="E1246" t="s">
        <v>464</v>
      </c>
      <c r="F1246">
        <v>0</v>
      </c>
      <c r="G1246">
        <v>0</v>
      </c>
    </row>
    <row r="1247" spans="5:7" x14ac:dyDescent="0.25">
      <c r="E1247" t="s">
        <v>464</v>
      </c>
      <c r="F1247">
        <v>0</v>
      </c>
      <c r="G1247">
        <v>0</v>
      </c>
    </row>
    <row r="1248" spans="5:7" x14ac:dyDescent="0.25">
      <c r="E1248" t="s">
        <v>464</v>
      </c>
      <c r="F1248">
        <v>0</v>
      </c>
      <c r="G1248">
        <v>0</v>
      </c>
    </row>
    <row r="1249" spans="5:7" x14ac:dyDescent="0.25">
      <c r="E1249" t="s">
        <v>464</v>
      </c>
      <c r="F1249">
        <v>0</v>
      </c>
      <c r="G1249">
        <v>0</v>
      </c>
    </row>
    <row r="1250" spans="5:7" x14ac:dyDescent="0.25">
      <c r="E1250" t="s">
        <v>464</v>
      </c>
      <c r="F1250">
        <v>0</v>
      </c>
      <c r="G1250">
        <v>0</v>
      </c>
    </row>
    <row r="1251" spans="5:7" x14ac:dyDescent="0.25">
      <c r="E1251" t="s">
        <v>464</v>
      </c>
      <c r="F1251">
        <v>0</v>
      </c>
      <c r="G1251">
        <v>0</v>
      </c>
    </row>
    <row r="1252" spans="5:7" x14ac:dyDescent="0.25">
      <c r="E1252" t="s">
        <v>464</v>
      </c>
      <c r="F1252">
        <v>0</v>
      </c>
      <c r="G1252">
        <v>0</v>
      </c>
    </row>
    <row r="1253" spans="5:7" x14ac:dyDescent="0.25">
      <c r="E1253" t="s">
        <v>464</v>
      </c>
      <c r="F1253">
        <v>0</v>
      </c>
      <c r="G1253">
        <v>0</v>
      </c>
    </row>
    <row r="1254" spans="5:7" x14ac:dyDescent="0.25">
      <c r="E1254" t="s">
        <v>464</v>
      </c>
      <c r="F1254">
        <v>0</v>
      </c>
      <c r="G1254">
        <v>0</v>
      </c>
    </row>
    <row r="1255" spans="5:7" x14ac:dyDescent="0.25">
      <c r="E1255" t="s">
        <v>472</v>
      </c>
      <c r="F1255">
        <v>6650</v>
      </c>
      <c r="G1255">
        <v>0</v>
      </c>
    </row>
    <row r="1256" spans="5:7" x14ac:dyDescent="0.25">
      <c r="E1256" t="s">
        <v>472</v>
      </c>
      <c r="F1256">
        <v>0</v>
      </c>
      <c r="G1256">
        <v>0</v>
      </c>
    </row>
    <row r="1257" spans="5:7" x14ac:dyDescent="0.25">
      <c r="E1257" t="s">
        <v>472</v>
      </c>
      <c r="F1257">
        <v>35000</v>
      </c>
      <c r="G1257">
        <v>0</v>
      </c>
    </row>
    <row r="1258" spans="5:7" x14ac:dyDescent="0.25">
      <c r="E1258" t="s">
        <v>472</v>
      </c>
      <c r="F1258">
        <v>15000</v>
      </c>
      <c r="G1258">
        <v>0</v>
      </c>
    </row>
    <row r="1259" spans="5:7" x14ac:dyDescent="0.25">
      <c r="E1259" t="s">
        <v>472</v>
      </c>
      <c r="F1259">
        <v>5650</v>
      </c>
      <c r="G1259">
        <v>0</v>
      </c>
    </row>
    <row r="1260" spans="5:7" x14ac:dyDescent="0.25">
      <c r="E1260" t="s">
        <v>472</v>
      </c>
      <c r="F1260">
        <v>4750</v>
      </c>
      <c r="G1260">
        <v>0</v>
      </c>
    </row>
    <row r="1261" spans="5:7" x14ac:dyDescent="0.25">
      <c r="E1261" t="s">
        <v>472</v>
      </c>
      <c r="F1261">
        <v>5500</v>
      </c>
      <c r="G1261">
        <v>0</v>
      </c>
    </row>
    <row r="1262" spans="5:7" x14ac:dyDescent="0.25">
      <c r="E1262" t="s">
        <v>472</v>
      </c>
      <c r="F1262">
        <v>24000</v>
      </c>
      <c r="G1262">
        <v>0</v>
      </c>
    </row>
    <row r="1263" spans="5:7" x14ac:dyDescent="0.25">
      <c r="E1263" t="s">
        <v>472</v>
      </c>
      <c r="F1263">
        <v>24000</v>
      </c>
      <c r="G1263">
        <v>0</v>
      </c>
    </row>
    <row r="1264" spans="5:7" x14ac:dyDescent="0.25">
      <c r="E1264" t="s">
        <v>472</v>
      </c>
      <c r="F1264">
        <v>6000</v>
      </c>
      <c r="G1264">
        <v>0</v>
      </c>
    </row>
    <row r="1265" spans="5:7" x14ac:dyDescent="0.25">
      <c r="E1265" t="s">
        <v>472</v>
      </c>
      <c r="F1265">
        <v>24000</v>
      </c>
      <c r="G1265">
        <v>0</v>
      </c>
    </row>
    <row r="1266" spans="5:7" x14ac:dyDescent="0.25">
      <c r="E1266" t="s">
        <v>472</v>
      </c>
      <c r="F1266">
        <v>18500</v>
      </c>
      <c r="G1266">
        <v>0</v>
      </c>
    </row>
    <row r="1267" spans="5:7" x14ac:dyDescent="0.25">
      <c r="E1267" t="s">
        <v>472</v>
      </c>
      <c r="F1267">
        <v>4650</v>
      </c>
      <c r="G1267">
        <v>0</v>
      </c>
    </row>
    <row r="1268" spans="5:7" x14ac:dyDescent="0.25">
      <c r="E1268" t="s">
        <v>472</v>
      </c>
      <c r="F1268">
        <v>20000</v>
      </c>
      <c r="G1268">
        <v>0</v>
      </c>
    </row>
    <row r="1269" spans="5:7" x14ac:dyDescent="0.25">
      <c r="E1269" t="s">
        <v>472</v>
      </c>
      <c r="F1269">
        <v>24000</v>
      </c>
      <c r="G1269">
        <v>0</v>
      </c>
    </row>
    <row r="1270" spans="5:7" x14ac:dyDescent="0.25">
      <c r="E1270" t="s">
        <v>472</v>
      </c>
      <c r="F1270">
        <v>3650</v>
      </c>
      <c r="G1270">
        <v>0</v>
      </c>
    </row>
    <row r="1271" spans="5:7" x14ac:dyDescent="0.25">
      <c r="E1271" t="s">
        <v>472</v>
      </c>
      <c r="F1271">
        <v>20000</v>
      </c>
      <c r="G1271">
        <v>0</v>
      </c>
    </row>
    <row r="1272" spans="5:7" x14ac:dyDescent="0.25">
      <c r="E1272" t="s">
        <v>472</v>
      </c>
      <c r="F1272">
        <v>24000</v>
      </c>
      <c r="G1272">
        <v>0</v>
      </c>
    </row>
    <row r="1273" spans="5:7" x14ac:dyDescent="0.25">
      <c r="E1273" t="s">
        <v>472</v>
      </c>
      <c r="F1273">
        <v>7500</v>
      </c>
      <c r="G1273">
        <v>0</v>
      </c>
    </row>
    <row r="1274" spans="5:7" x14ac:dyDescent="0.25">
      <c r="E1274" t="s">
        <v>472</v>
      </c>
      <c r="F1274">
        <v>20000</v>
      </c>
      <c r="G1274">
        <v>0</v>
      </c>
    </row>
    <row r="1275" spans="5:7" x14ac:dyDescent="0.25">
      <c r="E1275" t="s">
        <v>472</v>
      </c>
      <c r="F1275">
        <v>4000</v>
      </c>
      <c r="G1275">
        <v>0</v>
      </c>
    </row>
    <row r="1276" spans="5:7" x14ac:dyDescent="0.25">
      <c r="E1276" t="s">
        <v>472</v>
      </c>
      <c r="F1276">
        <v>6500</v>
      </c>
      <c r="G1276">
        <v>0</v>
      </c>
    </row>
    <row r="1277" spans="5:7" x14ac:dyDescent="0.25">
      <c r="E1277" t="s">
        <v>545</v>
      </c>
      <c r="F1277">
        <v>0</v>
      </c>
      <c r="G1277">
        <v>0</v>
      </c>
    </row>
    <row r="1278" spans="5:7" x14ac:dyDescent="0.25">
      <c r="E1278" t="s">
        <v>545</v>
      </c>
      <c r="F1278">
        <v>22000</v>
      </c>
      <c r="G1278">
        <v>0</v>
      </c>
    </row>
    <row r="1279" spans="5:7" x14ac:dyDescent="0.25">
      <c r="E1279" t="s">
        <v>545</v>
      </c>
      <c r="F1279">
        <v>0</v>
      </c>
      <c r="G1279">
        <v>0</v>
      </c>
    </row>
    <row r="1280" spans="5:7" x14ac:dyDescent="0.25">
      <c r="E1280" t="s">
        <v>545</v>
      </c>
      <c r="F1280">
        <v>0</v>
      </c>
      <c r="G1280">
        <v>0</v>
      </c>
    </row>
    <row r="1281" spans="5:7" x14ac:dyDescent="0.25">
      <c r="E1281" t="s">
        <v>545</v>
      </c>
      <c r="F1281">
        <v>0</v>
      </c>
      <c r="G1281">
        <v>0</v>
      </c>
    </row>
    <row r="1282" spans="5:7" x14ac:dyDescent="0.25">
      <c r="E1282" t="s">
        <v>545</v>
      </c>
      <c r="F1282">
        <v>14000</v>
      </c>
      <c r="G1282">
        <v>0</v>
      </c>
    </row>
    <row r="1283" spans="5:7" x14ac:dyDescent="0.25">
      <c r="E1283" t="s">
        <v>545</v>
      </c>
      <c r="F1283">
        <v>0</v>
      </c>
      <c r="G1283">
        <v>0</v>
      </c>
    </row>
    <row r="1284" spans="5:7" x14ac:dyDescent="0.25">
      <c r="E1284" t="s">
        <v>545</v>
      </c>
      <c r="F1284">
        <v>25000</v>
      </c>
      <c r="G1284">
        <v>0</v>
      </c>
    </row>
    <row r="1285" spans="5:7" x14ac:dyDescent="0.25">
      <c r="E1285" t="s">
        <v>545</v>
      </c>
      <c r="F1285">
        <v>14000</v>
      </c>
      <c r="G1285">
        <v>0</v>
      </c>
    </row>
    <row r="1286" spans="5:7" x14ac:dyDescent="0.25">
      <c r="E1286" t="s">
        <v>545</v>
      </c>
      <c r="F1286">
        <v>3500</v>
      </c>
      <c r="G1286">
        <v>0</v>
      </c>
    </row>
    <row r="1287" spans="5:7" x14ac:dyDescent="0.25">
      <c r="E1287" t="s">
        <v>545</v>
      </c>
      <c r="F1287">
        <v>0</v>
      </c>
      <c r="G1287">
        <v>0</v>
      </c>
    </row>
    <row r="1288" spans="5:7" x14ac:dyDescent="0.25">
      <c r="E1288" t="s">
        <v>545</v>
      </c>
      <c r="F1288">
        <v>0</v>
      </c>
      <c r="G1288">
        <v>0</v>
      </c>
    </row>
    <row r="1289" spans="5:7" x14ac:dyDescent="0.25">
      <c r="E1289" t="s">
        <v>545</v>
      </c>
      <c r="F1289">
        <v>5000</v>
      </c>
      <c r="G1289">
        <v>0</v>
      </c>
    </row>
    <row r="1290" spans="5:7" x14ac:dyDescent="0.25">
      <c r="E1290" t="s">
        <v>545</v>
      </c>
      <c r="F1290">
        <v>6500</v>
      </c>
      <c r="G1290">
        <v>0</v>
      </c>
    </row>
    <row r="1291" spans="5:7" x14ac:dyDescent="0.25">
      <c r="E1291" t="s">
        <v>545</v>
      </c>
      <c r="F1291">
        <v>22000</v>
      </c>
      <c r="G1291">
        <v>0</v>
      </c>
    </row>
    <row r="1292" spans="5:7" x14ac:dyDescent="0.25">
      <c r="E1292" t="s">
        <v>545</v>
      </c>
      <c r="F1292">
        <v>14000</v>
      </c>
      <c r="G1292">
        <v>0</v>
      </c>
    </row>
    <row r="1293" spans="5:7" x14ac:dyDescent="0.25">
      <c r="E1293" t="s">
        <v>545</v>
      </c>
      <c r="F1293">
        <v>0</v>
      </c>
      <c r="G1293">
        <v>0</v>
      </c>
    </row>
    <row r="1294" spans="5:7" x14ac:dyDescent="0.25">
      <c r="E1294" t="s">
        <v>545</v>
      </c>
      <c r="F1294">
        <v>8500</v>
      </c>
      <c r="G1294">
        <v>0</v>
      </c>
    </row>
    <row r="1295" spans="5:7" x14ac:dyDescent="0.25">
      <c r="E1295" t="s">
        <v>545</v>
      </c>
      <c r="F1295">
        <v>0</v>
      </c>
      <c r="G1295">
        <v>0</v>
      </c>
    </row>
    <row r="1296" spans="5:7" x14ac:dyDescent="0.25">
      <c r="E1296" t="s">
        <v>545</v>
      </c>
      <c r="F1296">
        <v>6000</v>
      </c>
      <c r="G1296">
        <v>0</v>
      </c>
    </row>
    <row r="1297" spans="5:7" x14ac:dyDescent="0.25">
      <c r="E1297" t="s">
        <v>545</v>
      </c>
      <c r="F1297">
        <v>25000</v>
      </c>
      <c r="G1297">
        <v>0</v>
      </c>
    </row>
    <row r="1298" spans="5:7" x14ac:dyDescent="0.25">
      <c r="E1298" t="s">
        <v>545</v>
      </c>
      <c r="F1298">
        <v>0</v>
      </c>
      <c r="G1298">
        <v>0</v>
      </c>
    </row>
    <row r="1299" spans="5:7" x14ac:dyDescent="0.25">
      <c r="E1299" t="s">
        <v>545</v>
      </c>
      <c r="F1299">
        <v>0</v>
      </c>
      <c r="G1299">
        <v>0</v>
      </c>
    </row>
    <row r="1300" spans="5:7" x14ac:dyDescent="0.25">
      <c r="E1300" t="s">
        <v>545</v>
      </c>
      <c r="F1300">
        <v>6000</v>
      </c>
      <c r="G1300">
        <v>0</v>
      </c>
    </row>
    <row r="1301" spans="5:7" x14ac:dyDescent="0.25">
      <c r="E1301" t="s">
        <v>545</v>
      </c>
      <c r="F1301">
        <v>22000</v>
      </c>
      <c r="G1301">
        <v>0</v>
      </c>
    </row>
    <row r="1302" spans="5:7" x14ac:dyDescent="0.25">
      <c r="E1302" t="s">
        <v>545</v>
      </c>
      <c r="F1302">
        <v>0</v>
      </c>
      <c r="G1302">
        <v>0</v>
      </c>
    </row>
    <row r="1303" spans="5:7" x14ac:dyDescent="0.25">
      <c r="E1303" t="s">
        <v>545</v>
      </c>
      <c r="F1303">
        <v>0</v>
      </c>
      <c r="G1303">
        <v>0</v>
      </c>
    </row>
    <row r="1304" spans="5:7" x14ac:dyDescent="0.25">
      <c r="E1304" t="s">
        <v>545</v>
      </c>
      <c r="F1304">
        <v>0</v>
      </c>
      <c r="G1304">
        <v>0</v>
      </c>
    </row>
    <row r="1305" spans="5:7" x14ac:dyDescent="0.25">
      <c r="E1305" t="s">
        <v>545</v>
      </c>
      <c r="F1305">
        <v>14000</v>
      </c>
      <c r="G1305">
        <v>0</v>
      </c>
    </row>
    <row r="1306" spans="5:7" x14ac:dyDescent="0.25">
      <c r="E1306" t="s">
        <v>545</v>
      </c>
      <c r="F1306">
        <v>7000</v>
      </c>
      <c r="G1306">
        <v>0</v>
      </c>
    </row>
    <row r="1307" spans="5:7" x14ac:dyDescent="0.25">
      <c r="E1307" t="s">
        <v>545</v>
      </c>
      <c r="F1307">
        <v>0</v>
      </c>
      <c r="G1307">
        <v>0</v>
      </c>
    </row>
    <row r="1308" spans="5:7" x14ac:dyDescent="0.25">
      <c r="E1308" t="s">
        <v>545</v>
      </c>
      <c r="F1308">
        <v>3500</v>
      </c>
      <c r="G1308">
        <v>0</v>
      </c>
    </row>
    <row r="1309" spans="5:7" x14ac:dyDescent="0.25">
      <c r="E1309" t="s">
        <v>545</v>
      </c>
      <c r="F1309">
        <v>0</v>
      </c>
      <c r="G1309">
        <v>0</v>
      </c>
    </row>
    <row r="1310" spans="5:7" x14ac:dyDescent="0.25">
      <c r="E1310" t="s">
        <v>545</v>
      </c>
      <c r="F1310">
        <v>6000</v>
      </c>
      <c r="G1310">
        <v>0</v>
      </c>
    </row>
    <row r="1311" spans="5:7" x14ac:dyDescent="0.25">
      <c r="E1311" t="s">
        <v>545</v>
      </c>
      <c r="F1311">
        <v>14000</v>
      </c>
      <c r="G1311">
        <v>0</v>
      </c>
    </row>
    <row r="1312" spans="5:7" x14ac:dyDescent="0.25">
      <c r="E1312" t="s">
        <v>545</v>
      </c>
      <c r="F1312">
        <v>14000</v>
      </c>
      <c r="G1312">
        <v>0</v>
      </c>
    </row>
    <row r="1313" spans="5:7" x14ac:dyDescent="0.25">
      <c r="E1313" t="s">
        <v>545</v>
      </c>
      <c r="F1313">
        <v>3500</v>
      </c>
      <c r="G1313">
        <v>0</v>
      </c>
    </row>
    <row r="1314" spans="5:7" x14ac:dyDescent="0.25">
      <c r="E1314" t="s">
        <v>545</v>
      </c>
      <c r="F1314">
        <v>22000</v>
      </c>
      <c r="G1314">
        <v>0</v>
      </c>
    </row>
    <row r="1315" spans="5:7" x14ac:dyDescent="0.25">
      <c r="E1315" t="s">
        <v>545</v>
      </c>
      <c r="F1315">
        <v>14000</v>
      </c>
      <c r="G1315">
        <v>0</v>
      </c>
    </row>
    <row r="1316" spans="5:7" x14ac:dyDescent="0.25">
      <c r="E1316" t="s">
        <v>545</v>
      </c>
      <c r="F1316">
        <v>14000</v>
      </c>
      <c r="G1316">
        <v>0</v>
      </c>
    </row>
    <row r="1317" spans="5:7" x14ac:dyDescent="0.25">
      <c r="E1317" t="s">
        <v>545</v>
      </c>
      <c r="F1317">
        <v>0</v>
      </c>
      <c r="G1317">
        <v>0</v>
      </c>
    </row>
    <row r="1318" spans="5:7" x14ac:dyDescent="0.25">
      <c r="E1318" t="s">
        <v>545</v>
      </c>
      <c r="F1318">
        <v>0</v>
      </c>
      <c r="G1318">
        <v>0</v>
      </c>
    </row>
    <row r="1319" spans="5:7" x14ac:dyDescent="0.25">
      <c r="E1319" t="s">
        <v>545</v>
      </c>
      <c r="F1319">
        <v>0</v>
      </c>
      <c r="G1319">
        <v>0</v>
      </c>
    </row>
    <row r="1320" spans="5:7" x14ac:dyDescent="0.25">
      <c r="E1320" t="s">
        <v>545</v>
      </c>
      <c r="F1320">
        <v>0</v>
      </c>
      <c r="G1320">
        <v>0</v>
      </c>
    </row>
    <row r="1321" spans="5:7" x14ac:dyDescent="0.25">
      <c r="E1321" t="s">
        <v>545</v>
      </c>
      <c r="F1321">
        <v>6000</v>
      </c>
      <c r="G1321">
        <v>0</v>
      </c>
    </row>
    <row r="1322" spans="5:7" x14ac:dyDescent="0.25">
      <c r="E1322" t="s">
        <v>545</v>
      </c>
      <c r="F1322">
        <v>14000</v>
      </c>
      <c r="G1322">
        <v>0</v>
      </c>
    </row>
    <row r="1323" spans="5:7" x14ac:dyDescent="0.25">
      <c r="E1323" t="s">
        <v>545</v>
      </c>
      <c r="F1323">
        <v>0</v>
      </c>
      <c r="G1323">
        <v>0</v>
      </c>
    </row>
    <row r="1324" spans="5:7" x14ac:dyDescent="0.25">
      <c r="E1324" t="s">
        <v>545</v>
      </c>
      <c r="F1324">
        <v>0</v>
      </c>
      <c r="G1324">
        <v>0</v>
      </c>
    </row>
    <row r="1325" spans="5:7" x14ac:dyDescent="0.25">
      <c r="E1325" t="s">
        <v>545</v>
      </c>
      <c r="F1325">
        <v>22000</v>
      </c>
      <c r="G1325">
        <v>0</v>
      </c>
    </row>
    <row r="1326" spans="5:7" x14ac:dyDescent="0.25">
      <c r="E1326" t="s">
        <v>545</v>
      </c>
      <c r="F1326">
        <v>0</v>
      </c>
      <c r="G1326">
        <v>0</v>
      </c>
    </row>
    <row r="1327" spans="5:7" x14ac:dyDescent="0.25">
      <c r="E1327" t="s">
        <v>545</v>
      </c>
      <c r="F1327">
        <v>14000</v>
      </c>
      <c r="G1327">
        <v>0</v>
      </c>
    </row>
    <row r="1328" spans="5:7" x14ac:dyDescent="0.25">
      <c r="E1328" t="s">
        <v>545</v>
      </c>
      <c r="F1328">
        <v>0</v>
      </c>
      <c r="G1328">
        <v>0</v>
      </c>
    </row>
    <row r="1329" spans="5:7" x14ac:dyDescent="0.25">
      <c r="E1329" t="s">
        <v>545</v>
      </c>
      <c r="F1329">
        <v>6000</v>
      </c>
      <c r="G1329">
        <v>0</v>
      </c>
    </row>
    <row r="1330" spans="5:7" x14ac:dyDescent="0.25">
      <c r="E1330" t="s">
        <v>545</v>
      </c>
      <c r="F1330">
        <v>6000</v>
      </c>
      <c r="G1330">
        <v>0</v>
      </c>
    </row>
    <row r="1331" spans="5:7" x14ac:dyDescent="0.25">
      <c r="E1331" t="s">
        <v>545</v>
      </c>
      <c r="F1331">
        <v>0</v>
      </c>
      <c r="G1331">
        <v>0</v>
      </c>
    </row>
    <row r="1332" spans="5:7" x14ac:dyDescent="0.25">
      <c r="E1332" t="s">
        <v>545</v>
      </c>
      <c r="F1332">
        <v>0</v>
      </c>
      <c r="G1332">
        <v>0</v>
      </c>
    </row>
    <row r="1333" spans="5:7" x14ac:dyDescent="0.25">
      <c r="E1333" t="s">
        <v>545</v>
      </c>
      <c r="F1333">
        <v>14000</v>
      </c>
      <c r="G1333">
        <v>0</v>
      </c>
    </row>
    <row r="1334" spans="5:7" x14ac:dyDescent="0.25">
      <c r="E1334" t="s">
        <v>545</v>
      </c>
      <c r="F1334">
        <v>0</v>
      </c>
      <c r="G1334">
        <v>0</v>
      </c>
    </row>
    <row r="1335" spans="5:7" x14ac:dyDescent="0.25">
      <c r="E1335" t="s">
        <v>545</v>
      </c>
      <c r="F1335">
        <v>0</v>
      </c>
      <c r="G1335">
        <v>0</v>
      </c>
    </row>
    <row r="1336" spans="5:7" x14ac:dyDescent="0.25">
      <c r="E1336" t="s">
        <v>545</v>
      </c>
      <c r="F1336">
        <v>0</v>
      </c>
      <c r="G1336">
        <v>0</v>
      </c>
    </row>
    <row r="1337" spans="5:7" x14ac:dyDescent="0.25">
      <c r="E1337" t="s">
        <v>545</v>
      </c>
      <c r="F1337">
        <v>6000</v>
      </c>
      <c r="G1337">
        <v>0</v>
      </c>
    </row>
    <row r="1338" spans="5:7" x14ac:dyDescent="0.25">
      <c r="E1338" t="s">
        <v>545</v>
      </c>
      <c r="F1338">
        <v>3500</v>
      </c>
      <c r="G1338">
        <v>0</v>
      </c>
    </row>
    <row r="1339" spans="5:7" x14ac:dyDescent="0.25">
      <c r="E1339" t="s">
        <v>545</v>
      </c>
      <c r="F1339">
        <v>0</v>
      </c>
      <c r="G1339">
        <v>0</v>
      </c>
    </row>
    <row r="1340" spans="5:7" x14ac:dyDescent="0.25">
      <c r="E1340" t="s">
        <v>510</v>
      </c>
      <c r="F1340">
        <v>2250</v>
      </c>
      <c r="G1340">
        <v>0</v>
      </c>
    </row>
    <row r="1341" spans="5:7" x14ac:dyDescent="0.25">
      <c r="E1341" t="s">
        <v>510</v>
      </c>
      <c r="F1341">
        <v>2600</v>
      </c>
      <c r="G1341">
        <v>0</v>
      </c>
    </row>
    <row r="1342" spans="5:7" x14ac:dyDescent="0.25">
      <c r="E1342" t="s">
        <v>510</v>
      </c>
      <c r="F1342">
        <v>2500</v>
      </c>
      <c r="G1342">
        <v>0</v>
      </c>
    </row>
    <row r="1343" spans="5:7" x14ac:dyDescent="0.25">
      <c r="E1343" t="s">
        <v>481</v>
      </c>
      <c r="F1343">
        <v>0</v>
      </c>
      <c r="G1343">
        <v>0</v>
      </c>
    </row>
    <row r="1344" spans="5:7" x14ac:dyDescent="0.25">
      <c r="E1344" t="s">
        <v>481</v>
      </c>
      <c r="F1344">
        <v>0</v>
      </c>
      <c r="G1344">
        <v>0</v>
      </c>
    </row>
    <row r="1345" spans="5:7" x14ac:dyDescent="0.25">
      <c r="E1345" t="s">
        <v>481</v>
      </c>
      <c r="F1345">
        <v>2000</v>
      </c>
      <c r="G1345">
        <v>0</v>
      </c>
    </row>
    <row r="1346" spans="5:7" x14ac:dyDescent="0.25">
      <c r="E1346" t="s">
        <v>481</v>
      </c>
      <c r="F1346">
        <v>7000</v>
      </c>
      <c r="G1346">
        <v>0</v>
      </c>
    </row>
    <row r="1347" spans="5:7" x14ac:dyDescent="0.25">
      <c r="E1347" t="s">
        <v>481</v>
      </c>
      <c r="F1347">
        <v>0</v>
      </c>
      <c r="G1347">
        <v>0</v>
      </c>
    </row>
    <row r="1348" spans="5:7" x14ac:dyDescent="0.25">
      <c r="E1348" t="s">
        <v>481</v>
      </c>
      <c r="F1348">
        <v>5000</v>
      </c>
      <c r="G1348">
        <v>0</v>
      </c>
    </row>
    <row r="1414" spans="8:9" x14ac:dyDescent="0.25">
      <c r="H1414">
        <v>4000</v>
      </c>
      <c r="I1414">
        <v>0</v>
      </c>
    </row>
    <row r="1849" spans="8:9" x14ac:dyDescent="0.25">
      <c r="H1849">
        <v>8000</v>
      </c>
      <c r="I184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227</v>
      </c>
      <c r="R3" t="s">
        <v>219</v>
      </c>
      <c r="S3" t="s">
        <v>220</v>
      </c>
    </row>
    <row r="4" spans="3:20" x14ac:dyDescent="0.25">
      <c r="M4" s="66" t="s">
        <v>206</v>
      </c>
      <c r="N4" s="67" t="s">
        <v>204</v>
      </c>
      <c r="O4" s="67" t="s">
        <v>205</v>
      </c>
      <c r="P4" s="68" t="s">
        <v>208</v>
      </c>
      <c r="R4" s="35" t="s">
        <v>214</v>
      </c>
      <c r="S4" s="17" t="s">
        <v>217</v>
      </c>
      <c r="T4" s="17" t="s">
        <v>216</v>
      </c>
    </row>
    <row r="5" spans="3:20" x14ac:dyDescent="0.25">
      <c r="C5" s="42" t="s">
        <v>226</v>
      </c>
      <c r="D5" s="70">
        <v>20</v>
      </c>
      <c r="M5" s="46" t="s">
        <v>209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215</v>
      </c>
      <c r="I12" s="67" t="s">
        <v>204</v>
      </c>
      <c r="J12" s="68" t="s">
        <v>205</v>
      </c>
      <c r="K12" s="68" t="s">
        <v>218</v>
      </c>
      <c r="Q12" s="42" t="s">
        <v>221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77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222</v>
      </c>
    </row>
    <row r="14" spans="3:20" x14ac:dyDescent="0.25">
      <c r="H14" s="46" t="s">
        <v>77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78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78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132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85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223</v>
      </c>
    </row>
    <row r="19" spans="8:12" x14ac:dyDescent="0.25">
      <c r="H19" s="49" t="s">
        <v>85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90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90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91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91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83</v>
      </c>
      <c r="I24" s="53">
        <v>60</v>
      </c>
      <c r="J24" s="54">
        <f t="shared" si="0"/>
        <v>20</v>
      </c>
      <c r="K24" s="54">
        <f>$I$41/$I$24</f>
        <v>1.5</v>
      </c>
      <c r="L24" t="s">
        <v>224</v>
      </c>
    </row>
    <row r="25" spans="8:12" x14ac:dyDescent="0.25">
      <c r="H25" s="52" t="s">
        <v>97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98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98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98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87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87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87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88</v>
      </c>
      <c r="I32" s="56">
        <v>70</v>
      </c>
      <c r="J32" s="57">
        <f>$D$5</f>
        <v>20</v>
      </c>
      <c r="K32" s="57">
        <f>$I$41/$I$32</f>
        <v>1.2857142857142858</v>
      </c>
      <c r="L32" t="s">
        <v>225</v>
      </c>
    </row>
    <row r="33" spans="8:11" x14ac:dyDescent="0.25">
      <c r="H33" s="55" t="s">
        <v>125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124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123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122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121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81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99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86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115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131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100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111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112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113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114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89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130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129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2017-06-20T15:08:39Z</dcterms:modified>
</cp:coreProperties>
</file>