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79" i="42"/>
  <c r="Q63" i="42"/>
  <c r="Q62" i="42"/>
  <c r="Q74" i="42"/>
  <c r="G7" i="34"/>
  <c r="H7" i="34"/>
  <c r="Q46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77" i="42"/>
  <c r="Q22" i="42"/>
  <c r="K16" i="44"/>
  <c r="L16" i="44"/>
  <c r="M16" i="44" s="1"/>
  <c r="Q31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73" i="42"/>
  <c r="Q3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80" i="42"/>
  <c r="Q78" i="42"/>
  <c r="Q35" i="42"/>
  <c r="Q76" i="42"/>
  <c r="Q49" i="42"/>
  <c r="Q50" i="42"/>
  <c r="Q75" i="42"/>
  <c r="Q39" i="42"/>
  <c r="Q72" i="42"/>
  <c r="Q58" i="42"/>
  <c r="Q70" i="42"/>
  <c r="Q69" i="42"/>
  <c r="Q54" i="42"/>
  <c r="Q68" i="42"/>
  <c r="Q67" i="42"/>
  <c r="Q66" i="42"/>
  <c r="Q65" i="42"/>
  <c r="Q6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4" i="33" s="1"/>
  <c r="K12" i="33"/>
  <c r="L13" i="33"/>
  <c r="L12" i="33"/>
  <c r="L14" i="33" s="1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V14" i="33" s="1"/>
  <c r="W13" i="33"/>
  <c r="W14" i="33" s="1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H14" i="33" s="1"/>
  <c r="BH12" i="33"/>
  <c r="BI13" i="33"/>
  <c r="BJ13" i="33"/>
  <c r="BJ12" i="33"/>
  <c r="BJ14" i="33" s="1"/>
  <c r="BK13" i="33"/>
  <c r="BK12" i="33"/>
  <c r="BK14" i="33" s="1"/>
  <c r="BL13" i="33"/>
  <c r="BM13" i="33"/>
  <c r="BM12" i="33"/>
  <c r="BN13" i="33"/>
  <c r="BN14" i="33" s="1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W13" i="33"/>
  <c r="BW14" i="33" s="1"/>
  <c r="BX13" i="33"/>
  <c r="BY13" i="33"/>
  <c r="BZ13" i="33"/>
  <c r="CA13" i="33"/>
  <c r="CB13" i="33"/>
  <c r="CB12" i="33"/>
  <c r="CB14" i="33" s="1"/>
  <c r="CC13" i="33"/>
  <c r="CD13" i="33"/>
  <c r="CE13" i="33"/>
  <c r="CF13" i="33"/>
  <c r="CF14" i="33" s="1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4" i="33" s="1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/>
  <c r="N12" i="33"/>
  <c r="Q12" i="33"/>
  <c r="Q14" i="33" s="1"/>
  <c r="R12" i="33"/>
  <c r="S12" i="33"/>
  <c r="T12" i="33"/>
  <c r="T14" i="33" s="1"/>
  <c r="Z12" i="33"/>
  <c r="AB12" i="33"/>
  <c r="AB14" i="33" s="1"/>
  <c r="AE12" i="33"/>
  <c r="AG12" i="33"/>
  <c r="AI12" i="33"/>
  <c r="AI14" i="33" s="1"/>
  <c r="AJ12" i="33"/>
  <c r="AM12" i="33"/>
  <c r="AM14" i="33" s="1"/>
  <c r="AN12" i="33"/>
  <c r="AO12" i="33"/>
  <c r="AO14" i="33" s="1"/>
  <c r="AP12" i="33"/>
  <c r="AQ12" i="33"/>
  <c r="AS12" i="33"/>
  <c r="AT12" i="33"/>
  <c r="AT14" i="33" s="1"/>
  <c r="AU12" i="33"/>
  <c r="AW12" i="33"/>
  <c r="AW14" i="33" s="1"/>
  <c r="AX12" i="33"/>
  <c r="AY12" i="33"/>
  <c r="AZ12" i="33"/>
  <c r="AZ14" i="33" s="1"/>
  <c r="BA12" i="33"/>
  <c r="BD12" i="33"/>
  <c r="BD14" i="33" s="1"/>
  <c r="BE12" i="33"/>
  <c r="BE14" i="33" s="1"/>
  <c r="BG12" i="33"/>
  <c r="BG14" i="33" s="1"/>
  <c r="BI12" i="33"/>
  <c r="BI14" i="33" s="1"/>
  <c r="BL12" i="33"/>
  <c r="BL14" i="33" s="1"/>
  <c r="BO12" i="33"/>
  <c r="BP12" i="33"/>
  <c r="BQ12" i="33"/>
  <c r="BT12" i="33"/>
  <c r="BW12" i="33"/>
  <c r="BX12" i="33"/>
  <c r="BX14" i="33" s="1"/>
  <c r="BY12" i="33"/>
  <c r="BY14" i="33" s="1"/>
  <c r="BZ12" i="33"/>
  <c r="CA12" i="33"/>
  <c r="CA14" i="33" s="1"/>
  <c r="CC12" i="33"/>
  <c r="CD12" i="33"/>
  <c r="CD14" i="33" s="1"/>
  <c r="CE12" i="33"/>
  <c r="CI12" i="33"/>
  <c r="CJ12" i="33"/>
  <c r="CK12" i="33"/>
  <c r="CL12" i="33"/>
  <c r="CL14" i="33" s="1"/>
  <c r="CP12" i="33"/>
  <c r="CP14" i="33" s="1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Y14" i="33"/>
  <c r="CT14" i="33"/>
  <c r="CM14" i="33"/>
  <c r="AK14" i="33"/>
  <c r="CJ14" i="33"/>
  <c r="BV14" i="33"/>
  <c r="BQ14" i="33"/>
  <c r="E22" i="33" l="1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<sst xmlns="http://schemas.openxmlformats.org/spreadsheetml/2006/main" count="3355" uniqueCount="1357">
  <si>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</si>
  <si>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</si>
  <si>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</si>
  <si>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</si>
  <si>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</si>
  <si>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</si>
  <si>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</si>
  <si>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</si>
  <si>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</si>
  <si>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</si>
  <si>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</si>
  <si>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</si>
  <si>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</si>
  <si>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</si>
  <si>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</si>
  <si>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</si>
  <si>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</si>
  <si>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</si>
  <si>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</si>
  <si>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</si>
  <si>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</si>
  <si>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</si>
  <si>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</si>
  <si>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</si>
  <si>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</si>
  <si>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</si>
  <si>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</si>
  <si>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</si>
  <si>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</si>
  <si>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</si>
  <si>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</si>
  <si>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</si>
  <si>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</si>
  <si>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</si>
  <si>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</si>
  <si>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</si>
  <si>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</si>
  <si>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</si>
  <si>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</si>
  <si>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</si>
  <si>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</si>
  <si>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</si>
  <si>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</si>
  <si>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</si>
  <si>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</si>
  <si>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</si>
  <si>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</si>
  <si>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</si>
  <si>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</si>
  <si>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</si>
  <si>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</si>
  <si>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</si>
  <si>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</si>
  <si>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</si>
  <si>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</si>
  <si>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</si>
  <si>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</si>
  <si>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</si>
  <si>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</si>
  <si>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</si>
  <si>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</si>
  <si>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</si>
  <si>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</si>
  <si>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</si>
  <si>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</si>
  <si>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</si>
  <si>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</si>
  <si>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</si>
  <si>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</si>
  <si>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</si>
  <si>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</si>
  <si>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</si>
  <si>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</si>
  <si>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</si>
  <si>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</si>
  <si>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</si>
  <si>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</si>
  <si>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</si>
  <si>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</si>
  <si>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</si>
  <si>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</si>
  <si>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</si>
  <si>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</si>
  <si>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</si>
  <si>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</si>
  <si>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</si>
  <si>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</si>
  <si>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</si>
  <si>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</si>
  <si>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</si>
  <si>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</si>
  <si>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</si>
  <si>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</si>
  <si>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</si>
  <si>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</si>
  <si>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</si>
  <si>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</si>
  <si>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</si>
  <si>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</si>
  <si>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</si>
  <si>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</si>
  <si>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</si>
  <si>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</si>
  <si>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</si>
  <si>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</si>
  <si>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</si>
  <si>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</si>
  <si>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</si>
  <si>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</si>
  <si>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</si>
  <si>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</si>
  <si>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</si>
  <si>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</si>
  <si>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</si>
  <si>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</si>
  <si>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</si>
  <si>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</si>
  <si>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</si>
  <si>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</si>
  <si>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</si>
  <si>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</si>
  <si>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</si>
  <si>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</si>
  <si>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</si>
  <si>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</si>
  <si>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</si>
  <si>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</si>
  <si>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</si>
  <si>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</si>
  <si>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</si>
  <si>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</si>
  <si>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</si>
  <si>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</si>
  <si>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</si>
  <si>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</si>
  <si>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</si>
  <si>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</si>
  <si>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</si>
  <si>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</si>
  <si>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</si>
  <si>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</si>
  <si>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</si>
  <si>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</si>
  <si>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</si>
  <si>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</si>
  <si>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</si>
  <si>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</si>
  <si>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</si>
  <si>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</si>
  <si>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</si>
  <si>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</si>
  <si>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</si>
  <si>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</si>
  <si>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</si>
  <si>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</si>
  <si>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</si>
  <si>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</si>
  <si>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</si>
  <si>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</si>
  <si>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</si>
  <si>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</si>
  <si>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</si>
  <si>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</si>
  <si>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</si>
  <si>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</si>
  <si>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</si>
  <si>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</si>
  <si>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</si>
  <si>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</si>
  <si>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</si>
  <si>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</si>
  <si>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</si>
  <si>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</si>
  <si>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</si>
  <si>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</si>
  <si>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</si>
  <si>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</si>
  <si>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</si>
  <si>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</si>
  <si>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</si>
  <si>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</si>
  <si>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</si>
  <si>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</si>
  <si>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</si>
  <si>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</si>
  <si>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</si>
  <si>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</si>
  <si>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</si>
  <si>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</si>
  <si>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</si>
  <si>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</si>
  <si>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</si>
  <si>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</si>
  <si>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</si>
  <si>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</si>
  <si>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</si>
  <si>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</si>
  <si>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</si>
  <si>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</si>
  <si>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</si>
  <si>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</si>
  <si>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</si>
  <si>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</si>
  <si>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</si>
  <si>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</si>
  <si>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</si>
  <si>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</si>
  <si>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</si>
  <si>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</si>
  <si>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</si>
  <si>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</si>
  <si>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</si>
  <si>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</si>
  <si>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</si>
  <si>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</si>
  <si>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</si>
  <si>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</si>
  <si>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</si>
  <si>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</si>
  <si>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</si>
  <si>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</si>
  <si>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</si>
  <si>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</si>
  <si>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</si>
  <si>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</si>
  <si>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</si>
  <si>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</si>
  <si>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</si>
  <si>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</si>
  <si>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</si>
  <si>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</si>
  <si>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</si>
  <si>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</si>
  <si>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</si>
  <si>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</si>
  <si>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</si>
  <si>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</si>
  <si>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</si>
  <si>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</si>
  <si>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</si>
  <si>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</si>
  <si>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</si>
  <si>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</si>
  <si>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</si>
  <si>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</si>
  <si>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</si>
  <si>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</si>
  <si>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</si>
  <si>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</si>
  <si>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</si>
  <si>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</si>
  <si>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</si>
  <si>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</si>
  <si>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</si>
  <si>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</si>
  <si>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</si>
  <si>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</si>
  <si>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</si>
  <si>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</si>
  <si>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</si>
  <si>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</si>
  <si>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</si>
  <si>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</si>
  <si>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</si>
  <si>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</si>
  <si>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</si>
  <si>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</si>
  <si>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</si>
  <si>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</si>
  <si>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</si>
  <si>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</si>
  <si>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</si>
  <si>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</si>
  <si>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</si>
  <si>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</si>
  <si>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</si>
  <si>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</si>
  <si>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</si>
  <si>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</si>
  <si>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</si>
  <si>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</si>
  <si>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</si>
  <si>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</si>
  <si>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</si>
  <si>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</si>
  <si>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</si>
  <si>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</si>
  <si>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</si>
  <si>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</si>
  <si>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</si>
  <si>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</si>
  <si>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</si>
  <si>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</si>
  <si>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</si>
  <si>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</si>
  <si>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</si>
  <si>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</si>
  <si>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</si>
  <si>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</si>
  <si>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</si>
  <si>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</si>
  <si>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</si>
  <si>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</si>
  <si>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</si>
  <si>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</si>
  <si>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</si>
  <si>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</si>
  <si>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</si>
  <si>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</si>
  <si>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</si>
  <si>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</si>
  <si>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</si>
  <si>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</si>
  <si>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</si>
  <si>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</si>
  <si>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</si>
  <si>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</si>
  <si>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</si>
  <si>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</si>
  <si>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</si>
  <si>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</si>
  <si>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</si>
  <si>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</si>
  <si>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</si>
  <si>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</si>
  <si>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</si>
  <si>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</si>
  <si>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</si>
  <si>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</si>
  <si>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</si>
  <si>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</si>
  <si>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</si>
  <si>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</si>
  <si>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</si>
  <si>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</si>
  <si>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</si>
  <si>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</si>
  <si>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</si>
  <si>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</si>
  <si>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</si>
  <si>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</si>
  <si>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</si>
  <si>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</si>
  <si>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</si>
  <si>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</si>
  <si>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</si>
  <si>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</si>
  <si>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</si>
  <si>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</si>
  <si>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</si>
  <si>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</si>
  <si>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</si>
  <si>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</si>
  <si>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</si>
  <si>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</si>
  <si>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</si>
  <si>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</si>
  <si>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</si>
  <si>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</si>
  <si>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</si>
  <si>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</si>
  <si>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</si>
  <si>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</si>
  <si>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</si>
  <si>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</si>
  <si>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</si>
  <si>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</si>
  <si>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</si>
  <si>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</si>
  <si>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</si>
  <si>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</si>
  <si>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</si>
  <si>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</si>
  <si>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</si>
  <si>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</si>
  <si>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</si>
  <si>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</si>
  <si>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</si>
  <si>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</si>
  <si>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</si>
  <si>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</si>
  <si>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</si>
  <si>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</si>
  <si>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</si>
  <si>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</si>
  <si>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</si>
  <si>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</si>
  <si>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</si>
  <si>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</si>
  <si>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</si>
  <si>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</si>
  <si>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</si>
  <si>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</si>
  <si>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</si>
  <si>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</si>
  <si>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</si>
  <si>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</si>
  <si>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</si>
  <si>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</si>
  <si>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</si>
  <si>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</si>
  <si>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</si>
  <si>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</si>
  <si>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</si>
  <si>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</si>
  <si>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</si>
  <si>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</si>
  <si>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</si>
  <si>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</si>
  <si>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</si>
  <si>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</si>
  <si>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</si>
  <si>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</si>
  <si>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</si>
  <si>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</si>
  <si>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</si>
  <si>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</si>
  <si>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</si>
  <si>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</si>
  <si>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</si>
  <si>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</si>
  <si>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</si>
  <si>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</si>
  <si>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</si>
  <si>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</si>
  <si>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</si>
  <si>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</si>
  <si>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</si>
  <si>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</si>
  <si>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</si>
  <si>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</si>
  <si>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</si>
  <si>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</si>
  <si>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</si>
  <si>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</si>
  <si>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</si>
  <si>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</si>
  <si>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</si>
  <si>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</si>
  <si>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</si>
  <si>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</si>
  <si>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</si>
  <si>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</si>
  <si>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</si>
  <si>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</si>
  <si>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</si>
  <si>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</si>
  <si>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</si>
  <si>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</si>
  <si>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</si>
  <si>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</si>
  <si>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</si>
  <si>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</si>
  <si>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</si>
  <si>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</si>
  <si>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</si>
  <si>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</si>
  <si>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</si>
  <si>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</si>
  <si>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</si>
  <si>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</si>
  <si>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</si>
  <si>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</si>
  <si>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</si>
  <si>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</si>
  <si>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</si>
  <si>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</si>
  <si>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</si>
  <si>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</si>
  <si>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</si>
  <si>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</si>
  <si>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</si>
  <si>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</si>
  <si>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</si>
  <si>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</si>
  <si>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</si>
  <si>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</si>
  <si>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</si>
  <si>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</si>
  <si>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</si>
  <si>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</si>
  <si>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</si>
  <si>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</si>
  <si>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</si>
  <si>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</si>
  <si>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</si>
  <si>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</si>
  <si>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</si>
  <si>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</si>
  <si>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</si>
  <si>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</si>
  <si>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</si>
  <si>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</si>
  <si>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</si>
  <si>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</si>
  <si>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</si>
  <si>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</si>
  <si>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</si>
  <si>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</si>
  <si>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</si>
  <si>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</si>
  <si>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</si>
  <si>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</si>
  <si>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</si>
  <si>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</si>
  <si>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</si>
  <si>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</si>
  <si>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</si>
  <si>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</si>
  <si>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</si>
  <si>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</si>
  <si>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</si>
  <si>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</si>
  <si>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</si>
  <si>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</si>
  <si>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</si>
  <si>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</si>
  <si>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</si>
  <si>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</si>
  <si>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</si>
  <si>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</si>
  <si>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</si>
  <si>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</si>
  <si>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</si>
  <si>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</si>
  <si>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</si>
  <si>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</si>
  <si>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</si>
  <si>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</si>
  <si>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</si>
  <si>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</si>
  <si>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</si>
  <si>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</si>
  <si>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</si>
  <si>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</si>
  <si>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</si>
  <si>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</si>
  <si>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</si>
  <si>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</si>
  <si>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</si>
  <si>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</si>
  <si>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</si>
  <si>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</si>
  <si>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</si>
  <si>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</si>
  <si>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</si>
  <si>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</si>
  <si>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</si>
  <si>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</si>
  <si>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</si>
  <si>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</si>
  <si>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</si>
  <si>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</si>
  <si>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</si>
  <si>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</si>
  <si>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</si>
  <si>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</si>
  <si>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</si>
  <si>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</si>
  <si>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</si>
  <si>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</si>
  <si>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</si>
  <si>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</si>
  <si>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</si>
  <si>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</si>
  <si>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</si>
  <si>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</si>
  <si>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</si>
  <si>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</si>
  <si>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</si>
  <si>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</si>
  <si>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</si>
  <si>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</si>
  <si>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</si>
  <si>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</si>
  <si>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</si>
  <si>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</si>
  <si>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</si>
  <si>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</si>
  <si>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</si>
  <si>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</si>
  <si>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</si>
  <si>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</si>
  <si>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</si>
  <si>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</si>
  <si>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</si>
  <si>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</si>
  <si>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</si>
  <si>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</si>
  <si>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</si>
  <si>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</si>
  <si>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</si>
  <si>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</si>
  <si>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</si>
  <si>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</si>
  <si>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</si>
  <si>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</si>
  <si>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</si>
  <si>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</si>
  <si>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</si>
  <si>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</si>
  <si>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</si>
  <si>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</si>
  <si>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</si>
  <si>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</si>
  <si>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</si>
  <si>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</si>
  <si>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</si>
  <si>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</si>
  <si>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</si>
  <si>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</si>
  <si>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</si>
  <si>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</si>
  <si>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</si>
  <si>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</si>
  <si>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</si>
  <si>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</si>
  <si>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</si>
  <si>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</si>
  <si>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</si>
  <si>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</si>
  <si>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</si>
  <si>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</si>
  <si>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</si>
  <si>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</si>
  <si>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</si>
  <si>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</si>
  <si>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</si>
  <si>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</si>
  <si>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</si>
  <si>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</si>
  <si>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</si>
  <si>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</si>
  <si>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</si>
  <si>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</si>
  <si>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</si>
  <si>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</si>
  <si>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</si>
  <si>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</si>
  <si>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</si>
  <si>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</si>
  <si>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</si>
  <si>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</si>
  <si>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</si>
  <si>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</si>
  <si>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</si>
  <si>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</si>
  <si>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</si>
  <si>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</si>
  <si>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</si>
  <si>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</si>
  <si>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</si>
  <si>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</si>
  <si>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</si>
  <si>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</si>
  <si>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</si>
  <si>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</si>
  <si>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</si>
  <si>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</si>
  <si>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</si>
  <si>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</si>
  <si>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</si>
  <si>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</si>
  <si>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</si>
  <si>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</si>
  <si>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</si>
  <si>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</si>
  <si>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</si>
  <si>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</si>
  <si>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</si>
  <si>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</si>
  <si>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</si>
  <si>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</si>
  <si>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</si>
  <si>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</si>
  <si>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</si>
  <si>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</si>
  <si>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</si>
  <si>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</si>
  <si>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</si>
  <si>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</si>
  <si>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</si>
  <si>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</si>
  <si>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</si>
  <si>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</si>
  <si>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</si>
  <si>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</si>
  <si>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</si>
  <si>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</si>
  <si>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</si>
  <si>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</si>
  <si>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</si>
  <si>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</si>
  <si>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</si>
  <si>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</si>
  <si>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</si>
  <si>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</si>
  <si>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</si>
  <si>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</si>
  <si>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</si>
  <si>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</si>
  <si>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</si>
  <si>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</si>
  <si>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</si>
  <si>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</si>
  <si>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</si>
  <si>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</si>
  <si>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</si>
  <si>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</si>
  <si>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</si>
  <si>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</si>
  <si>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</si>
  <si>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</si>
  <si>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</si>
  <si>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</si>
  <si>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</si>
  <si>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</si>
  <si>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</si>
  <si>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</si>
  <si>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</si>
  <si>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</si>
  <si>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</si>
  <si>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</si>
  <si>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</si>
  <si>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</si>
  <si>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</si>
  <si>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</si>
  <si>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</si>
  <si>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</si>
  <si>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</si>
  <si>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</si>
  <si>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</si>
  <si>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</si>
  <si>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</si>
  <si>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</si>
  <si>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</si>
  <si>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</si>
  <si>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</si>
  <si>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</si>
  <si>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</si>
  <si>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</si>
  <si>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</si>
  <si>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</si>
  <si>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</si>
  <si>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</si>
  <si>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</si>
  <si>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</si>
  <si>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</si>
  <si>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</si>
  <si>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</si>
  <si>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</si>
  <si>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</si>
  <si>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</si>
  <si>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</si>
  <si>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</si>
  <si>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</si>
  <si>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</si>
  <si>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</si>
  <si>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</si>
  <si>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</si>
  <si>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</si>
  <si>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</si>
  <si>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</si>
  <si>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</si>
  <si>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</si>
  <si>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</si>
  <si>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</si>
  <si>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</si>
  <si>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</si>
  <si>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</si>
  <si>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</si>
  <si>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</si>
  <si>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</si>
  <si>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</si>
  <si>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</si>
  <si>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</si>
  <si>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</si>
  <si>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</si>
  <si>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</si>
  <si>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</si>
  <si>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</si>
  <si>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</si>
  <si>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</si>
  <si>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</si>
  <si>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</si>
  <si>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</si>
  <si>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</si>
  <si>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</si>
  <si>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</si>
  <si>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</si>
  <si>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</si>
  <si>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</si>
  <si>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</si>
  <si>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</si>
  <si>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</si>
  <si>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</si>
  <si>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</si>
  <si>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</si>
  <si>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</si>
  <si>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</si>
  <si>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</si>
  <si>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</si>
  <si>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</si>
  <si>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</si>
  <si>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</si>
  <si>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</si>
  <si>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</si>
  <si>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</si>
  <si>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</si>
  <si>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</si>
  <si>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</si>
  <si>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</si>
  <si>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</si>
  <si>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</si>
  <si>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</si>
  <si>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</si>
  <si>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</si>
  <si>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</si>
  <si>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</si>
  <si>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</si>
  <si>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</si>
  <si>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</si>
  <si>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</si>
  <si>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</si>
  <si>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</si>
  <si>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</si>
  <si>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</si>
  <si>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</si>
  <si>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</si>
  <si>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</si>
  <si>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</si>
  <si>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</si>
  <si>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</si>
  <si>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</si>
  <si>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</si>
  <si>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</si>
  <si>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</si>
  <si>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</si>
  <si>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</si>
  <si>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</si>
  <si>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</si>
  <si>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</si>
  <si>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</si>
  <si>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</si>
  <si>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</si>
  <si>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</si>
  <si>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</si>
  <si>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</si>
  <si>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</si>
  <si>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</si>
  <si>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</si>
  <si>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</si>
  <si>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</si>
  <si>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</si>
  <si>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</si>
  <si>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</si>
  <si>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</si>
  <si>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</si>
  <si>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</si>
  <si>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</si>
  <si>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</si>
  <si>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</si>
  <si>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</si>
  <si>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</si>
  <si>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</si>
  <si>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</si>
  <si>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</si>
  <si>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</si>
  <si>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</si>
  <si>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</si>
  <si>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</si>
  <si>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</si>
  <si>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</si>
  <si>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</si>
  <si>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</si>
  <si>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</si>
  <si>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</si>
  <si>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</si>
  <si>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</si>
  <si>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</si>
  <si>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</si>
  <si>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</si>
  <si>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</si>
  <si>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</si>
  <si>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</si>
  <si>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</si>
  <si>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</si>
  <si>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</si>
  <si>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</si>
  <si>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</si>
  <si>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</si>
  <si>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</si>
  <si>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</si>
  <si>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</si>
  <si>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</si>
  <si>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</si>
  <si>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</si>
  <si>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</si>
  <si>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</si>
  <si>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</si>
  <si>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</si>
  <si>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</si>
  <si>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</si>
  <si>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</si>
  <si>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</si>
  <si>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</si>
  <si>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</si>
  <si>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</si>
  <si>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</si>
  <si>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</si>
  <si>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</si>
  <si>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</si>
  <si>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</si>
  <si>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</si>
  <si>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</si>
  <si>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</si>
  <si>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</si>
  <si>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</si>
  <si>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</si>
  <si>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</si>
  <si>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</si>
  <si>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</si>
  <si>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</si>
  <si>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</si>
  <si>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</si>
  <si>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</si>
  <si>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</si>
  <si>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</si>
  <si>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</si>
  <si>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</si>
  <si>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</si>
  <si>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</si>
  <si>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</si>
  <si>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</si>
  <si>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</si>
  <si>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</si>
  <si>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</si>
  <si>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</si>
  <si>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</si>
  <si>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</si>
  <si>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</si>
  <si>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</si>
  <si>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</si>
  <si>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</si>
  <si>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</si>
  <si>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</si>
  <si>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</si>
  <si>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</si>
  <si>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</si>
  <si>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</si>
  <si>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</si>
  <si>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</si>
  <si>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</si>
  <si>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</si>
  <si>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</si>
  <si>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</si>
  <si>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</si>
  <si>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</si>
  <si>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</si>
  <si>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</si>
  <si>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</si>
  <si>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</si>
  <si>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</si>
  <si>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</si>
  <si>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</si>
  <si>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</si>
  <si>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</si>
  <si>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</si>
  <si>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</si>
  <si>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</si>
  <si>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</si>
  <si>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</si>
  <si>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</si>
  <si>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</si>
  <si>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</si>
  <si>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</si>
  <si>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</si>
  <si>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</si>
  <si>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</si>
  <si>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</si>
  <si>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</si>
  <si>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</si>
  <si>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</si>
  <si>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</si>
  <si>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</si>
  <si>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</si>
  <si>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</si>
  <si>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</si>
  <si>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</si>
  <si>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</si>
  <si>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</si>
  <si>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</si>
  <si>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</si>
  <si>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</si>
  <si>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</si>
  <si>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</si>
  <si>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</si>
  <si>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</si>
  <si>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</si>
  <si>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</si>
  <si>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</si>
  <si>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</si>
  <si>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</si>
  <si>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</si>
  <si>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</si>
  <si>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</si>
  <si>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</si>
  <si>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</si>
  <si>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</si>
  <si>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</si>
  <si>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</si>
  <si>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</si>
  <si>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</si>
  <si>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</si>
  <si>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</si>
  <si>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</si>
  <si>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</si>
  <si>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</si>
  <si>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</si>
  <si>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</si>
  <si>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</si>
  <si>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</si>
  <si>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</si>
  <si>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</si>
  <si>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</si>
  <si>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</si>
  <si>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</si>
  <si>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</si>
  <si>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</si>
  <si>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</si>
  <si>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</si>
  <si>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</si>
  <si>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</si>
  <si>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</si>
  <si>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</si>
  <si>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</si>
  <si>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</si>
  <si>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</si>
  <si>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</si>
  <si>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</si>
  <si>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</si>
  <si>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</si>
  <si>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</si>
  <si>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</si>
  <si>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</si>
  <si>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</si>
  <si>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</si>
  <si>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</si>
  <si>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</si>
  <si>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</si>
  <si>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</si>
  <si>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</si>
  <si>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</si>
  <si>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</si>
  <si>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</si>
  <si>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</si>
  <si>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</si>
  <si>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</si>
  <si>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</si>
  <si>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</si>
  <si>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</si>
  <si>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</si>
  <si>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</si>
  <si>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</si>
  <si>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</si>
  <si>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</si>
  <si>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</si>
  <si>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</si>
  <si>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</si>
  <si>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</si>
  <si>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</si>
  <si>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</si>
  <si>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</si>
  <si>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</si>
  <si>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</si>
  <si>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</si>
  <si>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</si>
  <si>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</si>
  <si>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</si>
  <si>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</si>
  <si>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</si>
  <si>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</si>
  <si>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</si>
  <si>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</si>
  <si>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</si>
  <si>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</si>
  <si>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</si>
  <si>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</si>
  <si>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</si>
  <si>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</si>
  <si>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</si>
  <si>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</si>
  <si>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</si>
  <si>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</si>
  <si>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</si>
  <si>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</si>
  <si>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</si>
  <si>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</si>
  <si>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</si>
  <si>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</si>
  <si>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</si>
  <si>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</si>
  <si>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</si>
  <si>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</si>
  <si>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</si>
  <si>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</si>
  <si>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</si>
  <si>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</si>
  <si>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</si>
  <si>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</si>
  <si>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</si>
  <si>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</si>
  <si>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</si>
  <si>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</si>
  <si>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</si>
  <si>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</si>
  <si>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</si>
  <si>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</si>
  <si>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</si>
  <si>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</si>
  <si>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</si>
  <si>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</si>
  <si>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</si>
  <si>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</si>
  <si>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</si>
  <si>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</si>
  <si>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</si>
  <si>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</si>
  <si>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</si>
  <si>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</si>
  <si>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</si>
  <si>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</si>
  <si>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</si>
  <si>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</si>
  <si>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</si>
  <si>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</si>
  <si>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</si>
  <si>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</si>
  <si>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</si>
  <si>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</si>
  <si>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</si>
  <si>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</si>
  <si>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</si>
  <si>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</si>
  <si>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</si>
  <si>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</si>
  <si>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</si>
  <si>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</si>
  <si>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</si>
  <si>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</si>
  <si>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</si>
  <si>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</si>
  <si>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</si>
  <si>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</si>
  <si>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</si>
  <si>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</si>
  <si>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</si>
  <si>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</si>
  <si>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</si>
  <si>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</si>
  <si>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</si>
  <si>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</si>
  <si>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</si>
  <si>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</si>
  <si>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</si>
  <si>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</si>
  <si>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</si>
  <si>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</si>
  <si>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</si>
  <si>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</si>
  <si>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</si>
  <si>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</si>
  <si>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</si>
  <si>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</si>
  <si>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</si>
  <si>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</si>
  <si>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</si>
  <si>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</si>
  <si>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</si>
  <si>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</si>
  <si>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</si>
  <si>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</si>
  <si>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</si>
  <si>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</si>
  <si>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</si>
  <si>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</si>
  <si>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</si>
  <si>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</si>
  <si>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</si>
  <si>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</si>
  <si>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</si>
  <si>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</si>
  <si>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</si>
  <si>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</si>
  <si>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</si>
  <si>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</si>
  <si>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</si>
  <si>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</si>
  <si>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</si>
  <si>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</si>
  <si>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</si>
  <si>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</si>
  <si>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</si>
  <si>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</si>
  <si>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</si>
  <si>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</si>
  <si>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</si>
  <si>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</si>
  <si>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</si>
  <si>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</si>
  <si>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</si>
  <si>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</si>
  <si>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</si>
  <si>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</si>
  <si>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</si>
  <si>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</si>
  <si>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</si>
  <si>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</si>
  <si>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</si>
  <si>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</si>
  <si>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</si>
  <si>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</si>
  <si>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</si>
  <si>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</si>
  <si>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</si>
  <si>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</si>
  <si>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</si>
  <si>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</si>
  <si>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</si>
  <si>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</si>
  <si>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</si>
  <si>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</si>
  <si>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</si>
  <si>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</si>
  <si>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</si>
  <si>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</si>
  <si>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</si>
  <si>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</si>
  <si>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</si>
  <si>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</si>
  <si>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</si>
  <si>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</si>
  <si>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</si>
  <si>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</si>
  <si>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</si>
  <si>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</si>
  <si>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</si>
  <si>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</si>
  <si>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</si>
  <si>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</si>
  <si>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</si>
  <si>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</si>
  <si>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</si>
  <si>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</si>
  <si>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</si>
  <si>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</si>
  <si>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</si>
  <si>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</si>
  <si>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</si>
  <si>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</si>
  <si>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</si>
  <si>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</si>
  <si>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</si>
  <si>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</si>
  <si>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</si>
  <si>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</si>
  <si>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</si>
  <si>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</si>
  <si>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</si>
  <si>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</si>
  <si>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</si>
  <si>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</si>
  <si>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</si>
  <si>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</si>
  <si>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</si>
  <si>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</si>
  <si>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</si>
  <si>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</si>
  <si>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</si>
  <si>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</si>
  <si>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</si>
  <si>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</si>
  <si>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</si>
  <si>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</si>
  <si>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</si>
  <si>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</si>
  <si>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</si>
  <si>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</si>
  <si>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</si>
  <si>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</si>
  <si>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</si>
  <si>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</si>
  <si>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</si>
  <si>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</si>
  <si>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</si>
  <si>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</si>
  <si>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</si>
  <si>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</si>
  <si>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</si>
  <si>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</si>
  <si>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</si>
  <si>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</si>
  <si>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</si>
  <si>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</si>
  <si>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</si>
  <si>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</si>
  <si>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</si>
  <si>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</si>
  <si>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</si>
  <si>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</si>
  <si>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</si>
  <si>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</si>
  <si>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</si>
  <si>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</si>
  <si>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</si>
  <si>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</si>
  <si>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</si>
  <si>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</si>
  <si>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</si>
  <si>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</si>
  <si>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</si>
  <si>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</si>
  <si>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</si>
  <si>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</si>
  <si>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</si>
  <si>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</si>
  <si>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</si>
  <si>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</si>
  <si>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</si>
  <si>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</si>
  <si>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</si>
  <si>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</si>
  <si>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</si>
  <si>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</si>
  <si>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</si>
  <si>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</si>
  <si>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</si>
  <si>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</si>
  <si>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</si>
  <si>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</si>
  <si>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</si>
  <si>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</si>
  <si>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</si>
  <si>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</si>
  <si>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</si>
  <si>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</si>
  <si>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</si>
  <si>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</si>
  <si>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</si>
  <si>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</si>
  <si>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</si>
  <si>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</si>
  <si>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Fish01_Generic;Fish02_Generic;Fish03_Generic</t>
  </si>
  <si>
    <t>Villager01;Villager02</t>
  </si>
  <si>
    <t>Archer01;Archer02</t>
  </si>
  <si>
    <t>Canary01_Flock;Canary02_Flock;Canary03_Flock;Canary04_Flock</t>
  </si>
  <si>
    <t>[healthDrainSpacePlus]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</si>
</sst>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7" fillId="4" borderId="53" xfId="0" applyFont="1" applyFill="1" applyBorder="1" applyAlignment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6"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15" headerRowBorderDxfId="414" tableBorderDxfId="413" totalsRowBorderDxfId="412">
  <autoFilter ref="B4:G5"/>
  <tableColumns count="6">
    <tableColumn id="1" name="{gameSettings}" dataDxfId="411"/>
    <tableColumn id="2" name="[sku]" dataDxfId="410"/>
    <tableColumn id="3" name="[timeToPCCoefA]" dataDxfId="409"/>
    <tableColumn id="4" name="[timeToPCCoefB]" dataDxfId="408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90" headerRowBorderDxfId="289" tableBorderDxfId="288" totalsRowBorderDxfId="287">
  <autoFilter ref="B21:AF82"/>
  <sortState ref="B22:AF82">
    <sortCondition descending="1" ref="J21:J82"/>
  </sortState>
  <tableColumns count="31">
    <tableColumn id="1" name="{entityDefinitions}" dataDxfId="286"/>
    <tableColumn id="2" name="[sku]" dataDxfId="285"/>
    <tableColumn id="6" name="[category]" dataDxfId="284"/>
    <tableColumn id="10" name="[rewardScore]" dataDxfId="283"/>
    <tableColumn id="11" name="[rewardCoins]" dataDxfId="282"/>
    <tableColumn id="12" name="[rewardPC]" dataDxfId="281"/>
    <tableColumn id="13" name="[rewardHealth]" dataDxfId="280"/>
    <tableColumn id="14" name="[rewardEnergy]" dataDxfId="279"/>
    <tableColumn id="16" name="[rewardXp]" dataDxfId="278"/>
    <tableColumn id="17" name="[goldenChance]" dataDxfId="277"/>
    <tableColumn id="18" name="[pcChance]" dataDxfId="276"/>
    <tableColumn id="3" name="[isEdible]" dataDxfId="275"/>
    <tableColumn id="4" name="[edibleFromTier]" dataDxfId="274"/>
    <tableColumn id="5" name="[biteResistance]" dataDxfId="273"/>
    <tableColumn id="35" name="[isBurnable]" dataDxfId="272"/>
    <tableColumn id="34" name="[burnableFromTier]" dataDxfId="271"/>
    <tableColumn id="30" name="[canBeGrabed]" dataDxfId="270"/>
    <tableColumn id="31" name="[grabFromTier]" dataDxfId="269"/>
    <tableColumn id="29" name="[canBeLatchedOn]" dataDxfId="268"/>
    <tableColumn id="15" name="[latchOnFromTier]" dataDxfId="267"/>
    <tableColumn id="28" name="[maxHealth]" dataDxfId="266"/>
    <tableColumn id="8" name="[alcohol]" dataDxfId="265"/>
    <tableColumn id="19" name="[eatFeedbackChance]" dataDxfId="264"/>
    <tableColumn id="20" name="[burnFeedbackChance]" dataDxfId="263"/>
    <tableColumn id="21" name="[damageFeedbackChance]" dataDxfId="262"/>
    <tableColumn id="22" name="[deathFeedbackChance]" dataDxfId="261"/>
    <tableColumn id="7" name="[tidName]" dataDxfId="260"/>
    <tableColumn id="9" name="[tidEatFeedback]" dataDxfId="259"/>
    <tableColumn id="23" name="[tidBurnFeedback]" dataDxfId="258"/>
    <tableColumn id="24" name="[tidDamageFeedback]" dataDxfId="257"/>
    <tableColumn id="25" name="[tidDeathFeedback]" dataDxfId="2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5" headerRowBorderDxfId="254" tableBorderDxfId="253" totalsRowBorderDxfId="252">
  <autoFilter ref="B4:C16"/>
  <sortState ref="B5:C14">
    <sortCondition ref="C4:C14"/>
  </sortState>
  <tableColumns count="2">
    <tableColumn id="1" name="{entityCategoryDefinitions}" dataDxfId="251"/>
    <tableColumn id="2" name="[sku]" dataDxfId="25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9" totalsRowDxfId="248"/>
    <tableColumn id="2" name="[sku]" dataDxfId="247" totalsRowDxfId="246"/>
    <tableColumn id="4" name="[category]" dataDxfId="245" totalsRowDxfId="244"/>
    <tableColumn id="16" name="[isBurnable]" dataDxfId="243" totalsRowDxfId="242"/>
    <tableColumn id="17" name="[minTierBurnFeedback]" dataDxfId="241" totalsRowDxfId="240"/>
    <tableColumn id="18" name="[minTierBurn]" dataDxfId="239" totalsRowDxfId="238"/>
    <tableColumn id="19" name="minTierExplode" dataDxfId="237" totalsRowDxfId="236"/>
    <tableColumn id="28" name="[burnFeedbackChance]" dataDxfId="235" totalsRowDxfId="234"/>
    <tableColumn id="30" name="[destroyFeedbackChance]" dataDxfId="233" totalsRowDxfId="232"/>
    <tableColumn id="31" name="[tidName]" dataDxfId="231" totalsRowDxfId="230"/>
    <tableColumn id="33" name="[tidBurnFeedback]" dataDxfId="229" totalsRowDxfId="228"/>
    <tableColumn id="34" name="[tidDestroyFeedback]" dataDxfId="227" totalsRowDxfId="226"/>
    <tableColumn id="3" name="[minTierDestruction]" dataDxfId="225" totalsRowDxfId="224"/>
    <tableColumn id="5" name="[minTierDestructionFeedback]" dataDxfId="223" totalsRowDxfId="22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221" headerRowBorderDxfId="220" tableBorderDxfId="219" totalsRowBorderDxfId="218">
  <autoFilter ref="B4:N10"/>
  <tableColumns count="13">
    <tableColumn id="1" name="{levelDefinitions}" dataDxfId="217"/>
    <tableColumn id="9" name="[sku]" dataDxfId="216"/>
    <tableColumn id="3" name="order" dataDxfId="215"/>
    <tableColumn id="4" name="dragonsToUnlock" dataDxfId="214"/>
    <tableColumn id="14" name="[dataFile]" dataDxfId="213"/>
    <tableColumn id="5" name="[spawnersScene]" dataDxfId="212"/>
    <tableColumn id="2" name="[collisionScene]" dataDxfId="211"/>
    <tableColumn id="10" name="[artScene]" dataDxfId="210"/>
    <tableColumn id="7" name="[activeScene]" dataDxfId="209"/>
    <tableColumn id="8" name="[soundScene]" dataDxfId="208"/>
    <tableColumn id="6" name="comingSoon" dataDxfId="207"/>
    <tableColumn id="11" name="tidName" dataDxfId="206"/>
    <tableColumn id="12" name="tidDesc" dataDxfId="20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204" tableBorderDxfId="203" totalsRowBorderDxfId="202">
  <autoFilter ref="B15:H18"/>
  <tableColumns count="7">
    <tableColumn id="1" name="{mapUpgradesDefinitions}" dataDxfId="201"/>
    <tableColumn id="2" name="[sku]" dataDxfId="200"/>
    <tableColumn id="3" name="[order]" dataDxfId="199"/>
    <tableColumn id="4" name="[upgradePriceSC]" dataDxfId="198"/>
    <tableColumn id="5" name="[upgradePriceHC]" dataDxfId="197"/>
    <tableColumn id="6" name="[icon]" dataDxfId="196"/>
    <tableColumn id="7" name="[tidDesc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94" headerRowBorderDxfId="193" tableBorderDxfId="192" totalsRowBorderDxfId="191">
  <autoFilter ref="B4:K22"/>
  <sortState ref="B5:L24">
    <sortCondition ref="E4:E24"/>
  </sortState>
  <tableColumns count="10">
    <tableColumn id="1" name="{missionDefinitions}" dataDxfId="190"/>
    <tableColumn id="9" name="[sku]" dataDxfId="189"/>
    <tableColumn id="3" name="[difficulty]" dataDxfId="188"/>
    <tableColumn id="4" name="[typeSku]" dataDxfId="187"/>
    <tableColumn id="5" name="[targetValue]" dataDxfId="186"/>
    <tableColumn id="2" name="[parameters]" dataDxfId="185"/>
    <tableColumn id="10" name="[singleRun]" dataDxfId="184"/>
    <tableColumn id="6" name="[icon]" dataDxfId="183"/>
    <tableColumn id="11" name="[tidName]" dataDxfId="182"/>
    <tableColumn id="12" name="[tidDesc]" dataDxfId="18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80" tableBorderDxfId="179">
  <autoFilter ref="B29:J33"/>
  <tableColumns count="9">
    <tableColumn id="1" name="{missionTypeDefinitions}"/>
    <tableColumn id="2" name="[sku]" dataDxfId="178"/>
    <tableColumn id="8" name="[icon]" dataDxfId="177"/>
    <tableColumn id="3" name="[tidName]"/>
    <tableColumn id="4" name="[tidDescSingleRun]" dataDxfId="176"/>
    <tableColumn id="9" name="[tidDescMultiRun]" dataDxfId="175"/>
    <tableColumn id="5" name="value" dataDxfId="174"/>
    <tableColumn id="6" name="parameters" dataDxfId="173"/>
    <tableColumn id="7" name="single/multi-run?" dataDxfId="1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71" tableBorderDxfId="170">
  <autoFilter ref="B44:K47"/>
  <tableColumns count="10">
    <tableColumn id="1" name="{missionDifficultyDefinitions}"/>
    <tableColumn id="2" name="[sku]" dataDxfId="169"/>
    <tableColumn id="7" name="[index]" dataDxfId="168"/>
    <tableColumn id="3" name="[dragonsToUnlock]" dataDxfId="167"/>
    <tableColumn id="4" name="[cooldownMinutes]" dataDxfId="166"/>
    <tableColumn id="9" name="[maxRewardCoins]" dataDxfId="165"/>
    <tableColumn id="5" name="[removeMissionPCCoefA]" dataDxfId="164"/>
    <tableColumn id="6" name="[removeMissionPCCoefB]" dataDxfId="163"/>
    <tableColumn id="8" name="[tidName]" dataDxfId="162"/>
    <tableColumn id="10" name="[color]" dataDxfId="1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60" headerRowBorderDxfId="159" tableBorderDxfId="158" totalsRowBorderDxfId="157">
  <autoFilter ref="B4:H7"/>
  <tableColumns count="7">
    <tableColumn id="1" name="{eggDefinitions}" dataDxfId="156"/>
    <tableColumn id="6" name="[sku]" dataDxfId="155"/>
    <tableColumn id="4" name="[pricePC]" dataDxfId="154"/>
    <tableColumn id="5" name="[incubationMinutes]" dataDxfId="153"/>
    <tableColumn id="10" name="[prefabPath]" dataDxfId="152"/>
    <tableColumn id="7" name="[tidName]" dataDxfId="151">
      <calculatedColumnFormula>CONCATENATE("TID_",UPPER(eggDefinitions[[#This Row],['[sku']]]),"_NAME")</calculatedColumnFormula>
    </tableColumn>
    <tableColumn id="8" name="[tidDesc]" dataDxfId="15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49" headerRowBorderDxfId="148" tableBorderDxfId="147" totalsRowBorderDxfId="146">
  <autoFilter ref="B18:I22"/>
  <tableColumns count="8">
    <tableColumn id="1" name="{eggRewardDefinitions}" dataDxfId="145"/>
    <tableColumn id="2" name="[sku]"/>
    <tableColumn id="3" name="[type]" dataDxfId="144"/>
    <tableColumn id="6" name="[rarity]" dataDxfId="143"/>
    <tableColumn id="4" name="[droprate]" dataDxfId="142"/>
    <tableColumn id="7" name="[duplicateFragmentsGiven]" dataDxfId="141"/>
    <tableColumn id="8" name="[duplicateCoinsGiven]" dataDxfId="140"/>
    <tableColumn id="5" name="[tidName]" dataDxfId="13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7" headerRowBorderDxfId="406" tableBorderDxfId="405" totalsRowBorderDxfId="404">
  <autoFilter ref="B10:F11"/>
  <tableColumns count="5">
    <tableColumn id="1" name="{initialSettings}" dataDxfId="403"/>
    <tableColumn id="2" name="[sku]" dataDxfId="402"/>
    <tableColumn id="3" name="[softCurrency]" dataDxfId="401"/>
    <tableColumn id="4" name="[hardCurrency]" dataDxfId="400"/>
    <tableColumn id="6" name="[initialDragonSKU]" dataDxfId="39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38" headerRowBorderDxfId="137" tableBorderDxfId="136" totalsRowBorderDxfId="135">
  <autoFilter ref="B26:E30"/>
  <tableColumns count="4">
    <tableColumn id="1" name="{rarityDefinitions}" dataDxfId="134"/>
    <tableColumn id="2" name="[sku]"/>
    <tableColumn id="3" name="[order]" dataDxfId="133"/>
    <tableColumn id="5" name="[tidName]" dataDxfId="13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31" headerRowBorderDxfId="130" tableBorderDxfId="129" totalsRowBorderDxfId="128">
  <autoFilter ref="B11:E14"/>
  <tableColumns count="4">
    <tableColumn id="1" name="{goldenEggDefinitions}" dataDxfId="127"/>
    <tableColumn id="6" name="[sku]" dataDxfId="126"/>
    <tableColumn id="4" name="[order]" dataDxfId="125"/>
    <tableColumn id="5" name="[fragmentsRequired]" dataDxfId="124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123" headerRowBorderDxfId="122" tableBorderDxfId="121" totalsRowBorderDxfId="120">
  <autoFilter ref="B4:F9"/>
  <tableColumns count="5">
    <tableColumn id="1" name="{chestRewardDefinitions}" dataDxfId="119"/>
    <tableColumn id="2" name="[sku]" dataDxfId="118"/>
    <tableColumn id="6" name="[collectedChests]" dataDxfId="117"/>
    <tableColumn id="3" name="[type]" dataDxfId="116"/>
    <tableColumn id="4" name="[amount]" dataDxfId="1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114" dataDxfId="112" headerRowBorderDxfId="113" tableBorderDxfId="111">
  <autoFilter ref="B4:O44"/>
  <tableColumns count="14">
    <tableColumn id="1" name="{disguisesDefinitions}" dataDxfId="110"/>
    <tableColumn id="2" name="[sku]" dataDxfId="109"/>
    <tableColumn id="3" name="[dragonSku]" dataDxfId="108"/>
    <tableColumn id="5" name="[powerup]" dataDxfId="107"/>
    <tableColumn id="6" name="[shopOrder]" dataDxfId="106"/>
    <tableColumn id="8" name="[priceSC]" dataDxfId="105"/>
    <tableColumn id="17" name="[priceHC]" dataDxfId="104"/>
    <tableColumn id="18" name="[unlockLevel]" dataDxfId="103"/>
    <tableColumn id="10" name="[icon]" dataDxfId="102"/>
    <tableColumn id="9" name="[skin]" dataDxfId="101"/>
    <tableColumn id="13" name="[item1]" dataDxfId="100"/>
    <tableColumn id="4" name="[item2]" dataDxfId="99"/>
    <tableColumn id="11" name="[tidName]" dataDxfId="98">
      <calculatedColumnFormula>UPPER(CONCATENATE("TID_","SKIN",SUBSTITUTE(C5,"dragon",""),"_NAME"))</calculatedColumnFormula>
    </tableColumn>
    <tableColumn id="12" name="[tidDesc]" dataDxfId="9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96" tableBorderDxfId="95" totalsRowBorderDxfId="94">
  <autoFilter ref="D3:M31"/>
  <sortState ref="D4:M30">
    <sortCondition ref="E3:E30"/>
  </sortState>
  <tableColumns count="10">
    <tableColumn id="1" name="{powerUpsDefinitions}" dataDxfId="93"/>
    <tableColumn id="2" name="[sku]" dataDxfId="92"/>
    <tableColumn id="3" name="[type]" dataDxfId="91"/>
    <tableColumn id="4" name="[param1]" dataDxfId="90"/>
    <tableColumn id="5" name="[param2]" dataDxfId="89"/>
    <tableColumn id="6" name="[icon]" dataDxfId="88">
      <calculatedColumnFormula>CONCATENATE("icon_",powerUpsDefinitions[[#This Row],['[sku']]])</calculatedColumnFormula>
    </tableColumn>
    <tableColumn id="10" name="[miniIcon]" dataDxfId="87"/>
    <tableColumn id="7" name="[tidName]" dataDxfId="86">
      <calculatedColumnFormula>CONCATENATE("TID_POWERUP_",UPPER(powerUpsDefinitions[[#This Row],['[sku']]]),"_NAME")</calculatedColumnFormula>
    </tableColumn>
    <tableColumn id="8" name="[tidDesc]" dataDxfId="85">
      <calculatedColumnFormula>CONCATENATE("TID_POWERUP_",UPPER(powerUpsDefinitions[[#This Row],['[sku']]]),"_DESC")</calculatedColumnFormula>
    </tableColumn>
    <tableColumn id="9" name="[tidDescShort]" dataDxfId="8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83" headerRowBorderDxfId="82" tableBorderDxfId="81" totalsRowBorderDxfId="80">
  <autoFilter ref="B5:Q17"/>
  <tableColumns count="16">
    <tableColumn id="1" name="{shopPacksDefinitions}" dataDxfId="79"/>
    <tableColumn id="6" name="[sku]" dataDxfId="78"/>
    <tableColumn id="3" name="[type]"/>
    <tableColumn id="11" name="[order]" dataDxfId="77"/>
    <tableColumn id="4" name="[priceDollars]" dataDxfId="76"/>
    <tableColumn id="5" name="[priceHC]" dataDxfId="75"/>
    <tableColumn id="12" name="Base Amount_x000a_(only for the maths)" dataDxfId="7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3"/>
    <tableColumn id="8" name="[amount]" dataDxfId="7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71">
      <calculatedColumnFormula>shopPacksDefinitions[[#This Row],['[amount']]]/shopPacksDefinitions[[#This Row],['[priceHC']]]</calculatedColumnFormula>
    </tableColumn>
    <tableColumn id="2" name="[bestValue]" dataDxfId="70"/>
    <tableColumn id="10" name="[icon]" dataDxfId="69"/>
    <tableColumn id="7" name="tidName" dataDxfId="68"/>
    <tableColumn id="14" name="[apple]" dataDxfId="67"/>
    <tableColumn id="15" name="[amazon]" dataDxfId="66"/>
    <tableColumn id="16" name="[google]" dataDxfId="65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64" headerRowBorderDxfId="63" tableBorderDxfId="62" totalsRowBorderDxfId="61">
  <autoFilter ref="B4:H29"/>
  <tableColumns count="7">
    <tableColumn id="1" name="{scoreMultiplierDefinitions}" dataDxfId="60"/>
    <tableColumn id="2" name="[sku]" dataDxfId="59"/>
    <tableColumn id="6" name="[order]" dataDxfId="58"/>
    <tableColumn id="3" name="[multiplier]" dataDxfId="57"/>
    <tableColumn id="4" name="[requiredKillStreak]" dataDxfId="56"/>
    <tableColumn id="5" name="[duration]" dataDxfId="55"/>
    <tableColumn id="7" name="[tidMessage]" dataDxfId="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53" headerRowBorderDxfId="52" tableBorderDxfId="51" totalsRowBorderDxfId="50">
  <autoFilter ref="B35:F45"/>
  <tableColumns count="5">
    <tableColumn id="1" name="{survivalBonusDefinitions}" dataDxfId="49"/>
    <tableColumn id="2" name="[sku]" dataDxfId="48"/>
    <tableColumn id="6" name="[tier]" dataDxfId="47"/>
    <tableColumn id="3" name="[minutes]" dataDxfId="46"/>
    <tableColumn id="4" name="[coins]" dataDxfId="4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44" dataDxfId="42" headerRowBorderDxfId="43" tableBorderDxfId="41" totalsRowBorderDxfId="40">
  <autoFilter ref="A21:P29"/>
  <tableColumns count="16">
    <tableColumn id="1" name="{eventCalendarDefinitions}" dataDxfId="39"/>
    <tableColumn id="2" name="[order]" dataDxfId="38"/>
    <tableColumn id="3" name="[sku]" dataDxfId="37"/>
    <tableColumn id="4" name="[eventGoalSku]" dataDxfId="36"/>
    <tableColumn id="5" name="[goal]" dataDxfId="35"/>
    <tableColumn id="16" name="[skuStep]" dataDxfId="34"/>
    <tableColumn id="6" name="[rewardTypeStep1]" dataDxfId="33"/>
    <tableColumn id="7" name="[rewardQuantityStep1]" dataDxfId="32"/>
    <tableColumn id="8" name="[rewardTypeStep2]" dataDxfId="31"/>
    <tableColumn id="9" name="[rewardQuantityStep2]" dataDxfId="30"/>
    <tableColumn id="10" name="[rewardTypeStep3]" dataDxfId="29"/>
    <tableColumn id="11" name="[rewardQuantityStep3]" dataDxfId="28"/>
    <tableColumn id="12" name="[rewardTypeStep4]" dataDxfId="27"/>
    <tableColumn id="13" name="[rewardQuantityStep4]" dataDxfId="26"/>
    <tableColumn id="14" name="[rewardTypeTopContributors]" dataDxfId="25"/>
    <tableColumn id="15" name="[rewardQuantityTopContributors]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8" headerRowBorderDxfId="397" tableBorderDxfId="396" totalsRowBorderDxfId="395">
  <autoFilter ref="B4:J14"/>
  <tableColumns count="9">
    <tableColumn id="1" name="{localizationDefinitions}" dataDxfId="394"/>
    <tableColumn id="8" name="[sku]" dataDxfId="393"/>
    <tableColumn id="3" name="[order]" dataDxfId="392"/>
    <tableColumn id="4" name="[isoCode]" dataDxfId="391"/>
    <tableColumn id="11" name="[android]" dataDxfId="390"/>
    <tableColumn id="12" name="[iOS]" dataDxfId="389"/>
    <tableColumn id="5" name="[txtFilename]" dataDxfId="388"/>
    <tableColumn id="2" name="[icon]" dataDxfId="387"/>
    <tableColumn id="9" name="[tidName]" dataDxfId="38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5" headerRowBorderDxfId="384" tableBorderDxfId="383" totalsRowBorderDxfId="382">
  <autoFilter ref="B15:BA25"/>
  <tableColumns count="52">
    <tableColumn id="1" name="{dragonDefinitions}" dataDxfId="381"/>
    <tableColumn id="2" name="[sku]"/>
    <tableColumn id="9" name="[tier]"/>
    <tableColumn id="3" name="[order]" dataDxfId="380"/>
    <tableColumn id="40" name="[previousDragonSku]" dataDxfId="379"/>
    <tableColumn id="4" name="[unlockPriceCoins]" dataDxfId="378"/>
    <tableColumn id="5" name="[unlockPricePC]" dataDxfId="377"/>
    <tableColumn id="11" name="[cameraDefaultZoom]" dataDxfId="376"/>
    <tableColumn id="16" name="[cameraFarZoom]" dataDxfId="375"/>
    <tableColumn id="39" name="[defaultSize]" dataDxfId="374"/>
    <tableColumn id="38" name="[cameraFrameWidthModifier]" dataDxfId="373"/>
    <tableColumn id="17" name="[healthMin]" dataDxfId="372"/>
    <tableColumn id="18" name="[healthMax]" dataDxfId="371"/>
    <tableColumn id="21" name="[healthDrain]" dataDxfId="370"/>
    <tableColumn id="52" name="[healthDrainSpacePlus]" dataDxfId="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6" headerRowBorderDxfId="305" tableBorderDxfId="304" totalsRowBorderDxfId="303">
  <autoFilter ref="B4:M44"/>
  <sortState ref="B5:M44">
    <sortCondition ref="D4:D44"/>
  </sortState>
  <tableColumns count="12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595</v>
      </c>
      <c r="C2" s="226" t="s">
        <v>596</v>
      </c>
      <c r="D2" s="227"/>
      <c r="E2" s="227"/>
      <c r="F2" s="227"/>
      <c r="G2" s="227"/>
      <c r="H2" s="228"/>
    </row>
    <row r="3" spans="2:14" s="67" customFormat="1">
      <c r="B3" s="225" t="s">
        <v>597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598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458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576</v>
      </c>
      <c r="D5" s="14">
        <v>0</v>
      </c>
      <c r="E5" s="133">
        <v>240</v>
      </c>
      <c r="F5" s="15" t="s">
        <v>851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9" t="s">
        <v>601</v>
      </c>
      <c r="D6" s="14">
        <v>70</v>
      </c>
      <c r="E6" s="133">
        <v>0</v>
      </c>
      <c r="F6" s="15" t="s">
        <v>852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9" t="s">
        <v>1166</v>
      </c>
      <c r="D7" s="14">
        <v>0</v>
      </c>
      <c r="E7" s="133">
        <v>0</v>
      </c>
      <c r="F7" s="15" t="s">
        <v>1167</v>
      </c>
      <c r="G7" s="160" t="str">
        <f>CONCATENATE("TID_",UPPER(eggDefinitions[[#This Row],['[sku']]]),"_NAME")</f>
        <v>TID_EGG_GOLDEN_NAME</v>
      </c>
      <c r="H7" s="408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1168</v>
      </c>
      <c r="C9" s="12"/>
      <c r="D9" s="12"/>
      <c r="E9" s="12"/>
      <c r="F9" s="12"/>
    </row>
    <row r="10" spans="2:25" s="67" customFormat="1">
      <c r="B10" s="407"/>
      <c r="C10" s="407"/>
      <c r="D10" s="407"/>
      <c r="E10" s="407"/>
      <c r="F10" s="407"/>
      <c r="G10" s="407"/>
      <c r="J10"/>
    </row>
    <row r="11" spans="2:25" s="67" customFormat="1" ht="114">
      <c r="B11" s="143" t="s">
        <v>1169</v>
      </c>
      <c r="C11" s="143" t="s">
        <v>5</v>
      </c>
      <c r="D11" s="145" t="s">
        <v>186</v>
      </c>
      <c r="E11" s="145" t="s">
        <v>1173</v>
      </c>
      <c r="F11"/>
      <c r="G11"/>
    </row>
    <row r="12" spans="2:25">
      <c r="B12" s="134" t="s">
        <v>4</v>
      </c>
      <c r="C12" s="159" t="s">
        <v>1170</v>
      </c>
      <c r="D12" s="132">
        <v>0</v>
      </c>
      <c r="E12" s="132">
        <v>50</v>
      </c>
    </row>
    <row r="13" spans="2:25">
      <c r="B13" s="134" t="s">
        <v>4</v>
      </c>
      <c r="C13" s="159" t="s">
        <v>1171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1172</v>
      </c>
      <c r="D14" s="132">
        <v>2</v>
      </c>
      <c r="E14" s="132">
        <v>150</v>
      </c>
      <c r="F14"/>
    </row>
    <row r="15" spans="2:25" s="67" customFormat="1" ht="15.75" thickBot="1">
      <c r="B15" s="407"/>
      <c r="C15" s="407"/>
      <c r="D15" s="407"/>
      <c r="E15" s="407"/>
      <c r="F15" s="407"/>
      <c r="G15" s="40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1179</v>
      </c>
      <c r="H17" s="5" t="s">
        <v>1178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836</v>
      </c>
      <c r="F18" s="146" t="s">
        <v>200</v>
      </c>
      <c r="G18" s="161" t="s">
        <v>1176</v>
      </c>
      <c r="H18" s="161" t="s">
        <v>1177</v>
      </c>
      <c r="I18" s="150" t="s">
        <v>38</v>
      </c>
    </row>
    <row r="19" spans="2:10">
      <c r="B19" s="134" t="s">
        <v>4</v>
      </c>
      <c r="C19" s="13" t="s">
        <v>664</v>
      </c>
      <c r="D19" s="132" t="s">
        <v>205</v>
      </c>
      <c r="E19" s="132" t="s">
        <v>839</v>
      </c>
      <c r="F19" s="14">
        <v>0.8</v>
      </c>
      <c r="G19" s="410">
        <v>1</v>
      </c>
      <c r="H19" s="410">
        <v>100</v>
      </c>
      <c r="I19" s="135" t="s">
        <v>665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840</v>
      </c>
      <c r="F20" s="14">
        <v>0.15</v>
      </c>
      <c r="G20" s="410">
        <v>3</v>
      </c>
      <c r="H20" s="410">
        <v>300</v>
      </c>
      <c r="I20" s="135" t="s">
        <v>546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841</v>
      </c>
      <c r="F21" s="14">
        <v>0.05</v>
      </c>
      <c r="G21" s="410">
        <v>5</v>
      </c>
      <c r="H21" s="410">
        <v>500</v>
      </c>
      <c r="I21" s="135" t="s">
        <v>547</v>
      </c>
    </row>
    <row r="22" spans="2:10">
      <c r="B22" s="134" t="s">
        <v>4</v>
      </c>
      <c r="C22" s="13" t="s">
        <v>1174</v>
      </c>
      <c r="D22" s="132" t="s">
        <v>205</v>
      </c>
      <c r="E22" s="132" t="s">
        <v>1020</v>
      </c>
      <c r="F22" s="14">
        <v>0</v>
      </c>
      <c r="G22" s="410">
        <v>0</v>
      </c>
      <c r="H22" s="410">
        <v>0</v>
      </c>
      <c r="I22" s="135" t="s">
        <v>1175</v>
      </c>
      <c r="J22" s="67"/>
    </row>
    <row r="23" spans="2:10" ht="15.75" thickBot="1"/>
    <row r="24" spans="2:10" ht="23.25">
      <c r="B24" s="12" t="s">
        <v>837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1021</v>
      </c>
      <c r="E25" s="362"/>
      <c r="F25" s="362"/>
      <c r="G25" s="362"/>
    </row>
    <row r="26" spans="2:10" ht="94.5">
      <c r="B26" s="143" t="s">
        <v>838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839</v>
      </c>
      <c r="D27" s="385">
        <v>0</v>
      </c>
      <c r="E27" s="135" t="s">
        <v>875</v>
      </c>
    </row>
    <row r="28" spans="2:10">
      <c r="B28" s="134" t="s">
        <v>4</v>
      </c>
      <c r="C28" s="13" t="s">
        <v>840</v>
      </c>
      <c r="D28" s="385">
        <v>1</v>
      </c>
      <c r="E28" s="135" t="s">
        <v>876</v>
      </c>
    </row>
    <row r="29" spans="2:10">
      <c r="B29" s="134" t="s">
        <v>4</v>
      </c>
      <c r="C29" s="13" t="s">
        <v>841</v>
      </c>
      <c r="D29" s="385">
        <v>2</v>
      </c>
      <c r="E29" s="135" t="s">
        <v>877</v>
      </c>
    </row>
    <row r="30" spans="2:10">
      <c r="B30" s="134" t="s">
        <v>4</v>
      </c>
      <c r="C30" s="13" t="s">
        <v>1020</v>
      </c>
      <c r="D30" s="385">
        <v>3</v>
      </c>
      <c r="E30" s="135" t="s">
        <v>1185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7" priority="18"/>
  </conditionalFormatting>
  <conditionalFormatting sqref="C19">
    <cfRule type="duplicateValues" dxfId="6" priority="5"/>
  </conditionalFormatting>
  <conditionalFormatting sqref="C20:C22">
    <cfRule type="duplicateValues" dxfId="5" priority="20"/>
  </conditionalFormatting>
  <conditionalFormatting sqref="C27:D27">
    <cfRule type="duplicateValues" dxfId="4" priority="3"/>
  </conditionalFormatting>
  <conditionalFormatting sqref="C28:D29">
    <cfRule type="duplicateValues" dxfId="3" priority="4"/>
  </conditionalFormatting>
  <conditionalFormatting sqref="C30:D30">
    <cfRule type="duplicateValues" dxfId="2" priority="2"/>
  </conditionalFormatting>
  <conditionalFormatting sqref="C12:C14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382</v>
      </c>
      <c r="E3" s="191"/>
      <c r="F3" s="503"/>
      <c r="G3" s="503"/>
      <c r="H3" s="191"/>
      <c r="I3" s="172"/>
      <c r="J3" s="171"/>
      <c r="K3" s="171"/>
    </row>
    <row r="4" spans="2:12" ht="126">
      <c r="B4" s="143" t="s">
        <v>378</v>
      </c>
      <c r="C4" s="144" t="s">
        <v>5</v>
      </c>
      <c r="D4" s="144" t="s">
        <v>618</v>
      </c>
      <c r="E4" s="154" t="s">
        <v>204</v>
      </c>
      <c r="F4" s="146" t="s">
        <v>619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613</v>
      </c>
      <c r="D5" s="193">
        <v>1</v>
      </c>
      <c r="E5" s="155" t="s">
        <v>380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614</v>
      </c>
      <c r="D6" s="13">
        <v>2</v>
      </c>
      <c r="E6" s="20" t="s">
        <v>380</v>
      </c>
      <c r="F6" s="133">
        <v>200</v>
      </c>
      <c r="J6" s="67"/>
    </row>
    <row r="7" spans="2:12">
      <c r="B7" s="136" t="s">
        <v>4</v>
      </c>
      <c r="C7" s="193" t="s">
        <v>615</v>
      </c>
      <c r="D7" s="13">
        <v>3</v>
      </c>
      <c r="E7" s="20" t="s">
        <v>381</v>
      </c>
      <c r="F7" s="133">
        <v>3</v>
      </c>
      <c r="I7" s="67"/>
      <c r="J7" s="67"/>
    </row>
    <row r="8" spans="2:12">
      <c r="B8" s="136" t="s">
        <v>4</v>
      </c>
      <c r="C8" s="193" t="s">
        <v>616</v>
      </c>
      <c r="D8" s="13">
        <v>4</v>
      </c>
      <c r="E8" s="20" t="s">
        <v>380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617</v>
      </c>
      <c r="D9" s="13">
        <v>5</v>
      </c>
      <c r="E9" s="20" t="s">
        <v>381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460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461</v>
      </c>
      <c r="C4" s="261" t="s">
        <v>5</v>
      </c>
      <c r="D4" s="261" t="s">
        <v>184</v>
      </c>
      <c r="E4" s="262" t="s">
        <v>994</v>
      </c>
      <c r="F4" s="263" t="s">
        <v>30</v>
      </c>
      <c r="G4" s="264" t="s">
        <v>687</v>
      </c>
      <c r="H4" s="264" t="s">
        <v>688</v>
      </c>
      <c r="I4" s="264" t="s">
        <v>726</v>
      </c>
      <c r="J4" s="265" t="s">
        <v>23</v>
      </c>
      <c r="K4" s="265" t="s">
        <v>462</v>
      </c>
      <c r="L4" s="265" t="s">
        <v>463</v>
      </c>
      <c r="M4" s="265" t="s">
        <v>464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549</v>
      </c>
      <c r="D5" s="269" t="s">
        <v>509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727</v>
      </c>
      <c r="K5" s="273" t="s">
        <v>549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728</v>
      </c>
      <c r="D6" s="277" t="s">
        <v>509</v>
      </c>
      <c r="E6" s="278" t="s">
        <v>1025</v>
      </c>
      <c r="F6" s="279">
        <v>1</v>
      </c>
      <c r="G6" s="280">
        <v>200</v>
      </c>
      <c r="H6" s="280">
        <v>0</v>
      </c>
      <c r="I6" s="280">
        <v>3</v>
      </c>
      <c r="J6" s="281" t="s">
        <v>729</v>
      </c>
      <c r="K6" s="281" t="s">
        <v>728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552</v>
      </c>
      <c r="D7" s="269" t="s">
        <v>500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727</v>
      </c>
      <c r="K7" s="273" t="s">
        <v>552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668</v>
      </c>
      <c r="D8" s="285" t="s">
        <v>500</v>
      </c>
      <c r="E8" s="286" t="s">
        <v>1029</v>
      </c>
      <c r="F8" s="287">
        <v>1</v>
      </c>
      <c r="G8" s="288">
        <v>400</v>
      </c>
      <c r="H8" s="288">
        <v>0</v>
      </c>
      <c r="I8" s="288">
        <v>3</v>
      </c>
      <c r="J8" s="289" t="s">
        <v>729</v>
      </c>
      <c r="K8" s="289" t="s">
        <v>668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730</v>
      </c>
      <c r="D9" s="277" t="s">
        <v>500</v>
      </c>
      <c r="E9" s="278" t="s">
        <v>1137</v>
      </c>
      <c r="F9" s="279">
        <v>2</v>
      </c>
      <c r="G9" s="280">
        <v>0</v>
      </c>
      <c r="H9" s="280">
        <v>4</v>
      </c>
      <c r="I9" s="280">
        <v>6</v>
      </c>
      <c r="J9" s="281" t="s">
        <v>731</v>
      </c>
      <c r="K9" s="281" t="s">
        <v>730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548</v>
      </c>
      <c r="D10" s="269" t="s">
        <v>501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727</v>
      </c>
      <c r="K10" s="273" t="s">
        <v>548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550</v>
      </c>
      <c r="D11" s="285" t="s">
        <v>501</v>
      </c>
      <c r="E11" s="286" t="s">
        <v>1029</v>
      </c>
      <c r="F11" s="287">
        <v>1</v>
      </c>
      <c r="G11" s="288">
        <v>1000</v>
      </c>
      <c r="H11" s="288">
        <v>0</v>
      </c>
      <c r="I11" s="288">
        <v>3</v>
      </c>
      <c r="J11" s="289" t="s">
        <v>729</v>
      </c>
      <c r="K11" s="289" t="s">
        <v>550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551</v>
      </c>
      <c r="D12" s="277" t="s">
        <v>501</v>
      </c>
      <c r="E12" s="278" t="s">
        <v>997</v>
      </c>
      <c r="F12" s="279">
        <v>2</v>
      </c>
      <c r="G12" s="280">
        <v>0</v>
      </c>
      <c r="H12" s="280">
        <v>30</v>
      </c>
      <c r="I12" s="280">
        <v>6</v>
      </c>
      <c r="J12" s="281" t="s">
        <v>731</v>
      </c>
      <c r="K12" s="281" t="s">
        <v>551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553</v>
      </c>
      <c r="D13" s="269" t="s">
        <v>502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727</v>
      </c>
      <c r="K13" s="273" t="s">
        <v>553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669</v>
      </c>
      <c r="D14" s="285" t="s">
        <v>502</v>
      </c>
      <c r="E14" s="286" t="s">
        <v>1037</v>
      </c>
      <c r="F14" s="287">
        <v>1</v>
      </c>
      <c r="G14" s="288">
        <v>1000</v>
      </c>
      <c r="H14" s="288">
        <v>0</v>
      </c>
      <c r="I14" s="288">
        <v>3</v>
      </c>
      <c r="J14" s="289" t="s">
        <v>729</v>
      </c>
      <c r="K14" s="289" t="s">
        <v>669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670</v>
      </c>
      <c r="D15" s="285" t="s">
        <v>502</v>
      </c>
      <c r="E15" s="278" t="s">
        <v>997</v>
      </c>
      <c r="F15" s="287">
        <v>2</v>
      </c>
      <c r="G15" s="288">
        <v>2000</v>
      </c>
      <c r="H15" s="288">
        <v>0</v>
      </c>
      <c r="I15" s="288">
        <v>6</v>
      </c>
      <c r="J15" s="289" t="s">
        <v>731</v>
      </c>
      <c r="K15" s="289" t="s">
        <v>670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732</v>
      </c>
      <c r="D16" s="277" t="s">
        <v>502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733</v>
      </c>
      <c r="K16" s="281" t="s">
        <v>732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554</v>
      </c>
      <c r="D17" s="269" t="s">
        <v>503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727</v>
      </c>
      <c r="K17" s="273" t="s">
        <v>554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671</v>
      </c>
      <c r="D18" s="285" t="s">
        <v>503</v>
      </c>
      <c r="E18" s="286" t="s">
        <v>1037</v>
      </c>
      <c r="F18" s="287">
        <v>1</v>
      </c>
      <c r="G18" s="288">
        <v>5000</v>
      </c>
      <c r="H18" s="288">
        <v>0</v>
      </c>
      <c r="I18" s="288">
        <v>4</v>
      </c>
      <c r="J18" s="289" t="s">
        <v>729</v>
      </c>
      <c r="K18" s="289" t="s">
        <v>671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672</v>
      </c>
      <c r="D19" s="285" t="s">
        <v>503</v>
      </c>
      <c r="E19" s="286" t="s">
        <v>995</v>
      </c>
      <c r="F19" s="287">
        <v>2</v>
      </c>
      <c r="G19" s="288">
        <v>6000</v>
      </c>
      <c r="H19" s="288">
        <v>0</v>
      </c>
      <c r="I19" s="288">
        <v>8</v>
      </c>
      <c r="J19" s="289" t="s">
        <v>731</v>
      </c>
      <c r="K19" s="289" t="s">
        <v>672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734</v>
      </c>
      <c r="D20" s="277" t="s">
        <v>503</v>
      </c>
      <c r="E20" s="278" t="s">
        <v>997</v>
      </c>
      <c r="F20" s="279">
        <v>3</v>
      </c>
      <c r="G20" s="280">
        <v>0</v>
      </c>
      <c r="H20" s="280">
        <v>110</v>
      </c>
      <c r="I20" s="280">
        <v>12</v>
      </c>
      <c r="J20" s="281" t="s">
        <v>733</v>
      </c>
      <c r="K20" s="281" t="s">
        <v>734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555</v>
      </c>
      <c r="D21" s="269" t="s">
        <v>504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727</v>
      </c>
      <c r="K21" s="273" t="s">
        <v>555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673</v>
      </c>
      <c r="D22" s="285" t="s">
        <v>504</v>
      </c>
      <c r="E22" s="286" t="s">
        <v>995</v>
      </c>
      <c r="F22" s="287">
        <v>1</v>
      </c>
      <c r="G22" s="288">
        <v>8000</v>
      </c>
      <c r="H22" s="288">
        <v>0</v>
      </c>
      <c r="I22" s="288">
        <v>4</v>
      </c>
      <c r="J22" s="289" t="s">
        <v>729</v>
      </c>
      <c r="K22" s="289" t="s">
        <v>673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674</v>
      </c>
      <c r="D23" s="285" t="s">
        <v>504</v>
      </c>
      <c r="E23" s="286" t="s">
        <v>380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731</v>
      </c>
      <c r="K23" s="289" t="s">
        <v>674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735</v>
      </c>
      <c r="D24" s="277" t="s">
        <v>504</v>
      </c>
      <c r="E24" s="278" t="s">
        <v>996</v>
      </c>
      <c r="F24" s="279">
        <v>3</v>
      </c>
      <c r="G24" s="280">
        <v>0</v>
      </c>
      <c r="H24" s="280">
        <v>110</v>
      </c>
      <c r="I24" s="280">
        <v>12</v>
      </c>
      <c r="J24" s="281" t="s">
        <v>733</v>
      </c>
      <c r="K24" s="281" t="s">
        <v>735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556</v>
      </c>
      <c r="D25" s="269" t="s">
        <v>505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727</v>
      </c>
      <c r="K25" s="273" t="s">
        <v>556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675</v>
      </c>
      <c r="D26" s="285" t="s">
        <v>505</v>
      </c>
      <c r="E26" s="286" t="s">
        <v>1028</v>
      </c>
      <c r="F26" s="287">
        <v>1</v>
      </c>
      <c r="G26" s="288">
        <v>9000</v>
      </c>
      <c r="H26" s="288">
        <v>0</v>
      </c>
      <c r="I26" s="288">
        <v>3</v>
      </c>
      <c r="J26" s="289" t="s">
        <v>729</v>
      </c>
      <c r="K26" s="289" t="s">
        <v>675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676</v>
      </c>
      <c r="D27" s="285" t="s">
        <v>505</v>
      </c>
      <c r="E27" s="286" t="s">
        <v>995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731</v>
      </c>
      <c r="K27" s="289" t="s">
        <v>676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677</v>
      </c>
      <c r="D28" s="285" t="s">
        <v>505</v>
      </c>
      <c r="E28" s="286" t="s">
        <v>380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733</v>
      </c>
      <c r="K28" s="281" t="s">
        <v>677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736</v>
      </c>
      <c r="D29" s="277" t="s">
        <v>505</v>
      </c>
      <c r="E29" s="278" t="s">
        <v>1032</v>
      </c>
      <c r="F29" s="279">
        <v>4</v>
      </c>
      <c r="G29" s="280">
        <v>0</v>
      </c>
      <c r="H29" s="280">
        <v>110</v>
      </c>
      <c r="I29" s="280">
        <v>12</v>
      </c>
      <c r="J29" s="281" t="s">
        <v>737</v>
      </c>
      <c r="K29" s="281" t="s">
        <v>736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557</v>
      </c>
      <c r="D30" s="269" t="s">
        <v>506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727</v>
      </c>
      <c r="K30" s="273" t="s">
        <v>557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678</v>
      </c>
      <c r="D31" s="285" t="s">
        <v>506</v>
      </c>
      <c r="E31" s="286" t="s">
        <v>1025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729</v>
      </c>
      <c r="K31" s="289" t="s">
        <v>678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679</v>
      </c>
      <c r="D32" s="285" t="s">
        <v>506</v>
      </c>
      <c r="E32" s="286" t="s">
        <v>1028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731</v>
      </c>
      <c r="K32" s="289" t="s">
        <v>679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680</v>
      </c>
      <c r="D33" s="285" t="s">
        <v>506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733</v>
      </c>
      <c r="K33" s="281" t="s">
        <v>680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738</v>
      </c>
      <c r="D34" s="277" t="s">
        <v>506</v>
      </c>
      <c r="E34" s="278" t="s">
        <v>1137</v>
      </c>
      <c r="F34" s="279">
        <v>4</v>
      </c>
      <c r="G34" s="280">
        <v>0</v>
      </c>
      <c r="H34" s="280">
        <v>110</v>
      </c>
      <c r="I34" s="280">
        <v>16</v>
      </c>
      <c r="J34" s="281" t="s">
        <v>737</v>
      </c>
      <c r="K34" s="281" t="s">
        <v>738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558</v>
      </c>
      <c r="D35" s="269" t="s">
        <v>507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727</v>
      </c>
      <c r="K35" s="273" t="s">
        <v>558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681</v>
      </c>
      <c r="D36" s="285" t="s">
        <v>507</v>
      </c>
      <c r="E36" s="286" t="s">
        <v>1037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729</v>
      </c>
      <c r="K36" s="289" t="s">
        <v>681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683</v>
      </c>
      <c r="D37" s="285" t="s">
        <v>507</v>
      </c>
      <c r="E37" s="286" t="s">
        <v>1028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731</v>
      </c>
      <c r="K37" s="289" t="s">
        <v>683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682</v>
      </c>
      <c r="D38" s="285" t="s">
        <v>507</v>
      </c>
      <c r="E38" s="286" t="s">
        <v>1033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733</v>
      </c>
      <c r="K38" s="281" t="s">
        <v>682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739</v>
      </c>
      <c r="D39" s="277" t="s">
        <v>507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737</v>
      </c>
      <c r="K39" s="281" t="s">
        <v>739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559</v>
      </c>
      <c r="D40" s="269" t="s">
        <v>508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727</v>
      </c>
      <c r="K40" s="273" t="s">
        <v>559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684</v>
      </c>
      <c r="D41" s="285" t="s">
        <v>508</v>
      </c>
      <c r="E41" s="286" t="s">
        <v>1033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729</v>
      </c>
      <c r="K41" s="289" t="s">
        <v>684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685</v>
      </c>
      <c r="D42" s="285" t="s">
        <v>508</v>
      </c>
      <c r="E42" s="278" t="s">
        <v>1137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731</v>
      </c>
      <c r="K42" s="289" t="s">
        <v>685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686</v>
      </c>
      <c r="D43" s="285" t="s">
        <v>508</v>
      </c>
      <c r="E43" s="278" t="s">
        <v>996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733</v>
      </c>
      <c r="K43" s="281" t="s">
        <v>686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740</v>
      </c>
      <c r="D44" s="285" t="s">
        <v>508</v>
      </c>
      <c r="E44" s="278" t="s">
        <v>1032</v>
      </c>
      <c r="F44" s="287">
        <v>4</v>
      </c>
      <c r="G44" s="288">
        <v>0</v>
      </c>
      <c r="H44" s="288">
        <v>160</v>
      </c>
      <c r="I44" s="288">
        <v>16</v>
      </c>
      <c r="J44" s="281" t="s">
        <v>737</v>
      </c>
      <c r="K44" s="281" t="s">
        <v>740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468</v>
      </c>
      <c r="E3" s="144" t="s">
        <v>5</v>
      </c>
      <c r="F3" s="146" t="s">
        <v>204</v>
      </c>
      <c r="G3" s="154" t="s">
        <v>469</v>
      </c>
      <c r="H3" s="154" t="s">
        <v>470</v>
      </c>
      <c r="I3" s="148" t="s">
        <v>23</v>
      </c>
      <c r="J3" s="148" t="s">
        <v>1118</v>
      </c>
      <c r="K3" s="149" t="s">
        <v>38</v>
      </c>
      <c r="L3" s="150" t="s">
        <v>177</v>
      </c>
      <c r="M3" s="230" t="s">
        <v>608</v>
      </c>
    </row>
    <row r="4" spans="2:13" s="67" customFormat="1">
      <c r="D4" s="219" t="s">
        <v>4</v>
      </c>
      <c r="E4" s="203" t="s">
        <v>998</v>
      </c>
      <c r="F4" s="217" t="s">
        <v>473</v>
      </c>
      <c r="G4" s="218" t="s">
        <v>474</v>
      </c>
      <c r="H4" s="218">
        <v>1</v>
      </c>
      <c r="I4" s="204" t="str">
        <f>CONCATENATE("icon_",powerUpsDefinitions[[#This Row],['[sku']]])</f>
        <v>icon_avoid_mine</v>
      </c>
      <c r="J4" s="204" t="s">
        <v>1124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999</v>
      </c>
      <c r="F5" s="217" t="s">
        <v>473</v>
      </c>
      <c r="G5" s="218" t="s">
        <v>475</v>
      </c>
      <c r="H5" s="218">
        <v>1</v>
      </c>
      <c r="I5" s="204" t="str">
        <f>CONCATENATE("icon_",powerUpsDefinitions[[#This Row],['[sku']]])</f>
        <v>icon_avoid_poison</v>
      </c>
      <c r="J5" s="204" t="s">
        <v>1124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997</v>
      </c>
      <c r="F6" s="217" t="s">
        <v>472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1120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380</v>
      </c>
      <c r="F7" s="217" t="s">
        <v>1035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1130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465</v>
      </c>
      <c r="F8" s="217" t="s">
        <v>465</v>
      </c>
      <c r="G8" s="218"/>
      <c r="H8" s="218"/>
      <c r="I8" s="204" t="str">
        <f>CONCATENATE("icon_",powerUpsDefinitions[[#This Row],['[sku']]])</f>
        <v>icon_dive</v>
      </c>
      <c r="J8" s="204" t="s">
        <v>1119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466</v>
      </c>
      <c r="F9" s="217" t="s">
        <v>466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1125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1040</v>
      </c>
      <c r="F10" s="217" t="s">
        <v>1041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1126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1042</v>
      </c>
      <c r="F11" s="217" t="s">
        <v>1041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1126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1043</v>
      </c>
      <c r="F12" s="214" t="s">
        <v>1043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1126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1128</v>
      </c>
      <c r="F13" s="217" t="s">
        <v>1128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1025</v>
      </c>
      <c r="F14" s="217" t="s">
        <v>1026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1126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1000</v>
      </c>
      <c r="F15" s="388" t="s">
        <v>476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1164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1131</v>
      </c>
      <c r="F16" s="217" t="s">
        <v>1131</v>
      </c>
      <c r="G16" s="218">
        <v>1</v>
      </c>
      <c r="H16" s="218"/>
      <c r="I16" s="390" t="s">
        <v>1134</v>
      </c>
      <c r="J16" s="390" t="s">
        <v>1134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1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995</v>
      </c>
      <c r="F17" s="217" t="s">
        <v>995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1129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1037</v>
      </c>
      <c r="F18" s="217" t="s">
        <v>1038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1129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996</v>
      </c>
      <c r="F19" s="217" t="s">
        <v>471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1123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1030</v>
      </c>
      <c r="F20" s="217" t="s">
        <v>1027</v>
      </c>
      <c r="G20" s="218" t="s">
        <v>1031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1127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1028</v>
      </c>
      <c r="F21" s="217" t="s">
        <v>1027</v>
      </c>
      <c r="G21" s="218" t="s">
        <v>474</v>
      </c>
      <c r="H21" s="218">
        <v>10</v>
      </c>
      <c r="I21" s="204" t="str">
        <f>CONCATENATE("icon_",powerUpsDefinitions[[#This Row],['[sku']]])</f>
        <v>icon_lower_damage_mine</v>
      </c>
      <c r="J21" s="204" t="s">
        <v>1127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1029</v>
      </c>
      <c r="F22" s="217" t="s">
        <v>1027</v>
      </c>
      <c r="G22" s="218" t="s">
        <v>475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1127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2" t="s">
        <v>4</v>
      </c>
      <c r="E23" s="203" t="s">
        <v>1136</v>
      </c>
      <c r="F23" s="217" t="s">
        <v>1136</v>
      </c>
      <c r="G23" s="395">
        <v>1</v>
      </c>
      <c r="H23" s="395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6" t="str">
        <f>CONCATENATE("TID_POWERUP_",UPPER(powerUpsDefinitions[[#This Row],['[sku']]]),"_NAME")</f>
        <v>TID_POWERUP_MAGNET_NAME</v>
      </c>
      <c r="L23" s="397" t="str">
        <f>CONCATENATE("TID_POWERUP_",UPPER(powerUpsDefinitions[[#This Row],['[sku']]]),"_DESC")</f>
        <v>TID_POWERUP_MAGNET_DESC</v>
      </c>
      <c r="M23" s="398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1137</v>
      </c>
      <c r="F24" s="217" t="s">
        <v>1137</v>
      </c>
      <c r="G24" s="218">
        <v>5</v>
      </c>
      <c r="H24" s="218"/>
      <c r="I24" s="390" t="s">
        <v>1183</v>
      </c>
      <c r="J24" s="390" t="s">
        <v>1122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1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1044</v>
      </c>
      <c r="F25" s="217" t="s">
        <v>1044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478</v>
      </c>
      <c r="F26" s="217" t="s">
        <v>477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1126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1032</v>
      </c>
      <c r="F27" s="217" t="s">
        <v>1032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1127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1036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1122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1033</v>
      </c>
      <c r="F29" s="217" t="s">
        <v>1034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1121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2" t="s">
        <v>4</v>
      </c>
      <c r="E30" s="393" t="s">
        <v>1135</v>
      </c>
      <c r="F30" s="394" t="s">
        <v>1135</v>
      </c>
      <c r="G30" s="395">
        <v>100</v>
      </c>
      <c r="H30" s="395"/>
      <c r="I30" s="390" t="s">
        <v>1165</v>
      </c>
      <c r="J30" s="390" t="s">
        <v>1126</v>
      </c>
      <c r="K30" s="396" t="str">
        <f>CONCATENATE("TID_POWERUP_",UPPER(powerUpsDefinitions[[#This Row],['[sku']]]),"_NAME")</f>
        <v>TID_POWERUP_VACUUM_NAME</v>
      </c>
      <c r="L30" s="397" t="str">
        <f>CONCATENATE("TID_POWERUP_",UPPER(powerUpsDefinitions[[#This Row],['[sku']]]),"_DESC")</f>
        <v>TID_POWERUP_VACUUM_DESC</v>
      </c>
      <c r="M30" s="398" t="str">
        <f>CONCATENATE(powerUpsDefinitions[[#This Row],['[tidDesc']]],"_SHORT")</f>
        <v>TID_POWERUP_VACUUM_DESC_SHORT</v>
      </c>
    </row>
    <row r="31" spans="4:13">
      <c r="D31" s="392" t="s">
        <v>4</v>
      </c>
      <c r="E31" s="203" t="s">
        <v>1273</v>
      </c>
      <c r="F31" s="217" t="s">
        <v>1273</v>
      </c>
      <c r="G31" s="395">
        <v>0</v>
      </c>
      <c r="H31" s="395"/>
      <c r="I31" s="390" t="s">
        <v>1274</v>
      </c>
      <c r="J31" s="390" t="s">
        <v>1126</v>
      </c>
      <c r="K31" s="396" t="str">
        <f>CONCATENATE("TID_POWERUP_",UPPER(powerUpsDefinitions[[#This Row],['[sku']]]),"_NAME")</f>
        <v>TID_POWERUP_DOG_NAME</v>
      </c>
      <c r="L31" s="397" t="str">
        <f>CONCATENATE("TID_POWERUP_",UPPER(powerUpsDefinitions[[#This Row],['[sku']]]),"_DESC")</f>
        <v>TID_POWERUP_DOG_DESC</v>
      </c>
      <c r="M31" s="398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1146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1140</v>
      </c>
      <c r="E35" s="185" t="s">
        <v>5</v>
      </c>
      <c r="F35" s="401" t="s">
        <v>1149</v>
      </c>
      <c r="G35" s="402" t="s">
        <v>1148</v>
      </c>
      <c r="H35" s="402" t="s">
        <v>1147</v>
      </c>
    </row>
    <row r="36" spans="1:16384">
      <c r="D36" s="403" t="s">
        <v>4</v>
      </c>
      <c r="E36" s="203" t="s">
        <v>1141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7"/>
      <c r="C3" s="447"/>
      <c r="D3" s="447"/>
      <c r="E3" s="447"/>
      <c r="F3" s="447"/>
      <c r="G3" s="448" t="s">
        <v>1229</v>
      </c>
      <c r="H3" s="6">
        <v>10</v>
      </c>
    </row>
    <row r="4" spans="2:25" ht="30" customHeight="1">
      <c r="B4" s="431"/>
      <c r="C4" s="431"/>
      <c r="D4" s="431"/>
      <c r="E4" s="431"/>
      <c r="F4" s="431"/>
      <c r="G4" s="448" t="s">
        <v>1230</v>
      </c>
      <c r="H4" s="6">
        <v>200</v>
      </c>
    </row>
    <row r="5" spans="2:25" ht="114.75">
      <c r="B5" s="143" t="s">
        <v>1198</v>
      </c>
      <c r="C5" s="143" t="s">
        <v>5</v>
      </c>
      <c r="D5" s="143" t="s">
        <v>204</v>
      </c>
      <c r="E5" s="443" t="s">
        <v>186</v>
      </c>
      <c r="F5" s="146" t="s">
        <v>1200</v>
      </c>
      <c r="G5" s="147" t="s">
        <v>688</v>
      </c>
      <c r="H5" s="449" t="s">
        <v>1232</v>
      </c>
      <c r="I5" s="163" t="s">
        <v>1205</v>
      </c>
      <c r="J5" s="163" t="s">
        <v>619</v>
      </c>
      <c r="K5" s="449" t="s">
        <v>1231</v>
      </c>
      <c r="L5" s="163" t="s">
        <v>1201</v>
      </c>
      <c r="M5" s="148" t="s">
        <v>23</v>
      </c>
      <c r="N5" s="459" t="s">
        <v>825</v>
      </c>
      <c r="O5" s="459" t="s">
        <v>1276</v>
      </c>
      <c r="P5" s="459" t="s">
        <v>1277</v>
      </c>
      <c r="Q5" s="459" t="s">
        <v>1278</v>
      </c>
    </row>
    <row r="6" spans="2:25">
      <c r="B6" s="134" t="s">
        <v>4</v>
      </c>
      <c r="C6" s="159" t="s">
        <v>1199</v>
      </c>
      <c r="D6" s="159" t="s">
        <v>1204</v>
      </c>
      <c r="E6" s="444">
        <v>0</v>
      </c>
      <c r="F6" s="14">
        <v>0.99</v>
      </c>
      <c r="G6" s="133">
        <v>0</v>
      </c>
      <c r="H6" s="450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50">
        <f>shopPacksDefinitions[[#This Row],['[amount']]]/shopPacksDefinitions[[#This Row],['[priceDollars']]]</f>
        <v>10.1010101010101</v>
      </c>
      <c r="L6" s="20" t="b">
        <v>0</v>
      </c>
      <c r="M6" s="15" t="s">
        <v>1206</v>
      </c>
      <c r="N6" s="353"/>
      <c r="O6" s="205" t="s">
        <v>1279</v>
      </c>
      <c r="P6" s="353"/>
      <c r="Q6" s="205" t="s">
        <v>1279</v>
      </c>
    </row>
    <row r="7" spans="2:25">
      <c r="B7" s="134" t="s">
        <v>4</v>
      </c>
      <c r="C7" s="159" t="s">
        <v>1202</v>
      </c>
      <c r="D7" s="409" t="s">
        <v>1204</v>
      </c>
      <c r="E7" s="444">
        <v>1</v>
      </c>
      <c r="F7" s="14">
        <v>4.99</v>
      </c>
      <c r="G7" s="133">
        <v>0</v>
      </c>
      <c r="H7" s="450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50">
        <f>shopPacksDefinitions[[#This Row],['[amount']]]/shopPacksDefinitions[[#This Row],['[priceDollars']]]</f>
        <v>10.020040080160321</v>
      </c>
      <c r="L7" s="20" t="b">
        <v>0</v>
      </c>
      <c r="M7" s="15" t="s">
        <v>1207</v>
      </c>
      <c r="N7" s="353"/>
      <c r="O7" s="205" t="s">
        <v>1280</v>
      </c>
      <c r="P7" s="353"/>
      <c r="Q7" s="205" t="s">
        <v>1280</v>
      </c>
    </row>
    <row r="8" spans="2:25">
      <c r="B8" s="134" t="s">
        <v>4</v>
      </c>
      <c r="C8" s="159" t="s">
        <v>1203</v>
      </c>
      <c r="D8" s="409" t="s">
        <v>1204</v>
      </c>
      <c r="E8" s="444">
        <v>2</v>
      </c>
      <c r="F8" s="14">
        <v>9.99</v>
      </c>
      <c r="G8" s="133">
        <v>0</v>
      </c>
      <c r="H8" s="450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50">
        <f>shopPacksDefinitions[[#This Row],['[amount']]]/shopPacksDefinitions[[#This Row],['[priceDollars']]]</f>
        <v>11.011011011011011</v>
      </c>
      <c r="L8" s="20" t="b">
        <v>0</v>
      </c>
      <c r="M8" s="15" t="s">
        <v>1208</v>
      </c>
      <c r="N8" s="432"/>
      <c r="O8" s="205" t="s">
        <v>1281</v>
      </c>
      <c r="P8" s="432"/>
      <c r="Q8" s="419" t="s">
        <v>1281</v>
      </c>
    </row>
    <row r="9" spans="2:25">
      <c r="B9" s="136" t="s">
        <v>4</v>
      </c>
      <c r="C9" s="425" t="s">
        <v>1209</v>
      </c>
      <c r="D9" s="409" t="s">
        <v>1204</v>
      </c>
      <c r="E9" s="444">
        <v>3</v>
      </c>
      <c r="F9" s="14">
        <v>19.989999999999998</v>
      </c>
      <c r="G9" s="140">
        <v>0</v>
      </c>
      <c r="H9" s="450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50">
        <f>shopPacksDefinitions[[#This Row],['[amount']]]/shopPacksDefinitions[[#This Row],['[priceDollars']]]</f>
        <v>12.006003001500751</v>
      </c>
      <c r="L9" s="155" t="b">
        <v>0</v>
      </c>
      <c r="M9" s="358" t="s">
        <v>1214</v>
      </c>
      <c r="N9" s="433"/>
      <c r="O9" s="205" t="s">
        <v>1282</v>
      </c>
      <c r="P9" s="433"/>
      <c r="Q9" s="471" t="s">
        <v>1282</v>
      </c>
    </row>
    <row r="10" spans="2:25">
      <c r="B10" s="136" t="s">
        <v>4</v>
      </c>
      <c r="C10" s="425" t="s">
        <v>1221</v>
      </c>
      <c r="D10" s="409" t="s">
        <v>1204</v>
      </c>
      <c r="E10" s="444">
        <v>4</v>
      </c>
      <c r="F10" s="139">
        <v>39.99</v>
      </c>
      <c r="G10" s="140">
        <v>0</v>
      </c>
      <c r="H10" s="450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50">
        <f>shopPacksDefinitions[[#This Row],['[amount']]]/shopPacksDefinitions[[#This Row],['[priceDollars']]]</f>
        <v>13.003250812703175</v>
      </c>
      <c r="L10" s="155" t="b">
        <v>0</v>
      </c>
      <c r="M10" s="358" t="s">
        <v>1225</v>
      </c>
      <c r="N10" s="433"/>
      <c r="O10" s="205" t="s">
        <v>1283</v>
      </c>
      <c r="P10" s="433"/>
      <c r="Q10" s="471" t="s">
        <v>1283</v>
      </c>
    </row>
    <row r="11" spans="2:25" ht="15.75" thickBot="1">
      <c r="B11" s="136" t="s">
        <v>4</v>
      </c>
      <c r="C11" s="425" t="s">
        <v>1222</v>
      </c>
      <c r="D11" s="409" t="s">
        <v>1204</v>
      </c>
      <c r="E11" s="446">
        <v>5</v>
      </c>
      <c r="F11" s="139">
        <v>79.989999999999995</v>
      </c>
      <c r="G11" s="140">
        <v>0</v>
      </c>
      <c r="H11" s="450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50">
        <f>shopPacksDefinitions[[#This Row],['[amount']]]/shopPacksDefinitions[[#This Row],['[priceDollars']]]</f>
        <v>14.001750218777348</v>
      </c>
      <c r="L11" s="155" t="b">
        <v>1</v>
      </c>
      <c r="M11" s="358" t="s">
        <v>1226</v>
      </c>
      <c r="N11" s="433"/>
      <c r="O11" s="205" t="s">
        <v>1284</v>
      </c>
      <c r="P11" s="433"/>
      <c r="Q11" s="471" t="s">
        <v>1284</v>
      </c>
    </row>
    <row r="12" spans="2:25">
      <c r="B12" s="434" t="s">
        <v>4</v>
      </c>
      <c r="C12" s="435" t="s">
        <v>1224</v>
      </c>
      <c r="D12" s="436" t="s">
        <v>1219</v>
      </c>
      <c r="E12" s="445">
        <v>0</v>
      </c>
      <c r="F12" s="437">
        <v>0</v>
      </c>
      <c r="G12" s="438">
        <v>5</v>
      </c>
      <c r="H12" s="451">
        <f>ROUND(shopPacksDefinitions[[#This Row],['[priceHC']]],0)*$H$4</f>
        <v>1000</v>
      </c>
      <c r="I12" s="439">
        <v>0</v>
      </c>
      <c r="J12" s="439">
        <f>ROUND(shopPacksDefinitions[[#This Row],[Base Amount
(only for the maths)]]+shopPacksDefinitions[[#This Row],[Base Amount
(only for the maths)]]*shopPacksDefinitions[[#This Row],['[bonusAmount']]],0)</f>
        <v>1000</v>
      </c>
      <c r="K12" s="451">
        <f>shopPacksDefinitions[[#This Row],['[amount']]]/shopPacksDefinitions[[#This Row],['[priceHC']]]</f>
        <v>200</v>
      </c>
      <c r="L12" s="440" t="b">
        <v>0</v>
      </c>
      <c r="M12" s="441" t="s">
        <v>1215</v>
      </c>
      <c r="N12" s="442"/>
      <c r="O12" s="442"/>
      <c r="P12" s="442"/>
      <c r="Q12" s="442"/>
    </row>
    <row r="13" spans="2:25">
      <c r="B13" s="134" t="s">
        <v>4</v>
      </c>
      <c r="C13" s="159" t="s">
        <v>1210</v>
      </c>
      <c r="D13" s="409" t="s">
        <v>1219</v>
      </c>
      <c r="E13" s="444">
        <v>1</v>
      </c>
      <c r="F13" s="14">
        <v>0</v>
      </c>
      <c r="G13" s="133">
        <v>20</v>
      </c>
      <c r="H13" s="450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50">
        <f>shopPacksDefinitions[[#This Row],['[amount']]]/shopPacksDefinitions[[#This Row],['[priceHC']]]</f>
        <v>220</v>
      </c>
      <c r="L13" s="20" t="b">
        <v>0</v>
      </c>
      <c r="M13" s="15" t="s">
        <v>1216</v>
      </c>
      <c r="N13" s="432"/>
      <c r="O13" s="432"/>
      <c r="P13" s="432"/>
      <c r="Q13" s="432"/>
    </row>
    <row r="14" spans="2:25">
      <c r="B14" s="134" t="s">
        <v>4</v>
      </c>
      <c r="C14" s="159" t="s">
        <v>1211</v>
      </c>
      <c r="D14" s="409" t="s">
        <v>1219</v>
      </c>
      <c r="E14" s="444">
        <v>2</v>
      </c>
      <c r="F14" s="14">
        <v>0</v>
      </c>
      <c r="G14" s="133">
        <v>50</v>
      </c>
      <c r="H14" s="450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50">
        <f>shopPacksDefinitions[[#This Row],['[amount']]]/shopPacksDefinitions[[#This Row],['[priceHC']]]</f>
        <v>240</v>
      </c>
      <c r="L14" s="20" t="b">
        <v>0</v>
      </c>
      <c r="M14" s="15" t="s">
        <v>1217</v>
      </c>
      <c r="N14" s="432"/>
      <c r="O14" s="432"/>
      <c r="P14" s="432"/>
      <c r="Q14" s="432"/>
    </row>
    <row r="15" spans="2:25">
      <c r="B15" s="134" t="s">
        <v>4</v>
      </c>
      <c r="C15" s="159" t="s">
        <v>1212</v>
      </c>
      <c r="D15" s="409" t="s">
        <v>1219</v>
      </c>
      <c r="E15" s="444">
        <v>3</v>
      </c>
      <c r="F15" s="14">
        <v>0</v>
      </c>
      <c r="G15" s="133">
        <v>250</v>
      </c>
      <c r="H15" s="450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50">
        <f>shopPacksDefinitions[[#This Row],['[amount']]]/shopPacksDefinitions[[#This Row],['[priceHC']]]</f>
        <v>280</v>
      </c>
      <c r="L15" s="20" t="b">
        <v>0</v>
      </c>
      <c r="M15" s="15" t="s">
        <v>1218</v>
      </c>
      <c r="N15" s="432"/>
      <c r="O15" s="432"/>
      <c r="P15" s="432"/>
      <c r="Q15" s="432"/>
    </row>
    <row r="16" spans="2:25">
      <c r="B16" s="134" t="s">
        <v>4</v>
      </c>
      <c r="C16" s="159" t="s">
        <v>1213</v>
      </c>
      <c r="D16" s="409" t="s">
        <v>1219</v>
      </c>
      <c r="E16" s="444">
        <v>4</v>
      </c>
      <c r="F16" s="14">
        <v>0</v>
      </c>
      <c r="G16" s="133">
        <v>400</v>
      </c>
      <c r="H16" s="450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50">
        <f>shopPacksDefinitions[[#This Row],['[amount']]]/shopPacksDefinitions[[#This Row],['[priceHC']]]</f>
        <v>300</v>
      </c>
      <c r="L16" s="20" t="b">
        <v>0</v>
      </c>
      <c r="M16" s="15" t="s">
        <v>1227</v>
      </c>
      <c r="N16" s="432"/>
      <c r="O16" s="432"/>
      <c r="P16" s="432"/>
      <c r="Q16" s="432"/>
    </row>
    <row r="17" spans="2:17">
      <c r="B17" s="134" t="s">
        <v>4</v>
      </c>
      <c r="C17" s="159" t="s">
        <v>1223</v>
      </c>
      <c r="D17" s="409" t="s">
        <v>1219</v>
      </c>
      <c r="E17" s="444">
        <v>5</v>
      </c>
      <c r="F17" s="14">
        <v>0</v>
      </c>
      <c r="G17" s="133">
        <v>1000</v>
      </c>
      <c r="H17" s="450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50">
        <f>shopPacksDefinitions[[#This Row],['[amount']]]/shopPacksDefinitions[[#This Row],['[priceHC']]]</f>
        <v>340</v>
      </c>
      <c r="L17" s="20" t="b">
        <v>1</v>
      </c>
      <c r="M17" s="15" t="s">
        <v>1228</v>
      </c>
      <c r="N17" s="432"/>
      <c r="O17" s="432"/>
      <c r="P17" s="432"/>
      <c r="Q17" s="432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3"/>
      <c r="G3" s="503"/>
      <c r="H3" s="192"/>
      <c r="I3" s="172"/>
      <c r="J3" s="171"/>
      <c r="K3" s="171"/>
    </row>
    <row r="4" spans="2:12" ht="136.5">
      <c r="B4" s="143" t="s">
        <v>383</v>
      </c>
      <c r="C4" s="144" t="s">
        <v>5</v>
      </c>
      <c r="D4" s="144" t="s">
        <v>186</v>
      </c>
      <c r="E4" s="154" t="s">
        <v>390</v>
      </c>
      <c r="F4" s="154" t="s">
        <v>391</v>
      </c>
      <c r="G4" s="154" t="s">
        <v>392</v>
      </c>
      <c r="H4" s="149" t="s">
        <v>393</v>
      </c>
      <c r="I4" s="67"/>
      <c r="J4" s="67"/>
      <c r="K4" s="67"/>
      <c r="L4" s="67"/>
    </row>
    <row r="5" spans="2:12">
      <c r="B5" s="197" t="s">
        <v>4</v>
      </c>
      <c r="C5" s="200" t="s">
        <v>385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386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394</v>
      </c>
      <c r="C7" s="13"/>
      <c r="D7" s="13"/>
      <c r="E7" s="20"/>
      <c r="F7" s="20"/>
      <c r="G7" s="20"/>
      <c r="H7" s="160" t="s">
        <v>395</v>
      </c>
      <c r="I7" s="67"/>
      <c r="J7" s="67"/>
      <c r="K7" s="67"/>
      <c r="L7" s="67"/>
    </row>
    <row r="8" spans="2:12">
      <c r="B8" s="194" t="s">
        <v>394</v>
      </c>
      <c r="C8" s="13"/>
      <c r="D8" s="13"/>
      <c r="E8" s="20"/>
      <c r="F8" s="20"/>
      <c r="G8" s="20"/>
      <c r="H8" s="160" t="s">
        <v>396</v>
      </c>
      <c r="I8" s="67"/>
      <c r="J8" s="67"/>
      <c r="K8" s="67"/>
      <c r="L8" s="67"/>
    </row>
    <row r="9" spans="2:12">
      <c r="B9" s="194" t="s">
        <v>394</v>
      </c>
      <c r="C9" s="13"/>
      <c r="D9" s="13"/>
      <c r="E9" s="20"/>
      <c r="F9" s="20"/>
      <c r="G9" s="20"/>
      <c r="H9" s="160" t="s">
        <v>397</v>
      </c>
    </row>
    <row r="10" spans="2:12">
      <c r="B10" s="197" t="s">
        <v>4</v>
      </c>
      <c r="C10" s="200" t="s">
        <v>387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394</v>
      </c>
      <c r="C11" s="13"/>
      <c r="D11" s="13"/>
      <c r="E11" s="20"/>
      <c r="F11" s="20"/>
      <c r="G11" s="20"/>
      <c r="H11" s="160" t="s">
        <v>398</v>
      </c>
    </row>
    <row r="12" spans="2:12">
      <c r="B12" s="194" t="s">
        <v>394</v>
      </c>
      <c r="C12" s="13"/>
      <c r="D12" s="13"/>
      <c r="E12" s="20"/>
      <c r="F12" s="20"/>
      <c r="G12" s="20"/>
      <c r="H12" s="160" t="s">
        <v>399</v>
      </c>
    </row>
    <row r="13" spans="2:12">
      <c r="B13" s="194" t="s">
        <v>394</v>
      </c>
      <c r="C13" s="13"/>
      <c r="D13" s="13"/>
      <c r="E13" s="20"/>
      <c r="F13" s="20"/>
      <c r="G13" s="20"/>
      <c r="H13" s="160" t="s">
        <v>400</v>
      </c>
    </row>
    <row r="14" spans="2:12">
      <c r="B14" s="197" t="s">
        <v>4</v>
      </c>
      <c r="C14" s="200" t="s">
        <v>388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394</v>
      </c>
      <c r="C15" s="13"/>
      <c r="D15" s="13"/>
      <c r="E15" s="20"/>
      <c r="F15" s="20"/>
      <c r="G15" s="20"/>
      <c r="H15" s="160" t="s">
        <v>401</v>
      </c>
    </row>
    <row r="16" spans="2:12">
      <c r="B16" s="194" t="s">
        <v>394</v>
      </c>
      <c r="C16" s="13"/>
      <c r="D16" s="13"/>
      <c r="E16" s="20"/>
      <c r="F16" s="20"/>
      <c r="G16" s="20"/>
      <c r="H16" s="160" t="s">
        <v>402</v>
      </c>
    </row>
    <row r="17" spans="2:8">
      <c r="B17" s="194" t="s">
        <v>394</v>
      </c>
      <c r="C17" s="13"/>
      <c r="D17" s="13"/>
      <c r="E17" s="20"/>
      <c r="F17" s="20"/>
      <c r="G17" s="20"/>
      <c r="H17" s="160" t="s">
        <v>403</v>
      </c>
    </row>
    <row r="18" spans="2:8">
      <c r="B18" s="197" t="s">
        <v>4</v>
      </c>
      <c r="C18" s="200" t="s">
        <v>389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394</v>
      </c>
      <c r="C19" s="13"/>
      <c r="D19" s="13"/>
      <c r="E19" s="20"/>
      <c r="F19" s="20"/>
      <c r="G19" s="20"/>
      <c r="H19" s="160" t="s">
        <v>404</v>
      </c>
    </row>
    <row r="20" spans="2:8">
      <c r="B20" s="194" t="s">
        <v>394</v>
      </c>
      <c r="C20" s="13"/>
      <c r="D20" s="13"/>
      <c r="E20" s="20"/>
      <c r="F20" s="20"/>
      <c r="G20" s="20"/>
      <c r="H20" s="160" t="s">
        <v>405</v>
      </c>
    </row>
    <row r="21" spans="2:8">
      <c r="B21" s="194" t="s">
        <v>394</v>
      </c>
      <c r="C21" s="13"/>
      <c r="D21" s="13"/>
      <c r="E21" s="20"/>
      <c r="F21" s="20"/>
      <c r="G21" s="20"/>
      <c r="H21" s="160" t="s">
        <v>406</v>
      </c>
    </row>
    <row r="22" spans="2:8" s="67" customFormat="1">
      <c r="B22" s="194" t="s">
        <v>4</v>
      </c>
      <c r="C22" s="13" t="s">
        <v>955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394</v>
      </c>
      <c r="C23" s="13"/>
      <c r="D23" s="13"/>
      <c r="E23" s="20"/>
      <c r="F23" s="183"/>
      <c r="G23" s="183"/>
      <c r="H23" s="160" t="s">
        <v>956</v>
      </c>
    </row>
    <row r="24" spans="2:8" s="67" customFormat="1">
      <c r="B24" s="194" t="s">
        <v>4</v>
      </c>
      <c r="C24" s="13" t="s">
        <v>976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394</v>
      </c>
      <c r="C25" s="13"/>
      <c r="D25" s="13"/>
      <c r="E25" s="20"/>
      <c r="F25" s="183"/>
      <c r="G25" s="183"/>
      <c r="H25" s="160" t="s">
        <v>957</v>
      </c>
    </row>
    <row r="26" spans="2:8" s="67" customFormat="1">
      <c r="B26" s="194" t="s">
        <v>4</v>
      </c>
      <c r="C26" s="13" t="s">
        <v>977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394</v>
      </c>
      <c r="C27" s="13"/>
      <c r="D27" s="13"/>
      <c r="E27" s="20"/>
      <c r="F27" s="183"/>
      <c r="G27" s="183"/>
      <c r="H27" s="160" t="s">
        <v>958</v>
      </c>
    </row>
    <row r="28" spans="2:8">
      <c r="B28" s="194" t="s">
        <v>4</v>
      </c>
      <c r="C28" s="13" t="s">
        <v>978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394</v>
      </c>
      <c r="C29" s="13"/>
      <c r="D29" s="13"/>
      <c r="E29" s="20"/>
      <c r="F29" s="183"/>
      <c r="G29" s="183"/>
      <c r="H29" s="160" t="s">
        <v>959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517</v>
      </c>
      <c r="C33" s="12"/>
      <c r="D33" s="12"/>
      <c r="E33" s="12"/>
      <c r="F33" s="12"/>
      <c r="G33" s="12"/>
      <c r="H33" s="12"/>
    </row>
    <row r="35" spans="2:8" ht="129.75">
      <c r="B35" s="143" t="s">
        <v>534</v>
      </c>
      <c r="C35" s="144" t="s">
        <v>5</v>
      </c>
      <c r="D35" s="144" t="s">
        <v>190</v>
      </c>
      <c r="E35" s="154" t="s">
        <v>532</v>
      </c>
      <c r="F35" s="154" t="s">
        <v>533</v>
      </c>
      <c r="G35" s="67"/>
      <c r="H35" s="67"/>
    </row>
    <row r="36" spans="2:8">
      <c r="B36" s="197" t="s">
        <v>4</v>
      </c>
      <c r="C36" s="200" t="s">
        <v>518</v>
      </c>
      <c r="D36" s="200" t="s">
        <v>187</v>
      </c>
      <c r="E36" s="201" t="s">
        <v>535</v>
      </c>
      <c r="F36" s="201" t="s">
        <v>535</v>
      </c>
      <c r="G36" s="67"/>
      <c r="H36" s="67"/>
    </row>
    <row r="37" spans="2:8">
      <c r="B37" s="197" t="s">
        <v>4</v>
      </c>
      <c r="C37" s="200" t="s">
        <v>519</v>
      </c>
      <c r="D37" s="200" t="s">
        <v>188</v>
      </c>
      <c r="E37" s="201" t="s">
        <v>535</v>
      </c>
      <c r="F37" s="201" t="s">
        <v>535</v>
      </c>
      <c r="G37" s="67"/>
      <c r="H37" s="67"/>
    </row>
    <row r="38" spans="2:8">
      <c r="B38" s="197" t="s">
        <v>4</v>
      </c>
      <c r="C38" s="200" t="s">
        <v>520</v>
      </c>
      <c r="D38" s="200" t="s">
        <v>189</v>
      </c>
      <c r="E38" s="201" t="s">
        <v>535</v>
      </c>
      <c r="F38" s="201" t="s">
        <v>535</v>
      </c>
      <c r="G38" s="67"/>
      <c r="H38" s="67"/>
    </row>
    <row r="39" spans="2:8">
      <c r="B39" s="197" t="s">
        <v>4</v>
      </c>
      <c r="C39" s="200" t="s">
        <v>521</v>
      </c>
      <c r="D39" s="200" t="s">
        <v>210</v>
      </c>
      <c r="E39" s="201" t="s">
        <v>535</v>
      </c>
      <c r="F39" s="201" t="s">
        <v>535</v>
      </c>
      <c r="G39" s="67"/>
      <c r="H39" s="67"/>
    </row>
    <row r="40" spans="2:8">
      <c r="B40" s="197" t="s">
        <v>4</v>
      </c>
      <c r="C40" s="200" t="s">
        <v>522</v>
      </c>
      <c r="D40" s="200" t="s">
        <v>211</v>
      </c>
      <c r="E40" s="201" t="s">
        <v>535</v>
      </c>
      <c r="F40" s="201" t="s">
        <v>535</v>
      </c>
      <c r="G40" s="67"/>
      <c r="H40" s="67"/>
    </row>
    <row r="41" spans="2:8">
      <c r="B41" s="197" t="s">
        <v>4</v>
      </c>
      <c r="C41" s="200" t="s">
        <v>523</v>
      </c>
      <c r="D41" s="200" t="s">
        <v>212</v>
      </c>
      <c r="E41" s="201" t="s">
        <v>535</v>
      </c>
      <c r="F41" s="201" t="s">
        <v>535</v>
      </c>
    </row>
    <row r="42" spans="2:8">
      <c r="B42" s="197" t="s">
        <v>4</v>
      </c>
      <c r="C42" s="200" t="s">
        <v>524</v>
      </c>
      <c r="D42" s="200" t="s">
        <v>528</v>
      </c>
      <c r="E42" s="201" t="s">
        <v>535</v>
      </c>
      <c r="F42" s="201" t="s">
        <v>535</v>
      </c>
    </row>
    <row r="43" spans="2:8">
      <c r="B43" s="197" t="s">
        <v>4</v>
      </c>
      <c r="C43" s="200" t="s">
        <v>525</v>
      </c>
      <c r="D43" s="200" t="s">
        <v>529</v>
      </c>
      <c r="E43" s="201" t="s">
        <v>535</v>
      </c>
      <c r="F43" s="201" t="s">
        <v>535</v>
      </c>
    </row>
    <row r="44" spans="2:8">
      <c r="B44" s="197" t="s">
        <v>4</v>
      </c>
      <c r="C44" s="200" t="s">
        <v>526</v>
      </c>
      <c r="D44" s="200" t="s">
        <v>530</v>
      </c>
      <c r="E44" s="201" t="s">
        <v>535</v>
      </c>
      <c r="F44" s="201" t="s">
        <v>535</v>
      </c>
    </row>
    <row r="45" spans="2:8">
      <c r="B45" s="197" t="s">
        <v>4</v>
      </c>
      <c r="C45" s="200" t="s">
        <v>527</v>
      </c>
      <c r="D45" s="200" t="s">
        <v>531</v>
      </c>
      <c r="E45" s="201" t="s">
        <v>535</v>
      </c>
      <c r="F45" s="201" t="s">
        <v>535</v>
      </c>
    </row>
    <row r="46" spans="2:8" ht="15.75" thickBot="1"/>
    <row r="47" spans="2:8" ht="23.25">
      <c r="B47" s="12" t="s">
        <v>1142</v>
      </c>
      <c r="C47" s="12"/>
      <c r="D47" s="12"/>
      <c r="E47" s="12"/>
      <c r="F47" s="12"/>
      <c r="G47" s="12"/>
      <c r="H47" s="12"/>
    </row>
    <row r="49" spans="2:8" ht="130.5">
      <c r="B49" s="185" t="s">
        <v>1143</v>
      </c>
      <c r="C49" s="185" t="s">
        <v>5</v>
      </c>
      <c r="D49" s="185" t="s">
        <v>1151</v>
      </c>
      <c r="E49" s="402" t="s">
        <v>1152</v>
      </c>
      <c r="F49" s="402" t="s">
        <v>1153</v>
      </c>
      <c r="G49" s="402" t="s">
        <v>1154</v>
      </c>
      <c r="H49" s="402" t="s">
        <v>1155</v>
      </c>
    </row>
    <row r="50" spans="2:8">
      <c r="B50" s="405" t="s">
        <v>4</v>
      </c>
      <c r="C50" s="400" t="s">
        <v>1144</v>
      </c>
      <c r="D50" s="400" t="s">
        <v>1145</v>
      </c>
      <c r="E50" s="404" t="s">
        <v>1145</v>
      </c>
      <c r="F50" s="404">
        <v>50</v>
      </c>
      <c r="G50" s="404">
        <v>30</v>
      </c>
      <c r="H50" s="404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1248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1233</v>
      </c>
      <c r="B3" s="185" t="s">
        <v>5</v>
      </c>
      <c r="C3" s="185" t="s">
        <v>204</v>
      </c>
      <c r="D3" s="402" t="s">
        <v>1234</v>
      </c>
      <c r="E3" s="402" t="s">
        <v>1237</v>
      </c>
    </row>
    <row r="4" spans="1:10">
      <c r="A4" s="405" t="s">
        <v>4</v>
      </c>
      <c r="B4" s="400" t="s">
        <v>1236</v>
      </c>
      <c r="C4" s="400" t="s">
        <v>1041</v>
      </c>
      <c r="D4" s="404" t="s">
        <v>1235</v>
      </c>
      <c r="E4" s="404" t="str">
        <f>CONCATENATE("TID_","EVENT_",UPPER(B4))</f>
        <v>TID_EVENT_EAT_ARCHER</v>
      </c>
    </row>
    <row r="5" spans="1:10">
      <c r="A5" s="405" t="s">
        <v>4</v>
      </c>
      <c r="B5" s="400" t="s">
        <v>1238</v>
      </c>
      <c r="C5" s="400" t="s">
        <v>1041</v>
      </c>
      <c r="D5" s="404" t="s">
        <v>1239</v>
      </c>
      <c r="E5" s="404" t="str">
        <f t="shared" ref="E5:E10" si="0">CONCATENATE("TID_","EVENT_",UPPER(B5))</f>
        <v>TID_EVENT_EAT_BIRDS</v>
      </c>
    </row>
    <row r="6" spans="1:10">
      <c r="A6" s="405" t="s">
        <v>4</v>
      </c>
      <c r="B6" s="400" t="s">
        <v>1242</v>
      </c>
      <c r="C6" s="400" t="s">
        <v>1240</v>
      </c>
      <c r="D6" s="404" t="s">
        <v>1241</v>
      </c>
      <c r="E6" s="404" t="str">
        <f t="shared" si="0"/>
        <v>TID_EVENT_DESTROY_HOUSES</v>
      </c>
    </row>
    <row r="7" spans="1:10">
      <c r="A7" s="405" t="s">
        <v>4</v>
      </c>
      <c r="B7" s="400" t="s">
        <v>1243</v>
      </c>
      <c r="C7" s="400" t="s">
        <v>1244</v>
      </c>
      <c r="D7" s="404" t="s">
        <v>1220</v>
      </c>
      <c r="E7" s="404" t="str">
        <f t="shared" si="0"/>
        <v>TID_EVENT_COLLECT_COINS</v>
      </c>
    </row>
    <row r="8" spans="1:10">
      <c r="A8" s="405" t="s">
        <v>4</v>
      </c>
      <c r="B8" s="400" t="s">
        <v>1245</v>
      </c>
      <c r="C8" s="400" t="s">
        <v>1246</v>
      </c>
      <c r="D8" s="404" t="s">
        <v>1246</v>
      </c>
      <c r="E8" s="404" t="str">
        <f t="shared" si="0"/>
        <v>TID_EVENT_PLAY_TIME</v>
      </c>
    </row>
    <row r="9" spans="1:10">
      <c r="A9" s="405" t="s">
        <v>4</v>
      </c>
      <c r="B9" s="400" t="s">
        <v>313</v>
      </c>
      <c r="C9" s="400" t="s">
        <v>313</v>
      </c>
      <c r="D9" s="404" t="s">
        <v>313</v>
      </c>
      <c r="E9" s="404" t="str">
        <f t="shared" si="0"/>
        <v>TID_EVENT_SCORE</v>
      </c>
    </row>
    <row r="10" spans="1:10">
      <c r="A10" s="405" t="s">
        <v>4</v>
      </c>
      <c r="B10" s="400" t="s">
        <v>205</v>
      </c>
      <c r="C10" s="400" t="s">
        <v>205</v>
      </c>
      <c r="D10" s="404" t="s">
        <v>205</v>
      </c>
      <c r="E10" s="404" t="str">
        <f t="shared" si="0"/>
        <v>TID_EVENT_PET</v>
      </c>
    </row>
    <row r="11" spans="1:10">
      <c r="A11" s="405" t="s">
        <v>4</v>
      </c>
      <c r="B11" s="400" t="s">
        <v>1247</v>
      </c>
      <c r="C11" s="400" t="s">
        <v>1247</v>
      </c>
      <c r="D11" s="404" t="s">
        <v>1247</v>
      </c>
      <c r="E11" s="404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1249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1254</v>
      </c>
      <c r="F14" s="171"/>
      <c r="G14" s="171" t="s">
        <v>1255</v>
      </c>
      <c r="H14" s="171"/>
      <c r="J14" s="171"/>
    </row>
    <row r="15" spans="1:10" ht="118.5">
      <c r="A15" s="185" t="s">
        <v>1257</v>
      </c>
      <c r="B15" s="185" t="s">
        <v>5</v>
      </c>
      <c r="C15" s="402" t="s">
        <v>1251</v>
      </c>
      <c r="D15" s="402" t="s">
        <v>1252</v>
      </c>
      <c r="E15" s="402" t="s">
        <v>1253</v>
      </c>
      <c r="F15" s="452" t="s">
        <v>1290</v>
      </c>
    </row>
    <row r="16" spans="1:10">
      <c r="A16" s="405" t="s">
        <v>4</v>
      </c>
      <c r="B16" s="400" t="s">
        <v>1250</v>
      </c>
      <c r="C16" s="404">
        <v>0.2</v>
      </c>
      <c r="D16" s="404">
        <v>0.5</v>
      </c>
      <c r="E16" s="404">
        <v>0.7</v>
      </c>
      <c r="F16" s="453">
        <v>0.01</v>
      </c>
    </row>
    <row r="18" spans="1:16" ht="15.75" thickBot="1"/>
    <row r="19" spans="1:16" ht="23.25">
      <c r="A19" s="12" t="s">
        <v>1256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5" t="s">
        <v>1258</v>
      </c>
      <c r="B21" s="476" t="s">
        <v>186</v>
      </c>
      <c r="C21" s="476" t="s">
        <v>5</v>
      </c>
      <c r="D21" s="477" t="s">
        <v>1285</v>
      </c>
      <c r="E21" s="477" t="s">
        <v>1234</v>
      </c>
      <c r="F21" s="478" t="s">
        <v>1351</v>
      </c>
      <c r="G21" s="478" t="s">
        <v>1267</v>
      </c>
      <c r="H21" s="478" t="s">
        <v>1268</v>
      </c>
      <c r="I21" s="478" t="s">
        <v>1269</v>
      </c>
      <c r="J21" s="478" t="s">
        <v>1270</v>
      </c>
      <c r="K21" s="478" t="s">
        <v>1271</v>
      </c>
      <c r="L21" s="478" t="s">
        <v>1287</v>
      </c>
      <c r="M21" s="478" t="s">
        <v>1272</v>
      </c>
      <c r="N21" s="478" t="s">
        <v>1286</v>
      </c>
      <c r="O21" s="478" t="s">
        <v>1288</v>
      </c>
      <c r="P21" s="479" t="s">
        <v>1289</v>
      </c>
    </row>
    <row r="22" spans="1:16">
      <c r="A22" s="473" t="s">
        <v>4</v>
      </c>
      <c r="B22" s="454">
        <v>10</v>
      </c>
      <c r="C22" s="454" t="s">
        <v>1259</v>
      </c>
      <c r="D22" s="455" t="s">
        <v>1236</v>
      </c>
      <c r="E22" s="455">
        <v>1000000</v>
      </c>
      <c r="F22" s="456" t="s">
        <v>1250</v>
      </c>
      <c r="G22" s="456" t="s">
        <v>1219</v>
      </c>
      <c r="H22" s="456">
        <v>100</v>
      </c>
      <c r="I22" s="456" t="s">
        <v>1219</v>
      </c>
      <c r="J22" s="456">
        <v>200</v>
      </c>
      <c r="K22" s="456" t="s">
        <v>1219</v>
      </c>
      <c r="L22" s="456">
        <v>1000</v>
      </c>
      <c r="M22" s="456" t="s">
        <v>1219</v>
      </c>
      <c r="N22" s="456">
        <v>2500</v>
      </c>
      <c r="O22" s="456" t="s">
        <v>381</v>
      </c>
      <c r="P22" s="474">
        <v>25</v>
      </c>
    </row>
    <row r="23" spans="1:16">
      <c r="A23" s="473" t="s">
        <v>4</v>
      </c>
      <c r="B23" s="454">
        <v>20</v>
      </c>
      <c r="C23" s="454" t="s">
        <v>1260</v>
      </c>
      <c r="D23" s="455" t="s">
        <v>1238</v>
      </c>
      <c r="E23" s="455">
        <v>1000000</v>
      </c>
      <c r="F23" s="456" t="s">
        <v>1250</v>
      </c>
      <c r="G23" s="456" t="s">
        <v>1219</v>
      </c>
      <c r="H23" s="456">
        <v>100</v>
      </c>
      <c r="I23" s="456" t="s">
        <v>1219</v>
      </c>
      <c r="J23" s="456">
        <v>200</v>
      </c>
      <c r="K23" s="456" t="s">
        <v>1219</v>
      </c>
      <c r="L23" s="456">
        <v>1000</v>
      </c>
      <c r="M23" s="456" t="s">
        <v>1219</v>
      </c>
      <c r="N23" s="456">
        <v>2500</v>
      </c>
      <c r="O23" s="456" t="s">
        <v>381</v>
      </c>
      <c r="P23" s="474">
        <v>25</v>
      </c>
    </row>
    <row r="24" spans="1:16">
      <c r="A24" s="473" t="s">
        <v>4</v>
      </c>
      <c r="B24" s="454">
        <v>30</v>
      </c>
      <c r="C24" s="454" t="s">
        <v>1261</v>
      </c>
      <c r="D24" s="455" t="s">
        <v>1242</v>
      </c>
      <c r="E24" s="455">
        <v>100000</v>
      </c>
      <c r="F24" s="456" t="s">
        <v>1250</v>
      </c>
      <c r="G24" s="456" t="s">
        <v>1219</v>
      </c>
      <c r="H24" s="456">
        <v>100</v>
      </c>
      <c r="I24" s="456" t="s">
        <v>1219</v>
      </c>
      <c r="J24" s="456">
        <v>200</v>
      </c>
      <c r="K24" s="456" t="s">
        <v>1219</v>
      </c>
      <c r="L24" s="456">
        <v>1000</v>
      </c>
      <c r="M24" s="456" t="s">
        <v>1219</v>
      </c>
      <c r="N24" s="456">
        <v>2500</v>
      </c>
      <c r="O24" s="456" t="s">
        <v>381</v>
      </c>
      <c r="P24" s="474">
        <v>25</v>
      </c>
    </row>
    <row r="25" spans="1:16">
      <c r="A25" s="473" t="s">
        <v>4</v>
      </c>
      <c r="B25" s="454">
        <v>40</v>
      </c>
      <c r="C25" s="454" t="s">
        <v>1262</v>
      </c>
      <c r="D25" s="455" t="s">
        <v>1243</v>
      </c>
      <c r="E25" s="455">
        <v>1000000</v>
      </c>
      <c r="F25" s="456" t="s">
        <v>1250</v>
      </c>
      <c r="G25" s="456" t="s">
        <v>1219</v>
      </c>
      <c r="H25" s="456">
        <v>100</v>
      </c>
      <c r="I25" s="456" t="s">
        <v>1219</v>
      </c>
      <c r="J25" s="456">
        <v>200</v>
      </c>
      <c r="K25" s="456" t="s">
        <v>1219</v>
      </c>
      <c r="L25" s="456">
        <v>1000</v>
      </c>
      <c r="M25" s="456" t="s">
        <v>1219</v>
      </c>
      <c r="N25" s="456">
        <v>2500</v>
      </c>
      <c r="O25" s="456" t="s">
        <v>381</v>
      </c>
      <c r="P25" s="474">
        <v>25</v>
      </c>
    </row>
    <row r="26" spans="1:16">
      <c r="A26" s="473" t="s">
        <v>4</v>
      </c>
      <c r="B26" s="454">
        <v>50</v>
      </c>
      <c r="C26" s="454" t="s">
        <v>1263</v>
      </c>
      <c r="D26" s="455" t="s">
        <v>1245</v>
      </c>
      <c r="E26" s="455">
        <v>60000</v>
      </c>
      <c r="F26" s="456" t="s">
        <v>1250</v>
      </c>
      <c r="G26" s="456" t="s">
        <v>1219</v>
      </c>
      <c r="H26" s="456">
        <v>100</v>
      </c>
      <c r="I26" s="456" t="s">
        <v>1219</v>
      </c>
      <c r="J26" s="456">
        <v>200</v>
      </c>
      <c r="K26" s="456" t="s">
        <v>1219</v>
      </c>
      <c r="L26" s="456">
        <v>1000</v>
      </c>
      <c r="M26" s="456" t="s">
        <v>1219</v>
      </c>
      <c r="N26" s="456">
        <v>2500</v>
      </c>
      <c r="O26" s="456" t="s">
        <v>381</v>
      </c>
      <c r="P26" s="474">
        <v>25</v>
      </c>
    </row>
    <row r="27" spans="1:16">
      <c r="A27" s="473" t="s">
        <v>4</v>
      </c>
      <c r="B27" s="454">
        <v>60</v>
      </c>
      <c r="C27" s="454" t="s">
        <v>1264</v>
      </c>
      <c r="D27" s="455" t="s">
        <v>313</v>
      </c>
      <c r="E27" s="455">
        <v>1000000000</v>
      </c>
      <c r="F27" s="456" t="s">
        <v>1250</v>
      </c>
      <c r="G27" s="456" t="s">
        <v>1219</v>
      </c>
      <c r="H27" s="456">
        <v>100</v>
      </c>
      <c r="I27" s="456" t="s">
        <v>1219</v>
      </c>
      <c r="J27" s="456">
        <v>200</v>
      </c>
      <c r="K27" s="456" t="s">
        <v>1219</v>
      </c>
      <c r="L27" s="456">
        <v>1000</v>
      </c>
      <c r="M27" s="456" t="s">
        <v>1219</v>
      </c>
      <c r="N27" s="456">
        <v>2500</v>
      </c>
      <c r="O27" s="456" t="s">
        <v>381</v>
      </c>
      <c r="P27" s="474">
        <v>25</v>
      </c>
    </row>
    <row r="28" spans="1:16">
      <c r="A28" s="473" t="s">
        <v>4</v>
      </c>
      <c r="B28" s="454">
        <v>70</v>
      </c>
      <c r="C28" s="454" t="s">
        <v>1265</v>
      </c>
      <c r="D28" s="455" t="s">
        <v>205</v>
      </c>
      <c r="E28" s="455">
        <v>1000</v>
      </c>
      <c r="F28" s="456" t="s">
        <v>1250</v>
      </c>
      <c r="G28" s="456" t="s">
        <v>1219</v>
      </c>
      <c r="H28" s="456">
        <v>100</v>
      </c>
      <c r="I28" s="456" t="s">
        <v>1219</v>
      </c>
      <c r="J28" s="456">
        <v>200</v>
      </c>
      <c r="K28" s="456" t="s">
        <v>1219</v>
      </c>
      <c r="L28" s="456">
        <v>1000</v>
      </c>
      <c r="M28" s="456" t="s">
        <v>1219</v>
      </c>
      <c r="N28" s="456">
        <v>2500</v>
      </c>
      <c r="O28" s="456" t="s">
        <v>381</v>
      </c>
      <c r="P28" s="474">
        <v>25</v>
      </c>
    </row>
    <row r="29" spans="1:16">
      <c r="A29" s="480" t="s">
        <v>4</v>
      </c>
      <c r="B29" s="481">
        <v>80</v>
      </c>
      <c r="C29" s="481" t="s">
        <v>1266</v>
      </c>
      <c r="D29" s="482" t="s">
        <v>1247</v>
      </c>
      <c r="E29" s="482">
        <v>10000</v>
      </c>
      <c r="F29" s="456" t="s">
        <v>1250</v>
      </c>
      <c r="G29" s="483" t="s">
        <v>1219</v>
      </c>
      <c r="H29" s="483">
        <v>100</v>
      </c>
      <c r="I29" s="483" t="s">
        <v>1219</v>
      </c>
      <c r="J29" s="483">
        <v>200</v>
      </c>
      <c r="K29" s="483" t="s">
        <v>1219</v>
      </c>
      <c r="L29" s="483">
        <v>1000</v>
      </c>
      <c r="M29" s="483" t="s">
        <v>1219</v>
      </c>
      <c r="N29" s="483">
        <v>2500</v>
      </c>
      <c r="O29" s="483" t="s">
        <v>381</v>
      </c>
      <c r="P29" s="48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611</v>
      </c>
      <c r="G4" s="144" t="s">
        <v>874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603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609</v>
      </c>
      <c r="C10" s="144" t="s">
        <v>5</v>
      </c>
      <c r="D10" s="146" t="s">
        <v>604</v>
      </c>
      <c r="E10" s="161" t="s">
        <v>605</v>
      </c>
      <c r="F10" s="144" t="s">
        <v>606</v>
      </c>
    </row>
    <row r="11" spans="1:11">
      <c r="B11" s="156" t="s">
        <v>4</v>
      </c>
      <c r="C11" s="13" t="s">
        <v>610</v>
      </c>
      <c r="D11" s="14">
        <v>0</v>
      </c>
      <c r="E11" s="14">
        <v>100000</v>
      </c>
      <c r="F11" s="67" t="s">
        <v>509</v>
      </c>
    </row>
  </sheetData>
  <conditionalFormatting sqref="F11">
    <cfRule type="duplicateValues" dxfId="23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G10" workbookViewId="0">
      <selection activeCell="P24" sqref="P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1001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640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641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642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643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644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377</v>
      </c>
      <c r="AH14" s="222"/>
      <c r="AI14" s="222"/>
      <c r="AJ14" s="222"/>
      <c r="AN14" s="488"/>
      <c r="AO14" s="488"/>
      <c r="AP14" s="488"/>
      <c r="AQ14" s="488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607</v>
      </c>
      <c r="G15" s="146" t="s">
        <v>194</v>
      </c>
      <c r="H15" s="147" t="s">
        <v>195</v>
      </c>
      <c r="I15" s="464" t="s">
        <v>213</v>
      </c>
      <c r="J15" s="467" t="s">
        <v>214</v>
      </c>
      <c r="K15" s="154" t="s">
        <v>578</v>
      </c>
      <c r="L15" s="163" t="s">
        <v>579</v>
      </c>
      <c r="M15" s="167" t="s">
        <v>215</v>
      </c>
      <c r="N15" s="154" t="s">
        <v>216</v>
      </c>
      <c r="O15" s="163" t="s">
        <v>221</v>
      </c>
      <c r="P15" s="163" t="s">
        <v>1356</v>
      </c>
      <c r="Q15" s="207" t="s">
        <v>487</v>
      </c>
      <c r="R15" s="207" t="s">
        <v>488</v>
      </c>
      <c r="S15" s="207" t="s">
        <v>489</v>
      </c>
      <c r="T15" s="167" t="s">
        <v>217</v>
      </c>
      <c r="U15" s="163" t="s">
        <v>218</v>
      </c>
      <c r="V15" s="292" t="s">
        <v>660</v>
      </c>
      <c r="W15" s="167" t="s">
        <v>479</v>
      </c>
      <c r="X15" s="154" t="s">
        <v>654</v>
      </c>
      <c r="Y15" s="154" t="s">
        <v>220</v>
      </c>
      <c r="Z15" s="163" t="s">
        <v>219</v>
      </c>
      <c r="AA15" s="292" t="s">
        <v>544</v>
      </c>
      <c r="AB15" s="163" t="s">
        <v>653</v>
      </c>
      <c r="AC15" s="163" t="s">
        <v>812</v>
      </c>
      <c r="AD15" s="163" t="s">
        <v>545</v>
      </c>
      <c r="AE15" s="163" t="s">
        <v>224</v>
      </c>
      <c r="AF15" s="167" t="s">
        <v>376</v>
      </c>
      <c r="AG15" s="167" t="s">
        <v>1116</v>
      </c>
      <c r="AH15" s="167" t="s">
        <v>1117</v>
      </c>
      <c r="AI15" s="169" t="s">
        <v>191</v>
      </c>
      <c r="AJ15" s="148" t="s">
        <v>192</v>
      </c>
      <c r="AK15" s="148" t="s">
        <v>1156</v>
      </c>
      <c r="AL15" s="406" t="s">
        <v>1157</v>
      </c>
      <c r="AM15" s="148" t="s">
        <v>1158</v>
      </c>
      <c r="AN15" s="148" t="s">
        <v>1159</v>
      </c>
      <c r="AO15" s="148" t="s">
        <v>1160</v>
      </c>
      <c r="AP15" s="148" t="s">
        <v>1161</v>
      </c>
      <c r="AQ15" s="148" t="s">
        <v>1162</v>
      </c>
      <c r="AR15" s="149" t="s">
        <v>38</v>
      </c>
      <c r="AS15" s="150" t="s">
        <v>177</v>
      </c>
      <c r="AT15" s="236" t="s">
        <v>480</v>
      </c>
      <c r="AU15" s="145" t="s">
        <v>481</v>
      </c>
      <c r="AV15" s="235" t="s">
        <v>756</v>
      </c>
      <c r="AW15" s="144" t="s">
        <v>580</v>
      </c>
      <c r="AX15" s="144" t="s">
        <v>581</v>
      </c>
      <c r="AY15" s="144" t="s">
        <v>582</v>
      </c>
      <c r="AZ15" s="143" t="s">
        <v>1138</v>
      </c>
      <c r="BA15" s="143" t="s">
        <v>1139</v>
      </c>
    </row>
    <row r="16" spans="2:53">
      <c r="B16" s="134" t="s">
        <v>4</v>
      </c>
      <c r="C16" s="13" t="s">
        <v>509</v>
      </c>
      <c r="D16" s="13" t="s">
        <v>187</v>
      </c>
      <c r="E16" s="132">
        <v>0</v>
      </c>
      <c r="F16" s="132" t="s">
        <v>509</v>
      </c>
      <c r="G16" s="14">
        <v>0</v>
      </c>
      <c r="H16" s="133">
        <v>0</v>
      </c>
      <c r="I16" s="465">
        <v>35</v>
      </c>
      <c r="J16" s="468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211">
        <v>1</v>
      </c>
      <c r="Q16" s="165">
        <v>5.0000000000000001E-3</v>
      </c>
      <c r="R16" s="457">
        <v>45</v>
      </c>
      <c r="S16" s="457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57">
        <v>7.5</v>
      </c>
      <c r="AC16" s="165">
        <v>2</v>
      </c>
      <c r="AD16" s="457">
        <v>8</v>
      </c>
      <c r="AE16" s="165">
        <v>4000</v>
      </c>
      <c r="AF16" s="164">
        <v>0.23</v>
      </c>
      <c r="AG16" s="462">
        <v>18</v>
      </c>
      <c r="AH16" s="462">
        <v>6</v>
      </c>
      <c r="AI16" s="15" t="s">
        <v>853</v>
      </c>
      <c r="AJ16" s="15" t="s">
        <v>863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132">
        <v>5.0000000000000001E-3</v>
      </c>
      <c r="AV16" s="164">
        <v>160</v>
      </c>
      <c r="AW16" s="13">
        <v>2</v>
      </c>
      <c r="AX16" s="13">
        <v>9.5</v>
      </c>
      <c r="AY16" s="13">
        <v>1.7</v>
      </c>
      <c r="AZ16" s="399">
        <v>1.7</v>
      </c>
      <c r="BA16" s="399">
        <v>1.7</v>
      </c>
    </row>
    <row r="17" spans="2:53">
      <c r="B17" s="134" t="s">
        <v>4</v>
      </c>
      <c r="C17" s="13" t="s">
        <v>501</v>
      </c>
      <c r="D17" s="13" t="s">
        <v>188</v>
      </c>
      <c r="E17" s="132">
        <v>1</v>
      </c>
      <c r="F17" s="138" t="s">
        <v>501</v>
      </c>
      <c r="G17" s="14">
        <v>900</v>
      </c>
      <c r="H17" s="133">
        <v>20</v>
      </c>
      <c r="I17" s="465">
        <v>35</v>
      </c>
      <c r="J17" s="468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211">
        <v>1</v>
      </c>
      <c r="Q17" s="165">
        <v>6.0000000000000001E-3</v>
      </c>
      <c r="R17" s="457">
        <v>45</v>
      </c>
      <c r="S17" s="457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57">
        <v>8</v>
      </c>
      <c r="AC17" s="165">
        <v>3</v>
      </c>
      <c r="AD17" s="457">
        <v>9</v>
      </c>
      <c r="AE17" s="165">
        <v>5000</v>
      </c>
      <c r="AF17" s="164">
        <v>0.19</v>
      </c>
      <c r="AG17" s="460">
        <v>18</v>
      </c>
      <c r="AH17" s="460">
        <v>6</v>
      </c>
      <c r="AI17" s="170" t="s">
        <v>855</v>
      </c>
      <c r="AJ17" s="15" t="s">
        <v>865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132">
        <v>5.0000000000000001E-3</v>
      </c>
      <c r="AV17" s="16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500</v>
      </c>
      <c r="D18" s="137" t="s">
        <v>188</v>
      </c>
      <c r="E18" s="132">
        <v>2</v>
      </c>
      <c r="F18" s="132" t="s">
        <v>500</v>
      </c>
      <c r="G18" s="139">
        <v>3000</v>
      </c>
      <c r="H18" s="140">
        <v>150</v>
      </c>
      <c r="I18" s="466">
        <v>35</v>
      </c>
      <c r="J18" s="469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212">
        <v>1</v>
      </c>
      <c r="Q18" s="165">
        <v>8.0000000000000002E-3</v>
      </c>
      <c r="R18" s="457">
        <v>30</v>
      </c>
      <c r="S18" s="457">
        <v>0.5</v>
      </c>
      <c r="T18" s="213">
        <v>0.8</v>
      </c>
      <c r="U18" s="211">
        <v>0.9</v>
      </c>
      <c r="V18" s="294">
        <v>23.5</v>
      </c>
      <c r="W18" s="168">
        <v>2</v>
      </c>
      <c r="X18" s="165">
        <v>60</v>
      </c>
      <c r="Y18" s="165">
        <v>25</v>
      </c>
      <c r="Z18" s="211">
        <v>14</v>
      </c>
      <c r="AA18" s="294">
        <v>300</v>
      </c>
      <c r="AB18" s="457">
        <v>9</v>
      </c>
      <c r="AC18" s="166">
        <v>3</v>
      </c>
      <c r="AD18" s="458">
        <v>9</v>
      </c>
      <c r="AE18" s="165">
        <v>6000</v>
      </c>
      <c r="AF18" s="168">
        <v>0.15</v>
      </c>
      <c r="AG18" s="461">
        <v>18</v>
      </c>
      <c r="AH18" s="461">
        <v>6</v>
      </c>
      <c r="AI18" s="170" t="s">
        <v>854</v>
      </c>
      <c r="AJ18" s="15" t="s">
        <v>864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132">
        <v>5.0000000000000001E-3</v>
      </c>
      <c r="AV18" s="168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504</v>
      </c>
      <c r="D19" s="13" t="s">
        <v>188</v>
      </c>
      <c r="E19" s="132">
        <v>3</v>
      </c>
      <c r="F19" s="132" t="s">
        <v>504</v>
      </c>
      <c r="G19" s="14">
        <v>8000</v>
      </c>
      <c r="H19" s="133">
        <v>300</v>
      </c>
      <c r="I19" s="465">
        <v>35</v>
      </c>
      <c r="J19" s="468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211">
        <v>1</v>
      </c>
      <c r="Q19" s="165">
        <v>8.9999999999999993E-3</v>
      </c>
      <c r="R19" s="457">
        <v>30</v>
      </c>
      <c r="S19" s="457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57">
        <v>10</v>
      </c>
      <c r="AC19" s="165">
        <v>3</v>
      </c>
      <c r="AD19" s="457">
        <v>9</v>
      </c>
      <c r="AE19" s="165">
        <v>8000</v>
      </c>
      <c r="AF19" s="164">
        <v>0.13</v>
      </c>
      <c r="AG19" s="460">
        <v>18</v>
      </c>
      <c r="AH19" s="460">
        <v>6</v>
      </c>
      <c r="AI19" s="170" t="s">
        <v>858</v>
      </c>
      <c r="AJ19" s="15" t="s">
        <v>868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132">
        <v>5.0000000000000001E-3</v>
      </c>
      <c r="AV19" s="16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503</v>
      </c>
      <c r="D20" s="13" t="s">
        <v>189</v>
      </c>
      <c r="E20" s="132">
        <v>4</v>
      </c>
      <c r="F20" s="132" t="s">
        <v>503</v>
      </c>
      <c r="G20" s="14">
        <v>34000</v>
      </c>
      <c r="H20" s="133">
        <v>550</v>
      </c>
      <c r="I20" s="465">
        <v>35</v>
      </c>
      <c r="J20" s="468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211">
        <v>1</v>
      </c>
      <c r="Q20" s="165">
        <v>1.0999999999999999E-2</v>
      </c>
      <c r="R20" s="457">
        <v>30</v>
      </c>
      <c r="S20" s="457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17</v>
      </c>
      <c r="AA20" s="293">
        <v>350</v>
      </c>
      <c r="AB20" s="457">
        <v>11</v>
      </c>
      <c r="AC20" s="165">
        <v>4</v>
      </c>
      <c r="AD20" s="457">
        <v>10</v>
      </c>
      <c r="AE20" s="165">
        <v>12000</v>
      </c>
      <c r="AF20" s="164">
        <v>0.11</v>
      </c>
      <c r="AG20" s="460">
        <v>36</v>
      </c>
      <c r="AH20" s="460">
        <v>12</v>
      </c>
      <c r="AI20" s="170" t="s">
        <v>857</v>
      </c>
      <c r="AJ20" s="15" t="s">
        <v>867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132">
        <v>5.0000000000000001E-3</v>
      </c>
      <c r="AV20" s="16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502</v>
      </c>
      <c r="D21" s="13" t="s">
        <v>189</v>
      </c>
      <c r="E21" s="132">
        <v>5</v>
      </c>
      <c r="F21" s="132" t="s">
        <v>502</v>
      </c>
      <c r="G21" s="14">
        <v>62000</v>
      </c>
      <c r="H21" s="133">
        <v>550</v>
      </c>
      <c r="I21" s="465">
        <v>35</v>
      </c>
      <c r="J21" s="468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212">
        <v>1</v>
      </c>
      <c r="Q21" s="165">
        <v>1.0999999999999999E-2</v>
      </c>
      <c r="R21" s="457">
        <v>30</v>
      </c>
      <c r="S21" s="457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57">
        <v>12</v>
      </c>
      <c r="AC21" s="165">
        <v>4</v>
      </c>
      <c r="AD21" s="457">
        <v>10</v>
      </c>
      <c r="AE21" s="165">
        <v>16000</v>
      </c>
      <c r="AF21" s="164">
        <v>0.09</v>
      </c>
      <c r="AG21" s="460">
        <v>36</v>
      </c>
      <c r="AH21" s="460">
        <v>12</v>
      </c>
      <c r="AI21" s="170" t="s">
        <v>856</v>
      </c>
      <c r="AJ21" s="15" t="s">
        <v>866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132">
        <v>5.0000000000000001E-3</v>
      </c>
      <c r="AV21" s="16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505</v>
      </c>
      <c r="D22" s="13" t="s">
        <v>189</v>
      </c>
      <c r="E22" s="132">
        <v>6</v>
      </c>
      <c r="F22" s="138" t="s">
        <v>505</v>
      </c>
      <c r="G22" s="14">
        <v>101000</v>
      </c>
      <c r="H22" s="133">
        <v>550</v>
      </c>
      <c r="I22" s="465">
        <v>35</v>
      </c>
      <c r="J22" s="468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211">
        <v>1</v>
      </c>
      <c r="Q22" s="165">
        <v>1.2E-2</v>
      </c>
      <c r="R22" s="457">
        <v>25</v>
      </c>
      <c r="S22" s="457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57">
        <v>14</v>
      </c>
      <c r="AC22" s="165">
        <v>4</v>
      </c>
      <c r="AD22" s="457">
        <v>10</v>
      </c>
      <c r="AE22" s="165">
        <v>20000</v>
      </c>
      <c r="AF22" s="164">
        <v>0.08</v>
      </c>
      <c r="AG22" s="460">
        <v>36</v>
      </c>
      <c r="AH22" s="460">
        <v>12</v>
      </c>
      <c r="AI22" s="170" t="s">
        <v>859</v>
      </c>
      <c r="AJ22" s="15" t="s">
        <v>869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132">
        <v>5.0000000000000001E-3</v>
      </c>
      <c r="AV22" s="164">
        <v>420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507</v>
      </c>
      <c r="D23" s="137" t="s">
        <v>210</v>
      </c>
      <c r="E23" s="132">
        <v>7</v>
      </c>
      <c r="F23" s="138" t="s">
        <v>507</v>
      </c>
      <c r="G23" s="139">
        <v>155000</v>
      </c>
      <c r="H23" s="140">
        <v>550</v>
      </c>
      <c r="I23" s="466">
        <v>35</v>
      </c>
      <c r="J23" s="469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211">
        <v>1</v>
      </c>
      <c r="Q23" s="165">
        <v>1.2999999999999999E-2</v>
      </c>
      <c r="R23" s="457">
        <v>25</v>
      </c>
      <c r="S23" s="457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25</v>
      </c>
      <c r="AA23" s="294">
        <v>425</v>
      </c>
      <c r="AB23" s="457">
        <v>15</v>
      </c>
      <c r="AC23" s="166">
        <v>5</v>
      </c>
      <c r="AD23" s="458">
        <v>10</v>
      </c>
      <c r="AE23" s="165">
        <v>23000</v>
      </c>
      <c r="AF23" s="168">
        <v>7.0000000000000007E-2</v>
      </c>
      <c r="AG23" s="461">
        <v>36</v>
      </c>
      <c r="AH23" s="461">
        <v>12</v>
      </c>
      <c r="AI23" s="170" t="s">
        <v>861</v>
      </c>
      <c r="AJ23" s="15" t="s">
        <v>871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132">
        <v>5.0000000000000001E-3</v>
      </c>
      <c r="AV23" s="168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506</v>
      </c>
      <c r="D24" s="137" t="s">
        <v>210</v>
      </c>
      <c r="E24" s="132">
        <v>8</v>
      </c>
      <c r="F24" s="138" t="s">
        <v>506</v>
      </c>
      <c r="G24" s="139">
        <v>226000</v>
      </c>
      <c r="H24" s="140">
        <v>800</v>
      </c>
      <c r="I24" s="466">
        <v>35</v>
      </c>
      <c r="J24" s="469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212">
        <v>1</v>
      </c>
      <c r="Q24" s="165">
        <v>1.4E-2</v>
      </c>
      <c r="R24" s="457">
        <v>25</v>
      </c>
      <c r="S24" s="457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57">
        <v>15</v>
      </c>
      <c r="AC24" s="166">
        <v>5</v>
      </c>
      <c r="AD24" s="458">
        <v>10</v>
      </c>
      <c r="AE24" s="165">
        <v>26000</v>
      </c>
      <c r="AF24" s="168">
        <v>0.06</v>
      </c>
      <c r="AG24" s="461">
        <v>36</v>
      </c>
      <c r="AH24" s="461">
        <v>12</v>
      </c>
      <c r="AI24" s="170" t="s">
        <v>860</v>
      </c>
      <c r="AJ24" s="15" t="s">
        <v>870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132">
        <v>5.0000000000000001E-3</v>
      </c>
      <c r="AV24" s="168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508</v>
      </c>
      <c r="D25" s="137" t="s">
        <v>211</v>
      </c>
      <c r="E25" s="132">
        <v>9</v>
      </c>
      <c r="F25" s="138" t="s">
        <v>508</v>
      </c>
      <c r="G25" s="139">
        <v>317000</v>
      </c>
      <c r="H25" s="140">
        <v>800</v>
      </c>
      <c r="I25" s="466">
        <v>35</v>
      </c>
      <c r="J25" s="470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212">
        <v>1</v>
      </c>
      <c r="Q25" s="165">
        <v>1.4999999999999999E-2</v>
      </c>
      <c r="R25" s="457">
        <v>20</v>
      </c>
      <c r="S25" s="457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57">
        <v>16</v>
      </c>
      <c r="AC25" s="166">
        <v>6</v>
      </c>
      <c r="AD25" s="457">
        <v>10</v>
      </c>
      <c r="AE25" s="165">
        <v>30000</v>
      </c>
      <c r="AF25" s="168">
        <v>0.05</v>
      </c>
      <c r="AG25" s="460">
        <v>42</v>
      </c>
      <c r="AH25" s="460">
        <v>12</v>
      </c>
      <c r="AI25" s="170" t="s">
        <v>862</v>
      </c>
      <c r="AJ25" s="15" t="s">
        <v>872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132">
        <v>5.0000000000000001E-3</v>
      </c>
      <c r="AV25" s="168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2" t="s">
        <v>655</v>
      </c>
      <c r="J26" s="493"/>
      <c r="K26" s="493"/>
      <c r="L26" s="494"/>
      <c r="M26" s="495" t="s">
        <v>656</v>
      </c>
      <c r="N26" s="496"/>
      <c r="O26" s="496"/>
      <c r="P26" s="496"/>
      <c r="Q26" s="496"/>
      <c r="R26" s="497"/>
      <c r="S26" s="498" t="s">
        <v>657</v>
      </c>
      <c r="T26" s="499"/>
      <c r="U26" s="463" t="s">
        <v>662</v>
      </c>
      <c r="V26" s="500" t="s">
        <v>661</v>
      </c>
      <c r="W26" s="501"/>
      <c r="X26" s="501"/>
      <c r="Y26" s="502"/>
      <c r="Z26" s="489" t="s">
        <v>658</v>
      </c>
      <c r="AA26" s="490"/>
      <c r="AB26" s="490"/>
      <c r="AC26" s="490"/>
      <c r="AD26" s="491"/>
      <c r="AE26" s="334" t="s">
        <v>659</v>
      </c>
      <c r="AH26" s="232"/>
      <c r="AI26" s="232"/>
      <c r="AV26" s="485" t="s">
        <v>663</v>
      </c>
      <c r="AW26" s="486"/>
      <c r="AX26" s="486"/>
      <c r="AY26" s="486"/>
      <c r="AZ26" s="487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491</v>
      </c>
      <c r="F31" s="144" t="s">
        <v>492</v>
      </c>
      <c r="G31" s="209" t="s">
        <v>493</v>
      </c>
      <c r="H31" s="144" t="s">
        <v>560</v>
      </c>
      <c r="I31" s="144" t="s">
        <v>561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980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981</v>
      </c>
      <c r="E35" s="383" t="s">
        <v>992</v>
      </c>
      <c r="F35" s="383"/>
      <c r="G35" s="383"/>
    </row>
    <row r="36" spans="2:23" ht="169.5">
      <c r="B36" s="143" t="s">
        <v>982</v>
      </c>
      <c r="C36" s="144" t="s">
        <v>5</v>
      </c>
      <c r="D36" s="161" t="s">
        <v>983</v>
      </c>
      <c r="E36" s="161" t="s">
        <v>984</v>
      </c>
      <c r="F36" s="149" t="s">
        <v>985</v>
      </c>
    </row>
    <row r="37" spans="2:23">
      <c r="B37" s="156" t="s">
        <v>4</v>
      </c>
      <c r="C37" s="13" t="s">
        <v>986</v>
      </c>
      <c r="D37" s="162">
        <v>0.25</v>
      </c>
      <c r="E37" s="162">
        <v>1</v>
      </c>
      <c r="F37" s="21" t="s">
        <v>989</v>
      </c>
    </row>
    <row r="38" spans="2:23">
      <c r="B38" s="156" t="s">
        <v>4</v>
      </c>
      <c r="C38" s="13" t="s">
        <v>987</v>
      </c>
      <c r="D38" s="162">
        <v>0.1</v>
      </c>
      <c r="E38" s="162">
        <v>0.5</v>
      </c>
      <c r="F38" s="21" t="s">
        <v>990</v>
      </c>
    </row>
    <row r="39" spans="2:23">
      <c r="B39" s="156" t="s">
        <v>4</v>
      </c>
      <c r="C39" s="13" t="s">
        <v>988</v>
      </c>
      <c r="D39" s="162">
        <v>0.05</v>
      </c>
      <c r="E39" s="162">
        <v>0.2</v>
      </c>
      <c r="F39" s="21" t="s">
        <v>991</v>
      </c>
    </row>
    <row r="40" spans="2:23" ht="15.75" thickBot="1"/>
    <row r="41" spans="2:23" ht="23.25">
      <c r="B41" s="12" t="s">
        <v>778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777</v>
      </c>
    </row>
    <row r="43" spans="2:23" ht="150">
      <c r="B43" s="143" t="s">
        <v>779</v>
      </c>
      <c r="C43" s="144" t="s">
        <v>5</v>
      </c>
      <c r="D43" s="146" t="s">
        <v>975</v>
      </c>
      <c r="E43" s="146" t="s">
        <v>757</v>
      </c>
      <c r="F43" s="146" t="s">
        <v>758</v>
      </c>
      <c r="G43" s="146" t="s">
        <v>759</v>
      </c>
      <c r="H43" s="146" t="s">
        <v>760</v>
      </c>
      <c r="I43" s="146" t="s">
        <v>761</v>
      </c>
      <c r="J43" s="146" t="s">
        <v>762</v>
      </c>
      <c r="K43" s="146" t="s">
        <v>763</v>
      </c>
      <c r="L43" s="146" t="s">
        <v>764</v>
      </c>
      <c r="M43" s="146" t="s">
        <v>765</v>
      </c>
      <c r="N43" s="146" t="s">
        <v>766</v>
      </c>
      <c r="O43" s="146" t="s">
        <v>767</v>
      </c>
      <c r="P43" s="146" t="s">
        <v>768</v>
      </c>
      <c r="Q43" s="146" t="s">
        <v>769</v>
      </c>
      <c r="R43" s="146" t="s">
        <v>770</v>
      </c>
      <c r="S43" s="146" t="s">
        <v>771</v>
      </c>
      <c r="T43" s="146" t="s">
        <v>772</v>
      </c>
      <c r="U43" s="146" t="s">
        <v>773</v>
      </c>
      <c r="V43" s="146" t="s">
        <v>774</v>
      </c>
      <c r="W43" s="146" t="s">
        <v>775</v>
      </c>
    </row>
    <row r="44" spans="2:23">
      <c r="B44" t="s">
        <v>4</v>
      </c>
      <c r="C44" t="s">
        <v>509</v>
      </c>
      <c r="D44">
        <v>8</v>
      </c>
      <c r="E44">
        <v>1857</v>
      </c>
      <c r="F44">
        <v>5571</v>
      </c>
      <c r="G44">
        <v>11143</v>
      </c>
      <c r="H44">
        <v>18571</v>
      </c>
      <c r="I44">
        <v>27857</v>
      </c>
      <c r="J44">
        <v>39000</v>
      </c>
      <c r="K44">
        <v>52000</v>
      </c>
      <c r="L44" t="s">
        <v>776</v>
      </c>
      <c r="M44" t="s">
        <v>776</v>
      </c>
      <c r="N44" t="s">
        <v>776</v>
      </c>
      <c r="O44" t="s">
        <v>776</v>
      </c>
      <c r="P44" t="s">
        <v>776</v>
      </c>
      <c r="Q44" t="s">
        <v>776</v>
      </c>
      <c r="R44" t="s">
        <v>776</v>
      </c>
      <c r="S44" t="s">
        <v>776</v>
      </c>
      <c r="T44" t="s">
        <v>776</v>
      </c>
      <c r="U44" t="s">
        <v>776</v>
      </c>
      <c r="V44" t="s">
        <v>776</v>
      </c>
      <c r="W44" t="s">
        <v>776</v>
      </c>
    </row>
    <row r="45" spans="2:23">
      <c r="B45" s="67" t="s">
        <v>4</v>
      </c>
      <c r="C45" t="s">
        <v>501</v>
      </c>
      <c r="D45">
        <v>10</v>
      </c>
      <c r="E45">
        <v>3508</v>
      </c>
      <c r="F45">
        <v>10523</v>
      </c>
      <c r="G45">
        <v>21046</v>
      </c>
      <c r="H45">
        <v>35077</v>
      </c>
      <c r="I45">
        <v>52615</v>
      </c>
      <c r="J45">
        <v>73661</v>
      </c>
      <c r="K45">
        <v>98215</v>
      </c>
      <c r="L45">
        <v>126276</v>
      </c>
      <c r="M45">
        <v>157845</v>
      </c>
      <c r="N45" t="s">
        <v>776</v>
      </c>
      <c r="O45" t="s">
        <v>776</v>
      </c>
      <c r="P45" t="s">
        <v>776</v>
      </c>
      <c r="Q45" t="s">
        <v>776</v>
      </c>
      <c r="R45" t="s">
        <v>776</v>
      </c>
      <c r="S45" t="s">
        <v>776</v>
      </c>
      <c r="T45" t="s">
        <v>776</v>
      </c>
      <c r="U45" t="s">
        <v>776</v>
      </c>
      <c r="V45" t="s">
        <v>776</v>
      </c>
      <c r="W45" t="s">
        <v>776</v>
      </c>
    </row>
    <row r="46" spans="2:23">
      <c r="B46" s="67" t="s">
        <v>4</v>
      </c>
      <c r="C46" t="s">
        <v>500</v>
      </c>
      <c r="D46">
        <v>10</v>
      </c>
      <c r="E46">
        <v>5894</v>
      </c>
      <c r="F46">
        <v>17682</v>
      </c>
      <c r="G46">
        <v>35365</v>
      </c>
      <c r="H46">
        <v>58941</v>
      </c>
      <c r="I46">
        <v>88412</v>
      </c>
      <c r="J46">
        <v>123776</v>
      </c>
      <c r="K46">
        <v>165035</v>
      </c>
      <c r="L46">
        <v>212188</v>
      </c>
      <c r="M46">
        <v>265235</v>
      </c>
      <c r="N46" t="s">
        <v>776</v>
      </c>
      <c r="O46" t="s">
        <v>776</v>
      </c>
      <c r="P46" t="s">
        <v>776</v>
      </c>
      <c r="Q46" t="s">
        <v>776</v>
      </c>
      <c r="R46" t="s">
        <v>776</v>
      </c>
      <c r="S46" t="s">
        <v>776</v>
      </c>
      <c r="T46" t="s">
        <v>776</v>
      </c>
      <c r="U46" t="s">
        <v>776</v>
      </c>
      <c r="V46" t="s">
        <v>776</v>
      </c>
      <c r="W46" t="s">
        <v>776</v>
      </c>
    </row>
    <row r="47" spans="2:23">
      <c r="B47" s="67" t="s">
        <v>4</v>
      </c>
      <c r="C47" t="s">
        <v>504</v>
      </c>
      <c r="D47">
        <v>10</v>
      </c>
      <c r="E47">
        <v>8518</v>
      </c>
      <c r="F47">
        <v>25554</v>
      </c>
      <c r="G47">
        <v>51108</v>
      </c>
      <c r="H47">
        <v>85180</v>
      </c>
      <c r="I47">
        <v>127770</v>
      </c>
      <c r="J47">
        <v>178878</v>
      </c>
      <c r="K47">
        <v>238504</v>
      </c>
      <c r="L47">
        <v>306648</v>
      </c>
      <c r="M47">
        <v>383310</v>
      </c>
      <c r="N47" t="s">
        <v>776</v>
      </c>
      <c r="O47" t="s">
        <v>776</v>
      </c>
      <c r="P47" t="s">
        <v>776</v>
      </c>
      <c r="Q47" t="s">
        <v>776</v>
      </c>
      <c r="R47" t="s">
        <v>776</v>
      </c>
      <c r="S47" t="s">
        <v>776</v>
      </c>
      <c r="T47" t="s">
        <v>776</v>
      </c>
      <c r="U47" t="s">
        <v>776</v>
      </c>
      <c r="V47" t="s">
        <v>776</v>
      </c>
      <c r="W47" t="s">
        <v>776</v>
      </c>
    </row>
    <row r="48" spans="2:23">
      <c r="B48" s="67" t="s">
        <v>4</v>
      </c>
      <c r="C48" t="s">
        <v>503</v>
      </c>
      <c r="D48">
        <v>15</v>
      </c>
      <c r="E48">
        <v>7286</v>
      </c>
      <c r="F48">
        <v>21858</v>
      </c>
      <c r="G48">
        <v>43717</v>
      </c>
      <c r="H48">
        <v>72861</v>
      </c>
      <c r="I48">
        <v>109292</v>
      </c>
      <c r="J48">
        <v>153009</v>
      </c>
      <c r="K48">
        <v>204012</v>
      </c>
      <c r="L48">
        <v>262301</v>
      </c>
      <c r="M48">
        <v>327876</v>
      </c>
      <c r="N48">
        <v>400738</v>
      </c>
      <c r="O48">
        <v>480885</v>
      </c>
      <c r="P48">
        <v>568319</v>
      </c>
      <c r="Q48">
        <v>663039</v>
      </c>
      <c r="R48">
        <v>765045</v>
      </c>
      <c r="S48" t="s">
        <v>776</v>
      </c>
      <c r="T48" t="s">
        <v>776</v>
      </c>
      <c r="U48" t="s">
        <v>776</v>
      </c>
      <c r="V48" t="s">
        <v>776</v>
      </c>
      <c r="W48" t="s">
        <v>776</v>
      </c>
    </row>
    <row r="49" spans="2:23">
      <c r="B49" s="67" t="s">
        <v>4</v>
      </c>
      <c r="C49" t="s">
        <v>502</v>
      </c>
      <c r="D49">
        <v>15</v>
      </c>
      <c r="E49">
        <v>9201</v>
      </c>
      <c r="F49">
        <v>27604</v>
      </c>
      <c r="G49">
        <v>55208</v>
      </c>
      <c r="H49">
        <v>92013</v>
      </c>
      <c r="I49">
        <v>138019</v>
      </c>
      <c r="J49">
        <v>193227</v>
      </c>
      <c r="K49">
        <v>257636</v>
      </c>
      <c r="L49">
        <v>331246</v>
      </c>
      <c r="M49">
        <v>414058</v>
      </c>
      <c r="N49">
        <v>506071</v>
      </c>
      <c r="O49">
        <v>607285</v>
      </c>
      <c r="P49">
        <v>717700</v>
      </c>
      <c r="Q49">
        <v>837317</v>
      </c>
      <c r="R49">
        <v>966135</v>
      </c>
      <c r="S49" t="s">
        <v>776</v>
      </c>
      <c r="T49" t="s">
        <v>776</v>
      </c>
      <c r="U49" t="s">
        <v>776</v>
      </c>
      <c r="V49" t="s">
        <v>776</v>
      </c>
      <c r="W49" t="s">
        <v>776</v>
      </c>
    </row>
    <row r="50" spans="2:23">
      <c r="B50" s="67" t="s">
        <v>4</v>
      </c>
      <c r="C50" t="s">
        <v>505</v>
      </c>
      <c r="D50">
        <v>15</v>
      </c>
      <c r="E50">
        <v>11208</v>
      </c>
      <c r="F50">
        <v>33625</v>
      </c>
      <c r="G50">
        <v>67250</v>
      </c>
      <c r="H50">
        <v>112084</v>
      </c>
      <c r="I50">
        <v>168125</v>
      </c>
      <c r="J50">
        <v>235376</v>
      </c>
      <c r="K50">
        <v>313834</v>
      </c>
      <c r="L50">
        <v>403501</v>
      </c>
      <c r="M50">
        <v>504376</v>
      </c>
      <c r="N50">
        <v>616460</v>
      </c>
      <c r="O50">
        <v>739752</v>
      </c>
      <c r="P50">
        <v>874252</v>
      </c>
      <c r="Q50">
        <v>1019961</v>
      </c>
      <c r="R50">
        <v>1176878</v>
      </c>
      <c r="S50" t="s">
        <v>776</v>
      </c>
      <c r="T50" t="s">
        <v>776</v>
      </c>
      <c r="U50" t="s">
        <v>776</v>
      </c>
      <c r="V50" t="s">
        <v>776</v>
      </c>
      <c r="W50" t="s">
        <v>776</v>
      </c>
    </row>
    <row r="51" spans="2:23">
      <c r="B51" s="67" t="s">
        <v>4</v>
      </c>
      <c r="C51" t="s">
        <v>507</v>
      </c>
      <c r="D51">
        <v>20</v>
      </c>
      <c r="E51">
        <v>9798</v>
      </c>
      <c r="F51">
        <v>29394</v>
      </c>
      <c r="G51">
        <v>58789</v>
      </c>
      <c r="H51">
        <v>97982</v>
      </c>
      <c r="I51">
        <v>146972</v>
      </c>
      <c r="J51">
        <v>205761</v>
      </c>
      <c r="K51">
        <v>274348</v>
      </c>
      <c r="L51">
        <v>352734</v>
      </c>
      <c r="M51">
        <v>440917</v>
      </c>
      <c r="N51">
        <v>538899</v>
      </c>
      <c r="O51">
        <v>646678</v>
      </c>
      <c r="P51">
        <v>764256</v>
      </c>
      <c r="Q51">
        <v>891632</v>
      </c>
      <c r="R51">
        <v>1028807</v>
      </c>
      <c r="S51">
        <v>1175779</v>
      </c>
      <c r="T51">
        <v>1332549</v>
      </c>
      <c r="U51">
        <v>1499118</v>
      </c>
      <c r="V51">
        <v>1675485</v>
      </c>
      <c r="W51">
        <v>1861650</v>
      </c>
    </row>
    <row r="52" spans="2:23">
      <c r="B52" s="67" t="s">
        <v>4</v>
      </c>
      <c r="C52" t="s">
        <v>506</v>
      </c>
      <c r="D52">
        <v>20</v>
      </c>
      <c r="E52">
        <v>11393</v>
      </c>
      <c r="F52">
        <v>34178</v>
      </c>
      <c r="G52">
        <v>68355</v>
      </c>
      <c r="H52">
        <v>113925</v>
      </c>
      <c r="I52">
        <v>170888</v>
      </c>
      <c r="J52">
        <v>239243</v>
      </c>
      <c r="K52">
        <v>318991</v>
      </c>
      <c r="L52">
        <v>410131</v>
      </c>
      <c r="M52">
        <v>512664</v>
      </c>
      <c r="N52">
        <v>626589</v>
      </c>
      <c r="O52">
        <v>751907</v>
      </c>
      <c r="P52">
        <v>888617</v>
      </c>
      <c r="Q52">
        <v>1036720</v>
      </c>
      <c r="R52">
        <v>1196215</v>
      </c>
      <c r="S52">
        <v>1367103</v>
      </c>
      <c r="T52">
        <v>1549384</v>
      </c>
      <c r="U52">
        <v>1743057</v>
      </c>
      <c r="V52">
        <v>1948122</v>
      </c>
      <c r="W52">
        <v>2164580</v>
      </c>
    </row>
    <row r="53" spans="2:23">
      <c r="B53" s="67" t="s">
        <v>4</v>
      </c>
      <c r="C53" t="s">
        <v>508</v>
      </c>
      <c r="D53">
        <v>20</v>
      </c>
      <c r="E53">
        <v>13037</v>
      </c>
      <c r="F53">
        <v>39112</v>
      </c>
      <c r="G53">
        <v>78224</v>
      </c>
      <c r="H53">
        <v>130374</v>
      </c>
      <c r="I53">
        <v>195561</v>
      </c>
      <c r="J53">
        <v>273785</v>
      </c>
      <c r="K53">
        <v>365046</v>
      </c>
      <c r="L53">
        <v>469345</v>
      </c>
      <c r="M53">
        <v>586682</v>
      </c>
      <c r="N53">
        <v>717055</v>
      </c>
      <c r="O53">
        <v>860466</v>
      </c>
      <c r="P53">
        <v>1016915</v>
      </c>
      <c r="Q53">
        <v>1186401</v>
      </c>
      <c r="R53">
        <v>1368924</v>
      </c>
      <c r="S53">
        <v>1564484</v>
      </c>
      <c r="T53">
        <v>1773082</v>
      </c>
      <c r="U53">
        <v>1994717</v>
      </c>
      <c r="V53">
        <v>2229390</v>
      </c>
      <c r="W53">
        <v>2477100</v>
      </c>
    </row>
  </sheetData>
  <mergeCells count="7">
    <mergeCell ref="AV26:AZ26"/>
    <mergeCell ref="AN14:AQ14"/>
    <mergeCell ref="Z26:AD26"/>
    <mergeCell ref="I26:L26"/>
    <mergeCell ref="M26:R26"/>
    <mergeCell ref="S26:T26"/>
    <mergeCell ref="V26:Y26"/>
  </mergeCells>
  <phoneticPr fontId="42" type="noConversion"/>
  <conditionalFormatting sqref="C16:C25">
    <cfRule type="duplicateValues" dxfId="21" priority="3"/>
  </conditionalFormatting>
  <conditionalFormatting sqref="C5:C9">
    <cfRule type="duplicateValues" dxfId="20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850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700</v>
      </c>
      <c r="C4" s="144" t="s">
        <v>5</v>
      </c>
      <c r="D4" s="145" t="s">
        <v>836</v>
      </c>
      <c r="E4" s="145" t="s">
        <v>418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994</v>
      </c>
      <c r="K4" s="364" t="s">
        <v>38</v>
      </c>
      <c r="L4" s="364" t="s">
        <v>177</v>
      </c>
      <c r="M4" s="366" t="s">
        <v>1163</v>
      </c>
    </row>
    <row r="5" spans="1:16">
      <c r="B5" s="365" t="s">
        <v>4</v>
      </c>
      <c r="C5" s="198" t="s">
        <v>842</v>
      </c>
      <c r="D5" s="132" t="s">
        <v>839</v>
      </c>
      <c r="E5" s="132" t="s">
        <v>1064</v>
      </c>
      <c r="F5" s="132">
        <v>0</v>
      </c>
      <c r="G5" s="15" t="s">
        <v>845</v>
      </c>
      <c r="H5" s="15" t="s">
        <v>847</v>
      </c>
      <c r="I5" s="15" t="s">
        <v>1107</v>
      </c>
      <c r="J5" s="363" t="s">
        <v>380</v>
      </c>
      <c r="K5" s="366" t="s">
        <v>1039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843</v>
      </c>
      <c r="D6" s="132" t="s">
        <v>839</v>
      </c>
      <c r="E6" s="132" t="s">
        <v>1064</v>
      </c>
      <c r="F6" s="132">
        <v>1</v>
      </c>
      <c r="G6" s="15" t="s">
        <v>845</v>
      </c>
      <c r="H6" s="15" t="s">
        <v>847</v>
      </c>
      <c r="I6" s="15" t="s">
        <v>1107</v>
      </c>
      <c r="J6" s="363" t="s">
        <v>313</v>
      </c>
      <c r="K6" s="366" t="s">
        <v>1065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1009</v>
      </c>
      <c r="D7" s="138" t="s">
        <v>839</v>
      </c>
      <c r="E7" s="138" t="s">
        <v>1022</v>
      </c>
      <c r="F7" s="138">
        <v>1</v>
      </c>
      <c r="G7" s="15" t="s">
        <v>845</v>
      </c>
      <c r="H7" s="15" t="s">
        <v>847</v>
      </c>
      <c r="I7" s="15" t="s">
        <v>1107</v>
      </c>
      <c r="J7" s="363" t="s">
        <v>997</v>
      </c>
      <c r="K7" s="366" t="s">
        <v>1074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1010</v>
      </c>
      <c r="D8" s="138" t="s">
        <v>839</v>
      </c>
      <c r="E8" s="138" t="s">
        <v>1022</v>
      </c>
      <c r="F8" s="132">
        <v>2</v>
      </c>
      <c r="G8" s="15" t="s">
        <v>845</v>
      </c>
      <c r="H8" s="15" t="s">
        <v>847</v>
      </c>
      <c r="I8" s="15" t="s">
        <v>1107</v>
      </c>
      <c r="J8" s="363" t="s">
        <v>1037</v>
      </c>
      <c r="K8" s="366" t="s">
        <v>1075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1011</v>
      </c>
      <c r="D9" s="138" t="s">
        <v>839</v>
      </c>
      <c r="E9" s="138" t="s">
        <v>1022</v>
      </c>
      <c r="F9" s="132">
        <v>3</v>
      </c>
      <c r="G9" s="15" t="s">
        <v>845</v>
      </c>
      <c r="H9" s="358" t="s">
        <v>848</v>
      </c>
      <c r="I9" s="358" t="s">
        <v>1109</v>
      </c>
      <c r="J9" s="363" t="s">
        <v>995</v>
      </c>
      <c r="K9" s="366" t="s">
        <v>1076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1012</v>
      </c>
      <c r="D10" s="138" t="s">
        <v>839</v>
      </c>
      <c r="E10" s="138" t="s">
        <v>1020</v>
      </c>
      <c r="F10" s="138">
        <v>1</v>
      </c>
      <c r="G10" s="15" t="s">
        <v>845</v>
      </c>
      <c r="H10" s="15" t="s">
        <v>849</v>
      </c>
      <c r="I10" s="15" t="s">
        <v>1110</v>
      </c>
      <c r="J10" s="363" t="s">
        <v>996</v>
      </c>
      <c r="K10" s="366" t="s">
        <v>1077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1013</v>
      </c>
      <c r="D11" s="138" t="s">
        <v>839</v>
      </c>
      <c r="E11" s="138" t="s">
        <v>1064</v>
      </c>
      <c r="F11" s="132">
        <v>7</v>
      </c>
      <c r="G11" s="15" t="s">
        <v>845</v>
      </c>
      <c r="H11" s="15" t="s">
        <v>847</v>
      </c>
      <c r="I11" s="15" t="s">
        <v>1107</v>
      </c>
      <c r="J11" s="363" t="s">
        <v>1137</v>
      </c>
      <c r="K11" s="366" t="s">
        <v>1078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1014</v>
      </c>
      <c r="D12" s="138" t="s">
        <v>839</v>
      </c>
      <c r="E12" s="138" t="s">
        <v>1022</v>
      </c>
      <c r="F12" s="138">
        <v>4</v>
      </c>
      <c r="G12" s="15" t="s">
        <v>845</v>
      </c>
      <c r="H12" s="15" t="s">
        <v>847</v>
      </c>
      <c r="I12" s="15" t="s">
        <v>1107</v>
      </c>
      <c r="J12" s="363" t="s">
        <v>1032</v>
      </c>
      <c r="K12" s="366" t="s">
        <v>1079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1015</v>
      </c>
      <c r="D13" s="138" t="s">
        <v>839</v>
      </c>
      <c r="E13" s="138" t="s">
        <v>1022</v>
      </c>
      <c r="F13" s="138">
        <v>5</v>
      </c>
      <c r="G13" s="15" t="s">
        <v>845</v>
      </c>
      <c r="H13" s="15" t="s">
        <v>848</v>
      </c>
      <c r="I13" s="15" t="s">
        <v>1109</v>
      </c>
      <c r="J13" s="363" t="s">
        <v>1033</v>
      </c>
      <c r="K13" s="366" t="s">
        <v>1080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1016</v>
      </c>
      <c r="D14" s="138" t="s">
        <v>839</v>
      </c>
      <c r="E14" s="138" t="s">
        <v>1022</v>
      </c>
      <c r="F14" s="138">
        <v>6</v>
      </c>
      <c r="G14" s="15" t="s">
        <v>845</v>
      </c>
      <c r="H14" s="358" t="s">
        <v>849</v>
      </c>
      <c r="I14" s="358" t="s">
        <v>1110</v>
      </c>
      <c r="J14" s="363" t="s">
        <v>997</v>
      </c>
      <c r="K14" s="366" t="s">
        <v>1081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1017</v>
      </c>
      <c r="D15" s="138" t="s">
        <v>839</v>
      </c>
      <c r="E15" s="138" t="s">
        <v>1022</v>
      </c>
      <c r="F15" s="138">
        <v>7</v>
      </c>
      <c r="G15" s="15" t="s">
        <v>845</v>
      </c>
      <c r="H15" s="15" t="s">
        <v>847</v>
      </c>
      <c r="I15" s="15" t="s">
        <v>1107</v>
      </c>
      <c r="J15" s="363" t="s">
        <v>1037</v>
      </c>
      <c r="K15" s="366" t="s">
        <v>1082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1018</v>
      </c>
      <c r="D16" s="138" t="s">
        <v>839</v>
      </c>
      <c r="E16" s="138" t="s">
        <v>1022</v>
      </c>
      <c r="F16" s="138">
        <v>8</v>
      </c>
      <c r="G16" s="15" t="s">
        <v>845</v>
      </c>
      <c r="H16" s="15" t="s">
        <v>848</v>
      </c>
      <c r="I16" s="15" t="s">
        <v>1109</v>
      </c>
      <c r="J16" s="363" t="s">
        <v>995</v>
      </c>
      <c r="K16" s="366" t="s">
        <v>1083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844</v>
      </c>
      <c r="D17" s="138" t="s">
        <v>839</v>
      </c>
      <c r="E17" s="138" t="s">
        <v>1064</v>
      </c>
      <c r="F17" s="138">
        <v>2</v>
      </c>
      <c r="G17" s="15" t="s">
        <v>845</v>
      </c>
      <c r="H17" s="15" t="s">
        <v>847</v>
      </c>
      <c r="I17" s="15" t="s">
        <v>1107</v>
      </c>
      <c r="J17" s="363" t="s">
        <v>1025</v>
      </c>
      <c r="K17" s="366" t="s">
        <v>1066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1019</v>
      </c>
      <c r="D18" s="138" t="s">
        <v>839</v>
      </c>
      <c r="E18" s="138" t="s">
        <v>1020</v>
      </c>
      <c r="F18" s="138">
        <v>2</v>
      </c>
      <c r="G18" s="15" t="s">
        <v>845</v>
      </c>
      <c r="H18" s="358" t="s">
        <v>849</v>
      </c>
      <c r="I18" s="358" t="s">
        <v>1110</v>
      </c>
      <c r="J18" s="363" t="s">
        <v>1029</v>
      </c>
      <c r="K18" s="366" t="s">
        <v>1084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1045</v>
      </c>
      <c r="D19" s="138" t="s">
        <v>839</v>
      </c>
      <c r="E19" s="138" t="s">
        <v>1020</v>
      </c>
      <c r="F19" s="138">
        <v>3</v>
      </c>
      <c r="G19" s="15" t="s">
        <v>845</v>
      </c>
      <c r="H19" s="15" t="s">
        <v>847</v>
      </c>
      <c r="I19" s="15" t="s">
        <v>1107</v>
      </c>
      <c r="J19" s="363" t="s">
        <v>1030</v>
      </c>
      <c r="K19" s="366" t="s">
        <v>1085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1046</v>
      </c>
      <c r="D20" s="138" t="s">
        <v>839</v>
      </c>
      <c r="E20" s="138" t="s">
        <v>1020</v>
      </c>
      <c r="F20" s="138">
        <v>4</v>
      </c>
      <c r="G20" s="15" t="s">
        <v>845</v>
      </c>
      <c r="H20" s="15" t="s">
        <v>847</v>
      </c>
      <c r="I20" s="15" t="s">
        <v>1107</v>
      </c>
      <c r="J20" s="363" t="s">
        <v>1029</v>
      </c>
      <c r="K20" s="366" t="s">
        <v>1086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1047</v>
      </c>
      <c r="D21" s="138" t="s">
        <v>839</v>
      </c>
      <c r="E21" s="138" t="s">
        <v>1020</v>
      </c>
      <c r="F21" s="138">
        <v>5</v>
      </c>
      <c r="G21" s="15" t="s">
        <v>845</v>
      </c>
      <c r="H21" s="15" t="s">
        <v>847</v>
      </c>
      <c r="I21" s="15" t="s">
        <v>1107</v>
      </c>
      <c r="J21" s="363" t="s">
        <v>1028</v>
      </c>
      <c r="K21" s="366" t="s">
        <v>1087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1049</v>
      </c>
      <c r="D22" s="138" t="s">
        <v>839</v>
      </c>
      <c r="E22" s="138" t="s">
        <v>1023</v>
      </c>
      <c r="F22" s="138">
        <v>0</v>
      </c>
      <c r="G22" s="15" t="s">
        <v>845</v>
      </c>
      <c r="H22" s="358" t="s">
        <v>849</v>
      </c>
      <c r="I22" s="358" t="s">
        <v>1110</v>
      </c>
      <c r="J22" s="363" t="s">
        <v>465</v>
      </c>
      <c r="K22" s="366" t="s">
        <v>1089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1050</v>
      </c>
      <c r="D23" s="138" t="s">
        <v>839</v>
      </c>
      <c r="E23" s="138" t="s">
        <v>1023</v>
      </c>
      <c r="F23" s="138">
        <v>1</v>
      </c>
      <c r="G23" s="15" t="s">
        <v>845</v>
      </c>
      <c r="H23" s="15" t="s">
        <v>847</v>
      </c>
      <c r="I23" s="15" t="s">
        <v>1107</v>
      </c>
      <c r="J23" s="363" t="s">
        <v>996</v>
      </c>
      <c r="K23" s="366" t="s">
        <v>1090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1051</v>
      </c>
      <c r="D24" s="138" t="s">
        <v>839</v>
      </c>
      <c r="E24" s="138" t="s">
        <v>1020</v>
      </c>
      <c r="F24" s="138">
        <v>6</v>
      </c>
      <c r="G24" s="15" t="s">
        <v>845</v>
      </c>
      <c r="H24" s="15" t="s">
        <v>847</v>
      </c>
      <c r="I24" s="15" t="s">
        <v>1107</v>
      </c>
      <c r="J24" s="363" t="s">
        <v>999</v>
      </c>
      <c r="K24" s="366" t="s">
        <v>1091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1002</v>
      </c>
      <c r="D25" s="138" t="s">
        <v>839</v>
      </c>
      <c r="E25" s="138" t="s">
        <v>1064</v>
      </c>
      <c r="F25" s="138">
        <v>3</v>
      </c>
      <c r="G25" s="15" t="s">
        <v>845</v>
      </c>
      <c r="H25" s="358" t="s">
        <v>848</v>
      </c>
      <c r="I25" s="358" t="s">
        <v>1109</v>
      </c>
      <c r="J25" s="386" t="s">
        <v>380</v>
      </c>
      <c r="K25" s="366" t="s">
        <v>1067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1054</v>
      </c>
      <c r="D26" s="132" t="s">
        <v>839</v>
      </c>
      <c r="E26" s="132" t="s">
        <v>1024</v>
      </c>
      <c r="F26" s="132">
        <v>1</v>
      </c>
      <c r="G26" s="15" t="s">
        <v>846</v>
      </c>
      <c r="H26" s="15" t="s">
        <v>849</v>
      </c>
      <c r="I26" s="15" t="s">
        <v>1110</v>
      </c>
      <c r="J26" s="363" t="s">
        <v>1043</v>
      </c>
      <c r="K26" s="366" t="s">
        <v>1094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1003</v>
      </c>
      <c r="D27" s="132" t="s">
        <v>839</v>
      </c>
      <c r="E27" s="138" t="s">
        <v>1064</v>
      </c>
      <c r="F27" s="132">
        <v>4</v>
      </c>
      <c r="G27" s="15" t="s">
        <v>845</v>
      </c>
      <c r="H27" s="15" t="s">
        <v>849</v>
      </c>
      <c r="I27" s="15" t="s">
        <v>1110</v>
      </c>
      <c r="J27" s="363" t="s">
        <v>1025</v>
      </c>
      <c r="K27" s="366" t="s">
        <v>1068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1004</v>
      </c>
      <c r="D28" s="138" t="s">
        <v>839</v>
      </c>
      <c r="E28" s="138" t="s">
        <v>1064</v>
      </c>
      <c r="F28" s="138">
        <v>5</v>
      </c>
      <c r="G28" s="15" t="s">
        <v>845</v>
      </c>
      <c r="H28" s="15" t="s">
        <v>847</v>
      </c>
      <c r="I28" s="15" t="s">
        <v>1107</v>
      </c>
      <c r="J28" s="363" t="s">
        <v>313</v>
      </c>
      <c r="K28" s="366" t="s">
        <v>1069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1005</v>
      </c>
      <c r="D29" s="138" t="s">
        <v>839</v>
      </c>
      <c r="E29" s="138" t="s">
        <v>1064</v>
      </c>
      <c r="F29" s="132">
        <v>6</v>
      </c>
      <c r="G29" s="15" t="s">
        <v>845</v>
      </c>
      <c r="H29" s="15" t="s">
        <v>847</v>
      </c>
      <c r="I29" s="15" t="s">
        <v>1107</v>
      </c>
      <c r="J29" s="363" t="s">
        <v>1025</v>
      </c>
      <c r="K29" s="366" t="s">
        <v>1070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1006</v>
      </c>
      <c r="D30" s="138" t="s">
        <v>839</v>
      </c>
      <c r="E30" s="138" t="s">
        <v>1020</v>
      </c>
      <c r="F30" s="132">
        <v>0</v>
      </c>
      <c r="G30" s="15" t="s">
        <v>845</v>
      </c>
      <c r="H30" s="358" t="s">
        <v>847</v>
      </c>
      <c r="I30" s="358" t="s">
        <v>1107</v>
      </c>
      <c r="J30" s="363" t="s">
        <v>996</v>
      </c>
      <c r="K30" s="366" t="s">
        <v>1071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1007</v>
      </c>
      <c r="D31" s="138" t="s">
        <v>839</v>
      </c>
      <c r="E31" s="138" t="s">
        <v>1024</v>
      </c>
      <c r="F31" s="138">
        <v>0</v>
      </c>
      <c r="G31" s="15" t="s">
        <v>845</v>
      </c>
      <c r="H31" s="15" t="s">
        <v>848</v>
      </c>
      <c r="I31" s="15" t="s">
        <v>1109</v>
      </c>
      <c r="J31" s="363" t="s">
        <v>1135</v>
      </c>
      <c r="K31" s="366" t="s">
        <v>1072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1008</v>
      </c>
      <c r="D32" s="138" t="s">
        <v>839</v>
      </c>
      <c r="E32" s="138" t="s">
        <v>1022</v>
      </c>
      <c r="F32" s="132">
        <v>0</v>
      </c>
      <c r="G32" s="15" t="s">
        <v>845</v>
      </c>
      <c r="H32" s="15" t="s">
        <v>849</v>
      </c>
      <c r="I32" s="15" t="s">
        <v>1110</v>
      </c>
      <c r="J32" s="363" t="s">
        <v>1033</v>
      </c>
      <c r="K32" s="366" t="s">
        <v>1073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1057</v>
      </c>
      <c r="D33" s="138" t="s">
        <v>841</v>
      </c>
      <c r="E33" s="138" t="s">
        <v>1020</v>
      </c>
      <c r="F33" s="138">
        <v>8</v>
      </c>
      <c r="G33" s="15" t="s">
        <v>1105</v>
      </c>
      <c r="H33" s="15" t="s">
        <v>848</v>
      </c>
      <c r="I33" s="15" t="s">
        <v>1113</v>
      </c>
      <c r="J33" s="363" t="s">
        <v>1044</v>
      </c>
      <c r="K33" s="366" t="s">
        <v>1097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1058</v>
      </c>
      <c r="D34" s="138" t="s">
        <v>841</v>
      </c>
      <c r="E34" s="138" t="s">
        <v>1024</v>
      </c>
      <c r="F34" s="138">
        <v>4</v>
      </c>
      <c r="G34" s="15" t="s">
        <v>846</v>
      </c>
      <c r="H34" s="15" t="s">
        <v>849</v>
      </c>
      <c r="I34" s="15" t="s">
        <v>1150</v>
      </c>
      <c r="J34" s="363" t="s">
        <v>996</v>
      </c>
      <c r="K34" s="366" t="s">
        <v>1098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1059</v>
      </c>
      <c r="D35" s="138" t="s">
        <v>841</v>
      </c>
      <c r="E35" s="138" t="s">
        <v>1023</v>
      </c>
      <c r="F35" s="138">
        <v>3</v>
      </c>
      <c r="G35" s="358" t="s">
        <v>1104</v>
      </c>
      <c r="H35" s="358" t="s">
        <v>847</v>
      </c>
      <c r="I35" s="358" t="s">
        <v>1111</v>
      </c>
      <c r="J35" s="363" t="s">
        <v>1000</v>
      </c>
      <c r="K35" s="366" t="s">
        <v>1099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1060</v>
      </c>
      <c r="D36" s="138" t="s">
        <v>841</v>
      </c>
      <c r="E36" s="138" t="s">
        <v>1024</v>
      </c>
      <c r="F36" s="138">
        <v>5</v>
      </c>
      <c r="G36" s="15" t="s">
        <v>1114</v>
      </c>
      <c r="H36" s="15" t="s">
        <v>847</v>
      </c>
      <c r="I36" s="15" t="s">
        <v>1111</v>
      </c>
      <c r="J36" s="363" t="s">
        <v>1128</v>
      </c>
      <c r="K36" s="366" t="s">
        <v>1100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1048</v>
      </c>
      <c r="D37" s="138" t="s">
        <v>840</v>
      </c>
      <c r="E37" s="138" t="s">
        <v>1064</v>
      </c>
      <c r="F37" s="138">
        <v>8</v>
      </c>
      <c r="G37" s="15" t="s">
        <v>845</v>
      </c>
      <c r="H37" s="15" t="s">
        <v>848</v>
      </c>
      <c r="I37" s="15" t="s">
        <v>1112</v>
      </c>
      <c r="J37" s="363" t="s">
        <v>1137</v>
      </c>
      <c r="K37" s="366" t="s">
        <v>1088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1052</v>
      </c>
      <c r="D38" s="138" t="s">
        <v>840</v>
      </c>
      <c r="E38" s="138" t="s">
        <v>1024</v>
      </c>
      <c r="F38" s="138">
        <v>2</v>
      </c>
      <c r="G38" s="15" t="s">
        <v>845</v>
      </c>
      <c r="H38" s="15" t="s">
        <v>847</v>
      </c>
      <c r="I38" s="15" t="s">
        <v>1108</v>
      </c>
      <c r="J38" s="363" t="s">
        <v>1040</v>
      </c>
      <c r="K38" s="366" t="s">
        <v>1092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1053</v>
      </c>
      <c r="D39" s="138" t="s">
        <v>840</v>
      </c>
      <c r="E39" s="138" t="s">
        <v>1024</v>
      </c>
      <c r="F39" s="138">
        <v>3</v>
      </c>
      <c r="G39" s="358" t="s">
        <v>1106</v>
      </c>
      <c r="H39" s="358" t="s">
        <v>848</v>
      </c>
      <c r="I39" s="358" t="s">
        <v>1112</v>
      </c>
      <c r="J39" s="363" t="s">
        <v>1042</v>
      </c>
      <c r="K39" s="366" t="s">
        <v>1093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1055</v>
      </c>
      <c r="D40" s="138" t="s">
        <v>840</v>
      </c>
      <c r="E40" s="138" t="s">
        <v>1020</v>
      </c>
      <c r="F40" s="138">
        <v>7</v>
      </c>
      <c r="G40" s="15" t="s">
        <v>845</v>
      </c>
      <c r="H40" s="15" t="s">
        <v>847</v>
      </c>
      <c r="I40" s="15" t="s">
        <v>1108</v>
      </c>
      <c r="J40" s="363" t="s">
        <v>998</v>
      </c>
      <c r="K40" s="366" t="s">
        <v>1095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1056</v>
      </c>
      <c r="D41" s="138" t="s">
        <v>840</v>
      </c>
      <c r="E41" s="138" t="s">
        <v>1023</v>
      </c>
      <c r="F41" s="138">
        <v>2</v>
      </c>
      <c r="G41" s="15" t="s">
        <v>845</v>
      </c>
      <c r="H41" s="15" t="s">
        <v>847</v>
      </c>
      <c r="I41" s="15" t="s">
        <v>1108</v>
      </c>
      <c r="J41" s="363" t="s">
        <v>466</v>
      </c>
      <c r="K41" s="366" t="s">
        <v>1096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1061</v>
      </c>
      <c r="D42" s="138" t="s">
        <v>1020</v>
      </c>
      <c r="E42" s="138" t="s">
        <v>1023</v>
      </c>
      <c r="F42" s="138">
        <v>4</v>
      </c>
      <c r="G42" s="15" t="s">
        <v>1132</v>
      </c>
      <c r="H42" s="15" t="s">
        <v>848</v>
      </c>
      <c r="I42" s="15" t="s">
        <v>1181</v>
      </c>
      <c r="J42" s="363" t="s">
        <v>1131</v>
      </c>
      <c r="K42" s="366" t="s">
        <v>1101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1062</v>
      </c>
      <c r="D43" s="138" t="s">
        <v>1020</v>
      </c>
      <c r="E43" s="138" t="s">
        <v>1023</v>
      </c>
      <c r="F43" s="138">
        <v>5</v>
      </c>
      <c r="G43" s="358" t="s">
        <v>1133</v>
      </c>
      <c r="H43" s="358" t="s">
        <v>849</v>
      </c>
      <c r="I43" s="15" t="s">
        <v>1182</v>
      </c>
      <c r="J43" s="363" t="s">
        <v>1136</v>
      </c>
      <c r="K43" s="366" t="s">
        <v>1102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1063</v>
      </c>
      <c r="D44" s="138" t="s">
        <v>1020</v>
      </c>
      <c r="E44" s="138" t="s">
        <v>1023</v>
      </c>
      <c r="F44" s="138">
        <v>6</v>
      </c>
      <c r="G44" s="15" t="s">
        <v>1275</v>
      </c>
      <c r="H44" s="15" t="s">
        <v>847</v>
      </c>
      <c r="I44" s="15" t="s">
        <v>1180</v>
      </c>
      <c r="J44" s="363" t="s">
        <v>1273</v>
      </c>
      <c r="K44" s="366" t="s">
        <v>1103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19" zoomScaleNormal="100" workbookViewId="0">
      <selection activeCell="C66" sqref="C6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457</v>
      </c>
      <c r="C3" s="195"/>
      <c r="D3" s="195"/>
      <c r="E3" s="195"/>
      <c r="F3" s="503"/>
      <c r="G3" s="503"/>
      <c r="H3" s="195"/>
      <c r="I3" s="172"/>
      <c r="J3" s="171"/>
    </row>
    <row r="4" spans="2:25" ht="134.25">
      <c r="B4" s="143" t="s">
        <v>410</v>
      </c>
      <c r="C4" s="144" t="s">
        <v>5</v>
      </c>
    </row>
    <row r="5" spans="2:25">
      <c r="B5" s="136" t="s">
        <v>4</v>
      </c>
      <c r="C5" s="13" t="s">
        <v>412</v>
      </c>
    </row>
    <row r="6" spans="2:25">
      <c r="B6" s="136" t="s">
        <v>4</v>
      </c>
      <c r="C6" s="13" t="s">
        <v>416</v>
      </c>
    </row>
    <row r="7" spans="2:25">
      <c r="B7" s="224" t="s">
        <v>4</v>
      </c>
      <c r="C7" s="13" t="s">
        <v>586</v>
      </c>
    </row>
    <row r="8" spans="2:25">
      <c r="B8" s="136" t="s">
        <v>4</v>
      </c>
      <c r="C8" s="13" t="s">
        <v>411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413</v>
      </c>
    </row>
    <row r="11" spans="2:25">
      <c r="B11" s="136" t="s">
        <v>4</v>
      </c>
      <c r="C11" s="193" t="s">
        <v>414</v>
      </c>
    </row>
    <row r="12" spans="2:25">
      <c r="B12" s="136" t="s">
        <v>4</v>
      </c>
      <c r="C12" s="13" t="s">
        <v>415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417</v>
      </c>
    </row>
    <row r="15" spans="2:25">
      <c r="B15" s="136" t="s">
        <v>4</v>
      </c>
      <c r="C15" s="193" t="s">
        <v>979</v>
      </c>
    </row>
    <row r="16" spans="2:25">
      <c r="B16" s="136" t="s">
        <v>4</v>
      </c>
      <c r="C16" s="193" t="s">
        <v>993</v>
      </c>
    </row>
    <row r="18" spans="2:32" ht="15.75" thickBot="1"/>
    <row r="19" spans="2:32" ht="23.25">
      <c r="B19" s="12" t="s">
        <v>408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692</v>
      </c>
      <c r="D20" s="172"/>
      <c r="E20" s="196"/>
      <c r="F20" s="503"/>
      <c r="G20" s="503"/>
      <c r="H20" s="196"/>
      <c r="I20" s="172"/>
      <c r="J20" s="196"/>
      <c r="O20" s="5" t="s">
        <v>430</v>
      </c>
      <c r="R20" s="5" t="s">
        <v>431</v>
      </c>
      <c r="Y20" s="172" t="s">
        <v>486</v>
      </c>
      <c r="Z20" s="172"/>
      <c r="AA20" s="172"/>
      <c r="AB20" s="172"/>
    </row>
    <row r="21" spans="2:32" ht="126">
      <c r="B21" s="319" t="s">
        <v>407</v>
      </c>
      <c r="C21" s="313" t="s">
        <v>5</v>
      </c>
      <c r="D21" s="314" t="s">
        <v>418</v>
      </c>
      <c r="E21" s="304" t="s">
        <v>419</v>
      </c>
      <c r="F21" s="305" t="s">
        <v>420</v>
      </c>
      <c r="G21" s="305" t="s">
        <v>421</v>
      </c>
      <c r="H21" s="305" t="s">
        <v>422</v>
      </c>
      <c r="I21" s="305" t="s">
        <v>423</v>
      </c>
      <c r="J21" s="305" t="s">
        <v>424</v>
      </c>
      <c r="K21" s="305" t="s">
        <v>425</v>
      </c>
      <c r="L21" s="305" t="s">
        <v>426</v>
      </c>
      <c r="M21" s="306" t="s">
        <v>427</v>
      </c>
      <c r="N21" s="306" t="s">
        <v>428</v>
      </c>
      <c r="O21" s="306" t="s">
        <v>429</v>
      </c>
      <c r="P21" s="306" t="s">
        <v>666</v>
      </c>
      <c r="Q21" s="306" t="s">
        <v>667</v>
      </c>
      <c r="R21" s="306" t="s">
        <v>589</v>
      </c>
      <c r="S21" s="306" t="s">
        <v>590</v>
      </c>
      <c r="T21" s="306" t="s">
        <v>591</v>
      </c>
      <c r="U21" s="306" t="s">
        <v>592</v>
      </c>
      <c r="V21" s="306" t="s">
        <v>536</v>
      </c>
      <c r="W21" s="306" t="s">
        <v>1115</v>
      </c>
      <c r="X21" s="307" t="s">
        <v>433</v>
      </c>
      <c r="Y21" s="307" t="s">
        <v>432</v>
      </c>
      <c r="Z21" s="307" t="s">
        <v>434</v>
      </c>
      <c r="AA21" s="308" t="s">
        <v>747</v>
      </c>
      <c r="AB21" s="295" t="s">
        <v>38</v>
      </c>
      <c r="AC21" s="296" t="s">
        <v>482</v>
      </c>
      <c r="AD21" s="297" t="s">
        <v>483</v>
      </c>
      <c r="AE21" s="297" t="s">
        <v>484</v>
      </c>
      <c r="AF21" s="298" t="s">
        <v>746</v>
      </c>
    </row>
    <row r="22" spans="2:32">
      <c r="B22" s="320" t="s">
        <v>4</v>
      </c>
      <c r="C22" s="315" t="s">
        <v>1305</v>
      </c>
      <c r="D22" s="316" t="s">
        <v>993</v>
      </c>
      <c r="E22" s="309">
        <v>58</v>
      </c>
      <c r="F22" s="133">
        <v>5</v>
      </c>
      <c r="G22" s="133">
        <v>0</v>
      </c>
      <c r="H22" s="133">
        <v>4</v>
      </c>
      <c r="I22" s="133">
        <v>0</v>
      </c>
      <c r="J22" s="133">
        <v>195</v>
      </c>
      <c r="K22" s="336">
        <v>0</v>
      </c>
      <c r="L22" s="133">
        <v>0</v>
      </c>
      <c r="M22" s="20" t="b">
        <v>1</v>
      </c>
      <c r="N22" s="20">
        <v>4</v>
      </c>
      <c r="O22" s="20">
        <v>1</v>
      </c>
      <c r="P22" s="20" t="b">
        <v>1</v>
      </c>
      <c r="Q22" s="322">
        <f>entityDefinitions[[#This Row],['[edibleFromTier']]]</f>
        <v>4</v>
      </c>
      <c r="R22" s="20" t="b">
        <v>0</v>
      </c>
      <c r="S22" s="322">
        <v>5</v>
      </c>
      <c r="T22" s="20" t="b">
        <v>0</v>
      </c>
      <c r="U22" s="322">
        <v>5</v>
      </c>
      <c r="V22" s="20">
        <v>1</v>
      </c>
      <c r="W22" s="20">
        <v>0</v>
      </c>
      <c r="X22" s="250">
        <v>0.25</v>
      </c>
      <c r="Y22" s="250">
        <v>0.25</v>
      </c>
      <c r="Z22" s="250">
        <v>0</v>
      </c>
      <c r="AA22" s="310">
        <v>0</v>
      </c>
      <c r="AB22" s="299" t="s">
        <v>752</v>
      </c>
      <c r="AC22" s="370" t="s">
        <v>885</v>
      </c>
      <c r="AD22" s="379" t="s">
        <v>915</v>
      </c>
      <c r="AE22" s="370" t="s">
        <v>927</v>
      </c>
      <c r="AF22" s="370" t="s">
        <v>942</v>
      </c>
    </row>
    <row r="23" spans="2:32">
      <c r="B23" s="321" t="s">
        <v>4</v>
      </c>
      <c r="C23" s="317" t="s">
        <v>1301</v>
      </c>
      <c r="D23" s="318" t="s">
        <v>206</v>
      </c>
      <c r="E23" s="311">
        <v>7</v>
      </c>
      <c r="F23" s="206">
        <v>40</v>
      </c>
      <c r="G23" s="206">
        <v>1</v>
      </c>
      <c r="H23" s="206">
        <v>100</v>
      </c>
      <c r="I23" s="206">
        <v>0</v>
      </c>
      <c r="J23" s="206">
        <v>143</v>
      </c>
      <c r="K23" s="335">
        <v>0.18</v>
      </c>
      <c r="L23" s="206">
        <v>0</v>
      </c>
      <c r="M23" s="199" t="b">
        <v>1</v>
      </c>
      <c r="N23" s="199">
        <v>4</v>
      </c>
      <c r="O23" s="199">
        <v>11</v>
      </c>
      <c r="P23" s="199" t="b">
        <v>1</v>
      </c>
      <c r="Q23" s="323">
        <v>3</v>
      </c>
      <c r="R23" s="199" t="b">
        <v>0</v>
      </c>
      <c r="S23" s="323">
        <v>5</v>
      </c>
      <c r="T23" s="199" t="b">
        <v>1</v>
      </c>
      <c r="U23" s="323">
        <v>3</v>
      </c>
      <c r="V23" s="199">
        <v>250</v>
      </c>
      <c r="W23" s="199">
        <v>0</v>
      </c>
      <c r="X23" s="251">
        <v>0.5</v>
      </c>
      <c r="Y23" s="251">
        <v>0.5</v>
      </c>
      <c r="Z23" s="251">
        <v>1</v>
      </c>
      <c r="AA23" s="312">
        <v>0</v>
      </c>
      <c r="AB23" s="302" t="s">
        <v>456</v>
      </c>
      <c r="AC23" s="371" t="s">
        <v>883</v>
      </c>
      <c r="AD23" s="378" t="s">
        <v>912</v>
      </c>
      <c r="AE23" s="371" t="s">
        <v>974</v>
      </c>
      <c r="AF23" s="371" t="s">
        <v>941</v>
      </c>
    </row>
    <row r="24" spans="2:32" s="27" customFormat="1">
      <c r="B24" s="320" t="s">
        <v>4</v>
      </c>
      <c r="C24" s="315" t="s">
        <v>1310</v>
      </c>
      <c r="D24" s="316" t="s">
        <v>414</v>
      </c>
      <c r="E24" s="309">
        <v>48</v>
      </c>
      <c r="F24" s="133">
        <v>3</v>
      </c>
      <c r="G24" s="133">
        <v>0</v>
      </c>
      <c r="H24" s="133">
        <v>25</v>
      </c>
      <c r="I24" s="133">
        <v>0</v>
      </c>
      <c r="J24" s="133">
        <v>130</v>
      </c>
      <c r="K24" s="336">
        <v>0.3</v>
      </c>
      <c r="L24" s="133">
        <v>0</v>
      </c>
      <c r="M24" s="20" t="b">
        <v>1</v>
      </c>
      <c r="N24" s="20">
        <v>4</v>
      </c>
      <c r="O24" s="20">
        <v>1</v>
      </c>
      <c r="P24" s="20" t="b">
        <v>1</v>
      </c>
      <c r="Q24" s="322">
        <v>4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0.25</v>
      </c>
      <c r="Y24" s="250">
        <v>0.25</v>
      </c>
      <c r="Z24" s="250">
        <v>1</v>
      </c>
      <c r="AA24" s="310">
        <v>0</v>
      </c>
      <c r="AB24" s="299" t="s">
        <v>719</v>
      </c>
      <c r="AC24" s="242" t="s">
        <v>925</v>
      </c>
      <c r="AD24" s="380" t="s">
        <v>969</v>
      </c>
      <c r="AE24" s="370" t="s">
        <v>928</v>
      </c>
      <c r="AF24" s="370" t="s">
        <v>945</v>
      </c>
    </row>
    <row r="25" spans="2:32">
      <c r="B25" s="321" t="s">
        <v>4</v>
      </c>
      <c r="C25" s="317" t="s">
        <v>1334</v>
      </c>
      <c r="D25" s="318" t="s">
        <v>413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105</v>
      </c>
      <c r="K25" s="335">
        <v>0.3</v>
      </c>
      <c r="L25" s="206">
        <v>0</v>
      </c>
      <c r="M25" s="199" t="b">
        <v>1</v>
      </c>
      <c r="N25" s="199">
        <v>3</v>
      </c>
      <c r="O25" s="199">
        <v>9</v>
      </c>
      <c r="P25" s="199" t="b">
        <v>1</v>
      </c>
      <c r="Q25" s="323">
        <v>2</v>
      </c>
      <c r="R25" s="199" t="b">
        <v>1</v>
      </c>
      <c r="S25" s="323">
        <v>2</v>
      </c>
      <c r="T25" s="199" t="b">
        <v>0</v>
      </c>
      <c r="U25" s="323">
        <v>5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723</v>
      </c>
      <c r="AC25" s="371" t="s">
        <v>902</v>
      </c>
      <c r="AD25" s="378" t="s">
        <v>964</v>
      </c>
      <c r="AE25" s="371" t="s">
        <v>950</v>
      </c>
      <c r="AF25" s="371" t="s">
        <v>951</v>
      </c>
    </row>
    <row r="26" spans="2:32" s="27" customFormat="1">
      <c r="B26" s="320" t="s">
        <v>4</v>
      </c>
      <c r="C26" s="315" t="s">
        <v>1342</v>
      </c>
      <c r="D26" s="316" t="s">
        <v>412</v>
      </c>
      <c r="E26" s="309">
        <v>6</v>
      </c>
      <c r="F26" s="133">
        <v>1</v>
      </c>
      <c r="G26" s="133">
        <v>0</v>
      </c>
      <c r="H26" s="133">
        <v>30</v>
      </c>
      <c r="I26" s="133">
        <v>0</v>
      </c>
      <c r="J26" s="133">
        <v>83</v>
      </c>
      <c r="K26" s="336">
        <v>0.1</v>
      </c>
      <c r="L26" s="133">
        <v>0</v>
      </c>
      <c r="M26" s="20" t="b">
        <v>1</v>
      </c>
      <c r="N26" s="20">
        <v>2</v>
      </c>
      <c r="O26" s="20">
        <v>1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1</v>
      </c>
      <c r="U26" s="322">
        <v>1</v>
      </c>
      <c r="V26" s="20">
        <v>100</v>
      </c>
      <c r="W26" s="20">
        <v>0</v>
      </c>
      <c r="X26" s="250">
        <v>0.05</v>
      </c>
      <c r="Y26" s="250">
        <v>0.05</v>
      </c>
      <c r="Z26" s="250">
        <v>1</v>
      </c>
      <c r="AA26" s="310">
        <v>0</v>
      </c>
      <c r="AB26" s="299" t="s">
        <v>713</v>
      </c>
      <c r="AC26" s="370" t="s">
        <v>898</v>
      </c>
      <c r="AD26" s="379" t="s">
        <v>922</v>
      </c>
      <c r="AE26" s="370" t="s">
        <v>949</v>
      </c>
      <c r="AF26" s="370" t="s">
        <v>948</v>
      </c>
    </row>
    <row r="27" spans="2:32" s="27" customFormat="1">
      <c r="B27" s="320" t="s">
        <v>4</v>
      </c>
      <c r="C27" s="315" t="s">
        <v>1347</v>
      </c>
      <c r="D27" s="316" t="s">
        <v>412</v>
      </c>
      <c r="E27" s="309">
        <v>6</v>
      </c>
      <c r="F27" s="133">
        <v>1</v>
      </c>
      <c r="G27" s="133">
        <v>0</v>
      </c>
      <c r="H27" s="133">
        <v>30</v>
      </c>
      <c r="I27" s="133">
        <v>0</v>
      </c>
      <c r="J27" s="133">
        <v>83</v>
      </c>
      <c r="K27" s="336">
        <v>0.1</v>
      </c>
      <c r="L27" s="133">
        <v>0</v>
      </c>
      <c r="M27" s="20" t="b">
        <v>1</v>
      </c>
      <c r="N27" s="20">
        <v>1</v>
      </c>
      <c r="O27" s="20">
        <v>1</v>
      </c>
      <c r="P27" s="20" t="b">
        <v>1</v>
      </c>
      <c r="Q27" s="322"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0.05</v>
      </c>
      <c r="Y27" s="250">
        <v>0.05</v>
      </c>
      <c r="Z27" s="250">
        <v>1</v>
      </c>
      <c r="AA27" s="310">
        <v>0</v>
      </c>
      <c r="AB27" s="299" t="s">
        <v>713</v>
      </c>
      <c r="AC27" s="370" t="s">
        <v>898</v>
      </c>
      <c r="AD27" s="379" t="s">
        <v>922</v>
      </c>
      <c r="AE27" s="370" t="s">
        <v>949</v>
      </c>
      <c r="AF27" s="382" t="s">
        <v>948</v>
      </c>
    </row>
    <row r="28" spans="2:32" s="27" customFormat="1">
      <c r="B28" s="320" t="s">
        <v>4</v>
      </c>
      <c r="C28" s="315" t="s">
        <v>1322</v>
      </c>
      <c r="D28" s="316" t="s">
        <v>993</v>
      </c>
      <c r="E28" s="309">
        <v>13</v>
      </c>
      <c r="F28" s="133">
        <v>1</v>
      </c>
      <c r="G28" s="133">
        <v>0</v>
      </c>
      <c r="H28" s="133">
        <v>80</v>
      </c>
      <c r="I28" s="133">
        <v>0</v>
      </c>
      <c r="J28" s="133">
        <v>83</v>
      </c>
      <c r="K28" s="336">
        <v>0.1</v>
      </c>
      <c r="L28" s="133">
        <v>0</v>
      </c>
      <c r="M28" s="20" t="b">
        <v>1</v>
      </c>
      <c r="N28" s="20">
        <v>1</v>
      </c>
      <c r="O28" s="20">
        <v>0</v>
      </c>
      <c r="P28" s="20" t="b">
        <v>1</v>
      </c>
      <c r="Q28" s="322">
        <v>0</v>
      </c>
      <c r="R28" s="20" t="b">
        <v>0</v>
      </c>
      <c r="S28" s="322">
        <v>5</v>
      </c>
      <c r="T28" s="20" t="b">
        <v>0</v>
      </c>
      <c r="U28" s="322">
        <v>5</v>
      </c>
      <c r="V28" s="20">
        <v>1</v>
      </c>
      <c r="W28" s="20">
        <v>0</v>
      </c>
      <c r="X28" s="250">
        <v>0.1</v>
      </c>
      <c r="Y28" s="250">
        <v>0.1</v>
      </c>
      <c r="Z28" s="250">
        <v>1</v>
      </c>
      <c r="AA28" s="310">
        <v>0</v>
      </c>
      <c r="AB28" s="299" t="s">
        <v>712</v>
      </c>
      <c r="AC28" s="370" t="s">
        <v>878</v>
      </c>
      <c r="AD28" s="379" t="s">
        <v>908</v>
      </c>
      <c r="AE28" s="370" t="s">
        <v>926</v>
      </c>
      <c r="AF28" s="382" t="s">
        <v>940</v>
      </c>
    </row>
    <row r="29" spans="2:32" s="27" customFormat="1">
      <c r="B29" s="321" t="s">
        <v>4</v>
      </c>
      <c r="C29" s="317" t="s">
        <v>1323</v>
      </c>
      <c r="D29" s="318" t="s">
        <v>413</v>
      </c>
      <c r="E29" s="311">
        <v>27</v>
      </c>
      <c r="F29" s="206">
        <v>2</v>
      </c>
      <c r="G29" s="206">
        <v>0</v>
      </c>
      <c r="H29" s="206">
        <v>20</v>
      </c>
      <c r="I29" s="206">
        <v>0</v>
      </c>
      <c r="J29" s="206">
        <v>75</v>
      </c>
      <c r="K29" s="335">
        <v>0.2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5</v>
      </c>
      <c r="V29" s="199">
        <v>75</v>
      </c>
      <c r="W29" s="199">
        <v>0</v>
      </c>
      <c r="X29" s="251">
        <v>0.25</v>
      </c>
      <c r="Y29" s="251">
        <v>0.25</v>
      </c>
      <c r="Z29" s="251">
        <v>0.7</v>
      </c>
      <c r="AA29" s="312">
        <v>0</v>
      </c>
      <c r="AB29" s="302" t="s">
        <v>650</v>
      </c>
      <c r="AC29" s="371" t="s">
        <v>900</v>
      </c>
      <c r="AD29" s="378" t="s">
        <v>918</v>
      </c>
      <c r="AE29" s="371" t="s">
        <v>936</v>
      </c>
      <c r="AF29" s="472" t="s">
        <v>938</v>
      </c>
    </row>
    <row r="30" spans="2:32" s="27" customFormat="1">
      <c r="B30" s="321" t="s">
        <v>4</v>
      </c>
      <c r="C30" s="317" t="s">
        <v>1324</v>
      </c>
      <c r="D30" s="318" t="s">
        <v>413</v>
      </c>
      <c r="E30" s="311">
        <v>30</v>
      </c>
      <c r="F30" s="206">
        <v>2</v>
      </c>
      <c r="G30" s="206">
        <v>0</v>
      </c>
      <c r="H30" s="206">
        <v>20</v>
      </c>
      <c r="I30" s="206">
        <v>0</v>
      </c>
      <c r="J30" s="206">
        <v>75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5</v>
      </c>
      <c r="V30" s="199">
        <v>75</v>
      </c>
      <c r="W30" s="199">
        <v>0</v>
      </c>
      <c r="X30" s="251">
        <v>0.25</v>
      </c>
      <c r="Y30" s="251">
        <v>0.25</v>
      </c>
      <c r="Z30" s="251">
        <v>0.8</v>
      </c>
      <c r="AA30" s="312">
        <v>0</v>
      </c>
      <c r="AB30" s="302" t="s">
        <v>724</v>
      </c>
      <c r="AC30" s="371" t="s">
        <v>901</v>
      </c>
      <c r="AD30" s="378" t="s">
        <v>962</v>
      </c>
      <c r="AE30" s="371" t="s">
        <v>937</v>
      </c>
      <c r="AF30" s="472" t="s">
        <v>939</v>
      </c>
    </row>
    <row r="31" spans="2:32" s="27" customFormat="1">
      <c r="B31" s="321" t="s">
        <v>4</v>
      </c>
      <c r="C31" s="317" t="s">
        <v>1318</v>
      </c>
      <c r="D31" s="318" t="s">
        <v>979</v>
      </c>
      <c r="E31" s="311">
        <v>30</v>
      </c>
      <c r="F31" s="206">
        <v>2</v>
      </c>
      <c r="G31" s="206">
        <v>0</v>
      </c>
      <c r="H31" s="206">
        <v>10</v>
      </c>
      <c r="I31" s="206">
        <v>0</v>
      </c>
      <c r="J31" s="206">
        <v>75</v>
      </c>
      <c r="K31" s="335">
        <v>0.2</v>
      </c>
      <c r="L31" s="206">
        <v>0</v>
      </c>
      <c r="M31" s="199" t="b">
        <v>1</v>
      </c>
      <c r="N31" s="199">
        <v>0</v>
      </c>
      <c r="O31" s="199">
        <v>6</v>
      </c>
      <c r="P31" s="199" t="b">
        <v>1</v>
      </c>
      <c r="Q31" s="323">
        <f>entityDefinitions[[#This Row],['[edibleFromTier']]]</f>
        <v>0</v>
      </c>
      <c r="R31" s="199" t="b">
        <v>0</v>
      </c>
      <c r="S31" s="323">
        <v>5</v>
      </c>
      <c r="T31" s="199" t="b">
        <v>0</v>
      </c>
      <c r="U31" s="323">
        <v>5</v>
      </c>
      <c r="V31" s="199">
        <v>1</v>
      </c>
      <c r="W31" s="199">
        <v>0</v>
      </c>
      <c r="X31" s="251">
        <v>0.25</v>
      </c>
      <c r="Y31" s="251">
        <v>0.25</v>
      </c>
      <c r="Z31" s="251">
        <v>0.8</v>
      </c>
      <c r="AA31" s="312">
        <v>0</v>
      </c>
      <c r="AB31" s="302" t="s">
        <v>724</v>
      </c>
      <c r="AC31" s="371" t="s">
        <v>901</v>
      </c>
      <c r="AD31" s="378" t="s">
        <v>962</v>
      </c>
      <c r="AE31" s="371" t="s">
        <v>937</v>
      </c>
      <c r="AF31" s="472" t="s">
        <v>939</v>
      </c>
    </row>
    <row r="32" spans="2:32" s="27" customFormat="1">
      <c r="B32" s="321" t="s">
        <v>4</v>
      </c>
      <c r="C32" s="317" t="s">
        <v>1327</v>
      </c>
      <c r="D32" s="318" t="s">
        <v>413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75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5</v>
      </c>
      <c r="T32" s="199" t="b">
        <v>0</v>
      </c>
      <c r="U32" s="323">
        <v>5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651</v>
      </c>
      <c r="AC32" s="371" t="s">
        <v>905</v>
      </c>
      <c r="AD32" s="378" t="s">
        <v>972</v>
      </c>
      <c r="AE32" s="371"/>
      <c r="AF32" s="303"/>
    </row>
    <row r="33" spans="1:32" s="27" customFormat="1">
      <c r="B33" s="320" t="s">
        <v>4</v>
      </c>
      <c r="C33" s="315" t="s">
        <v>1328</v>
      </c>
      <c r="D33" s="316" t="s">
        <v>412</v>
      </c>
      <c r="E33" s="309">
        <v>10</v>
      </c>
      <c r="F33" s="133">
        <v>1</v>
      </c>
      <c r="G33" s="133">
        <v>0</v>
      </c>
      <c r="H33" s="133">
        <v>15</v>
      </c>
      <c r="I33" s="133">
        <v>0</v>
      </c>
      <c r="J33" s="133">
        <v>75</v>
      </c>
      <c r="K33" s="336">
        <v>0.18</v>
      </c>
      <c r="L33" s="133">
        <v>0</v>
      </c>
      <c r="M33" s="20" t="b">
        <v>1</v>
      </c>
      <c r="N33" s="20">
        <v>2</v>
      </c>
      <c r="O33" s="20">
        <v>6</v>
      </c>
      <c r="P33" s="20" t="b">
        <v>1</v>
      </c>
      <c r="Q33" s="322">
        <v>0</v>
      </c>
      <c r="R33" s="20" t="b">
        <v>1</v>
      </c>
      <c r="S33" s="322">
        <v>1</v>
      </c>
      <c r="T33" s="20" t="b">
        <v>1</v>
      </c>
      <c r="U33" s="322">
        <v>0</v>
      </c>
      <c r="V33" s="20">
        <v>95</v>
      </c>
      <c r="W33" s="20">
        <v>0</v>
      </c>
      <c r="X33" s="250">
        <v>0.25</v>
      </c>
      <c r="Y33" s="250">
        <v>0.25</v>
      </c>
      <c r="Z33" s="250">
        <v>0</v>
      </c>
      <c r="AA33" s="310">
        <v>0</v>
      </c>
      <c r="AB33" s="299" t="s">
        <v>646</v>
      </c>
      <c r="AC33" s="370" t="s">
        <v>881</v>
      </c>
      <c r="AD33" s="379" t="s">
        <v>921</v>
      </c>
      <c r="AE33" s="370"/>
      <c r="AF33" s="300"/>
    </row>
    <row r="34" spans="1:32">
      <c r="B34" s="321" t="s">
        <v>4</v>
      </c>
      <c r="C34" s="317" t="s">
        <v>1329</v>
      </c>
      <c r="D34" s="318" t="s">
        <v>413</v>
      </c>
      <c r="E34" s="311">
        <v>3</v>
      </c>
      <c r="F34" s="206">
        <v>1</v>
      </c>
      <c r="G34" s="206">
        <v>0</v>
      </c>
      <c r="H34" s="206">
        <v>15</v>
      </c>
      <c r="I34" s="206">
        <v>0</v>
      </c>
      <c r="J34" s="206">
        <v>75</v>
      </c>
      <c r="K34" s="335">
        <v>0.2</v>
      </c>
      <c r="L34" s="206">
        <v>0</v>
      </c>
      <c r="M34" s="199" t="b">
        <v>1</v>
      </c>
      <c r="N34" s="199">
        <v>1</v>
      </c>
      <c r="O34" s="199">
        <v>7</v>
      </c>
      <c r="P34" s="199" t="b">
        <v>1</v>
      </c>
      <c r="Q34" s="323">
        <v>0</v>
      </c>
      <c r="R34" s="199" t="b">
        <v>1</v>
      </c>
      <c r="S34" s="323">
        <v>0</v>
      </c>
      <c r="T34" s="199" t="b">
        <v>0</v>
      </c>
      <c r="U34" s="323">
        <v>5</v>
      </c>
      <c r="V34" s="199">
        <v>75</v>
      </c>
      <c r="W34" s="199">
        <v>20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651</v>
      </c>
      <c r="AC34" s="371" t="s">
        <v>904</v>
      </c>
      <c r="AD34" s="378" t="s">
        <v>971</v>
      </c>
      <c r="AE34" s="371"/>
      <c r="AF34" s="241"/>
    </row>
    <row r="35" spans="1:32">
      <c r="B35" s="321" t="s">
        <v>4</v>
      </c>
      <c r="C35" s="317" t="s">
        <v>1303</v>
      </c>
      <c r="D35" s="318" t="s">
        <v>586</v>
      </c>
      <c r="E35" s="311">
        <v>48</v>
      </c>
      <c r="F35" s="206">
        <v>0</v>
      </c>
      <c r="G35" s="206">
        <v>1</v>
      </c>
      <c r="H35" s="206">
        <v>70</v>
      </c>
      <c r="I35" s="206">
        <v>0</v>
      </c>
      <c r="J35" s="206">
        <v>75</v>
      </c>
      <c r="K35" s="335">
        <v>0</v>
      </c>
      <c r="L35" s="206">
        <v>1</v>
      </c>
      <c r="M35" s="199" t="b">
        <v>1</v>
      </c>
      <c r="N35" s="199">
        <v>0</v>
      </c>
      <c r="O35" s="199">
        <v>4</v>
      </c>
      <c r="P35" s="199" t="b">
        <v>1</v>
      </c>
      <c r="Q35" s="323">
        <f>entityDefinitions[[#This Row],['[edibleFromTier']]]</f>
        <v>0</v>
      </c>
      <c r="R35" s="199" t="b">
        <v>0</v>
      </c>
      <c r="S35" s="323">
        <v>5</v>
      </c>
      <c r="T35" s="199" t="b">
        <v>0</v>
      </c>
      <c r="U35" s="323">
        <v>5</v>
      </c>
      <c r="V35" s="199">
        <v>1</v>
      </c>
      <c r="W35" s="199">
        <v>0</v>
      </c>
      <c r="X35" s="251">
        <v>0</v>
      </c>
      <c r="Y35" s="251">
        <v>0</v>
      </c>
      <c r="Z35" s="251">
        <v>0</v>
      </c>
      <c r="AA35" s="312">
        <v>0</v>
      </c>
      <c r="AB35" s="302" t="s">
        <v>648</v>
      </c>
      <c r="AC35" s="371" t="s">
        <v>884</v>
      </c>
      <c r="AD35" s="378" t="s">
        <v>914</v>
      </c>
      <c r="AE35" s="371"/>
      <c r="AF35" s="241"/>
    </row>
    <row r="36" spans="1:32">
      <c r="B36" s="321" t="s">
        <v>4</v>
      </c>
      <c r="C36" s="317" t="s">
        <v>1317</v>
      </c>
      <c r="D36" s="318" t="s">
        <v>979</v>
      </c>
      <c r="E36" s="311">
        <v>30</v>
      </c>
      <c r="F36" s="206">
        <v>2</v>
      </c>
      <c r="G36" s="206">
        <v>0</v>
      </c>
      <c r="H36" s="206">
        <v>20</v>
      </c>
      <c r="I36" s="206">
        <v>0</v>
      </c>
      <c r="J36" s="206">
        <v>75</v>
      </c>
      <c r="K36" s="335">
        <v>0.2</v>
      </c>
      <c r="L36" s="206">
        <v>0</v>
      </c>
      <c r="M36" s="199" t="b">
        <v>1</v>
      </c>
      <c r="N36" s="199">
        <v>0</v>
      </c>
      <c r="O36" s="199">
        <v>6</v>
      </c>
      <c r="P36" s="199" t="b">
        <v>1</v>
      </c>
      <c r="Q36" s="323">
        <f>entityDefinitions[[#This Row],['[edibleFromTier']]]</f>
        <v>0</v>
      </c>
      <c r="R36" s="199" t="b">
        <v>0</v>
      </c>
      <c r="S36" s="323">
        <v>5</v>
      </c>
      <c r="T36" s="199" t="b">
        <v>0</v>
      </c>
      <c r="U36" s="323">
        <v>5</v>
      </c>
      <c r="V36" s="199">
        <v>1</v>
      </c>
      <c r="W36" s="199">
        <v>0</v>
      </c>
      <c r="X36" s="251">
        <v>0.25</v>
      </c>
      <c r="Y36" s="251">
        <v>0.25</v>
      </c>
      <c r="Z36" s="251">
        <v>0.8</v>
      </c>
      <c r="AA36" s="312">
        <v>0</v>
      </c>
      <c r="AB36" s="302" t="s">
        <v>724</v>
      </c>
      <c r="AC36" s="371" t="s">
        <v>901</v>
      </c>
      <c r="AD36" s="378" t="s">
        <v>962</v>
      </c>
      <c r="AE36" s="371" t="s">
        <v>937</v>
      </c>
      <c r="AF36" s="371" t="s">
        <v>939</v>
      </c>
    </row>
    <row r="37" spans="1:32" s="27" customFormat="1">
      <c r="B37" s="321" t="s">
        <v>4</v>
      </c>
      <c r="C37" s="317" t="s">
        <v>1331</v>
      </c>
      <c r="D37" s="318" t="s">
        <v>413</v>
      </c>
      <c r="E37" s="311">
        <v>27</v>
      </c>
      <c r="F37" s="206">
        <v>2</v>
      </c>
      <c r="G37" s="206">
        <v>0</v>
      </c>
      <c r="H37" s="206">
        <v>20</v>
      </c>
      <c r="I37" s="206">
        <v>0</v>
      </c>
      <c r="J37" s="206">
        <v>75</v>
      </c>
      <c r="K37" s="335">
        <v>0.2</v>
      </c>
      <c r="L37" s="206">
        <v>0</v>
      </c>
      <c r="M37" s="199" t="b">
        <v>1</v>
      </c>
      <c r="N37" s="199">
        <v>1</v>
      </c>
      <c r="O37" s="199">
        <v>7</v>
      </c>
      <c r="P37" s="199" t="b">
        <v>1</v>
      </c>
      <c r="Q37" s="323">
        <v>0</v>
      </c>
      <c r="R37" s="199" t="b">
        <v>1</v>
      </c>
      <c r="S37" s="323">
        <v>0</v>
      </c>
      <c r="T37" s="199" t="b">
        <v>0</v>
      </c>
      <c r="U37" s="323">
        <v>5</v>
      </c>
      <c r="V37" s="199">
        <v>75</v>
      </c>
      <c r="W37" s="199">
        <v>0</v>
      </c>
      <c r="X37" s="251">
        <v>0.25</v>
      </c>
      <c r="Y37" s="251">
        <v>0.25</v>
      </c>
      <c r="Z37" s="251">
        <v>0.7</v>
      </c>
      <c r="AA37" s="312">
        <v>0</v>
      </c>
      <c r="AB37" s="302" t="s">
        <v>650</v>
      </c>
      <c r="AC37" s="371" t="s">
        <v>900</v>
      </c>
      <c r="AD37" s="378" t="s">
        <v>918</v>
      </c>
      <c r="AE37" s="371" t="s">
        <v>936</v>
      </c>
      <c r="AF37" s="472" t="s">
        <v>938</v>
      </c>
    </row>
    <row r="38" spans="1:32" s="27" customFormat="1">
      <c r="B38" s="321" t="s">
        <v>4</v>
      </c>
      <c r="C38" s="317" t="s">
        <v>1335</v>
      </c>
      <c r="D38" s="318" t="s">
        <v>413</v>
      </c>
      <c r="E38" s="311">
        <v>48</v>
      </c>
      <c r="F38" s="206">
        <v>3</v>
      </c>
      <c r="G38" s="206">
        <v>0</v>
      </c>
      <c r="H38" s="206">
        <v>15</v>
      </c>
      <c r="I38" s="206">
        <v>0</v>
      </c>
      <c r="J38" s="206">
        <v>75</v>
      </c>
      <c r="K38" s="335">
        <v>0.3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80</v>
      </c>
      <c r="W38" s="199">
        <v>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722</v>
      </c>
      <c r="AC38" s="371" t="s">
        <v>903</v>
      </c>
      <c r="AD38" s="378" t="s">
        <v>963</v>
      </c>
      <c r="AE38" s="371"/>
      <c r="AF38" s="303"/>
    </row>
    <row r="39" spans="1:32">
      <c r="B39" s="320" t="s">
        <v>4</v>
      </c>
      <c r="C39" s="315" t="s">
        <v>1333</v>
      </c>
      <c r="D39" s="316" t="s">
        <v>412</v>
      </c>
      <c r="E39" s="309">
        <v>19</v>
      </c>
      <c r="F39" s="133">
        <v>1</v>
      </c>
      <c r="G39" s="133">
        <v>0</v>
      </c>
      <c r="H39" s="133">
        <v>10</v>
      </c>
      <c r="I39" s="133">
        <v>0</v>
      </c>
      <c r="J39" s="133">
        <v>75</v>
      </c>
      <c r="K39" s="336">
        <v>0.3</v>
      </c>
      <c r="L39" s="133">
        <v>0</v>
      </c>
      <c r="M39" s="20" t="b">
        <v>1</v>
      </c>
      <c r="N39" s="20">
        <v>0</v>
      </c>
      <c r="O39" s="20">
        <v>5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v>5</v>
      </c>
      <c r="T39" s="20" t="b">
        <v>0</v>
      </c>
      <c r="U39" s="322">
        <v>5</v>
      </c>
      <c r="V39" s="20">
        <v>1</v>
      </c>
      <c r="W39" s="20">
        <v>0</v>
      </c>
      <c r="X39" s="250">
        <v>0.1</v>
      </c>
      <c r="Y39" s="250">
        <v>0.1</v>
      </c>
      <c r="Z39" s="250">
        <v>0</v>
      </c>
      <c r="AA39" s="310">
        <v>0</v>
      </c>
      <c r="AB39" s="299" t="s">
        <v>647</v>
      </c>
      <c r="AC39" s="370" t="s">
        <v>888</v>
      </c>
      <c r="AD39" s="379" t="s">
        <v>924</v>
      </c>
      <c r="AE39" s="370"/>
      <c r="AF39" s="300"/>
    </row>
    <row r="40" spans="1:32">
      <c r="A40" s="247"/>
      <c r="B40" s="321" t="s">
        <v>4</v>
      </c>
      <c r="C40" s="317" t="s">
        <v>1319</v>
      </c>
      <c r="D40" s="318" t="s">
        <v>979</v>
      </c>
      <c r="E40" s="311">
        <v>30</v>
      </c>
      <c r="F40" s="206">
        <v>2</v>
      </c>
      <c r="G40" s="206">
        <v>0</v>
      </c>
      <c r="H40" s="206">
        <v>15</v>
      </c>
      <c r="I40" s="206">
        <v>0</v>
      </c>
      <c r="J40" s="206">
        <v>75</v>
      </c>
      <c r="K40" s="335">
        <v>0.2</v>
      </c>
      <c r="L40" s="206">
        <v>0</v>
      </c>
      <c r="M40" s="199" t="b">
        <v>1</v>
      </c>
      <c r="N40" s="199">
        <v>1</v>
      </c>
      <c r="O40" s="199">
        <v>6</v>
      </c>
      <c r="P40" s="199" t="b">
        <v>1</v>
      </c>
      <c r="Q40" s="323">
        <v>0</v>
      </c>
      <c r="R40" s="199" t="b">
        <v>0</v>
      </c>
      <c r="S40" s="323">
        <v>5</v>
      </c>
      <c r="T40" s="199" t="b">
        <v>1</v>
      </c>
      <c r="U40" s="323">
        <v>0</v>
      </c>
      <c r="V40" s="199">
        <v>50</v>
      </c>
      <c r="W40" s="199">
        <v>0</v>
      </c>
      <c r="X40" s="251">
        <v>0.25</v>
      </c>
      <c r="Y40" s="251">
        <v>0.25</v>
      </c>
      <c r="Z40" s="251">
        <v>0.8</v>
      </c>
      <c r="AA40" s="312">
        <v>0</v>
      </c>
      <c r="AB40" s="302" t="s">
        <v>724</v>
      </c>
      <c r="AC40" s="371" t="s">
        <v>901</v>
      </c>
      <c r="AD40" s="378" t="s">
        <v>962</v>
      </c>
      <c r="AE40" s="371" t="s">
        <v>937</v>
      </c>
      <c r="AF40" s="472" t="s">
        <v>939</v>
      </c>
    </row>
    <row r="41" spans="1:32">
      <c r="B41" s="321" t="s">
        <v>4</v>
      </c>
      <c r="C41" s="317" t="s">
        <v>1320</v>
      </c>
      <c r="D41" s="318" t="s">
        <v>979</v>
      </c>
      <c r="E41" s="311">
        <v>30</v>
      </c>
      <c r="F41" s="206">
        <v>2</v>
      </c>
      <c r="G41" s="206">
        <v>0</v>
      </c>
      <c r="H41" s="206">
        <v>20</v>
      </c>
      <c r="I41" s="206">
        <v>0</v>
      </c>
      <c r="J41" s="206">
        <v>75</v>
      </c>
      <c r="K41" s="335">
        <v>0.2</v>
      </c>
      <c r="L41" s="206">
        <v>0</v>
      </c>
      <c r="M41" s="199" t="b">
        <v>1</v>
      </c>
      <c r="N41" s="199">
        <v>1</v>
      </c>
      <c r="O41" s="199">
        <v>4</v>
      </c>
      <c r="P41" s="199" t="b">
        <v>1</v>
      </c>
      <c r="Q41" s="323">
        <v>0</v>
      </c>
      <c r="R41" s="199" t="b">
        <v>1</v>
      </c>
      <c r="S41" s="323">
        <v>0</v>
      </c>
      <c r="T41" s="199" t="b">
        <v>0</v>
      </c>
      <c r="U41" s="323">
        <v>5</v>
      </c>
      <c r="V41" s="199">
        <v>1</v>
      </c>
      <c r="W41" s="199">
        <v>0</v>
      </c>
      <c r="X41" s="251">
        <v>0.25</v>
      </c>
      <c r="Y41" s="251">
        <v>0.25</v>
      </c>
      <c r="Z41" s="251">
        <v>0.8</v>
      </c>
      <c r="AA41" s="312">
        <v>0</v>
      </c>
      <c r="AB41" s="302" t="s">
        <v>724</v>
      </c>
      <c r="AC41" s="371" t="s">
        <v>901</v>
      </c>
      <c r="AD41" s="378" t="s">
        <v>962</v>
      </c>
      <c r="AE41" s="371" t="s">
        <v>937</v>
      </c>
      <c r="AF41" s="472" t="s">
        <v>939</v>
      </c>
    </row>
    <row r="42" spans="1:32">
      <c r="B42" s="321" t="s">
        <v>4</v>
      </c>
      <c r="C42" s="317" t="s">
        <v>1302</v>
      </c>
      <c r="D42" s="318" t="s">
        <v>206</v>
      </c>
      <c r="E42" s="311">
        <v>9</v>
      </c>
      <c r="F42" s="206">
        <v>80</v>
      </c>
      <c r="G42" s="206">
        <v>1</v>
      </c>
      <c r="H42" s="206">
        <v>120</v>
      </c>
      <c r="I42" s="206">
        <v>0</v>
      </c>
      <c r="J42" s="206">
        <v>65</v>
      </c>
      <c r="K42" s="335">
        <v>0.18</v>
      </c>
      <c r="L42" s="206">
        <v>0</v>
      </c>
      <c r="M42" s="199" t="b">
        <v>0</v>
      </c>
      <c r="N42" s="199">
        <v>5</v>
      </c>
      <c r="O42" s="199">
        <v>13</v>
      </c>
      <c r="P42" s="199" t="b">
        <v>1</v>
      </c>
      <c r="Q42" s="323">
        <v>4</v>
      </c>
      <c r="R42" s="199" t="b">
        <v>0</v>
      </c>
      <c r="S42" s="323">
        <v>5</v>
      </c>
      <c r="T42" s="199" t="b">
        <v>1</v>
      </c>
      <c r="U42" s="323">
        <v>4</v>
      </c>
      <c r="V42" s="199">
        <v>275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456</v>
      </c>
      <c r="AC42" s="371" t="s">
        <v>883</v>
      </c>
      <c r="AD42" s="378" t="s">
        <v>912</v>
      </c>
      <c r="AE42" s="371" t="s">
        <v>974</v>
      </c>
      <c r="AF42" s="472" t="s">
        <v>941</v>
      </c>
    </row>
    <row r="43" spans="1:32">
      <c r="B43" s="320" t="s">
        <v>4</v>
      </c>
      <c r="C43" s="315" t="s">
        <v>1291</v>
      </c>
      <c r="D43" s="316" t="s">
        <v>412</v>
      </c>
      <c r="E43" s="309">
        <v>13</v>
      </c>
      <c r="F43" s="133">
        <v>1</v>
      </c>
      <c r="G43" s="133">
        <v>0</v>
      </c>
      <c r="H43" s="133">
        <v>5</v>
      </c>
      <c r="I43" s="133">
        <v>0</v>
      </c>
      <c r="J43" s="133">
        <v>55</v>
      </c>
      <c r="K43" s="336">
        <v>0.1</v>
      </c>
      <c r="L43" s="133">
        <v>0</v>
      </c>
      <c r="M43" s="20" t="b">
        <v>1</v>
      </c>
      <c r="N43" s="20">
        <v>1</v>
      </c>
      <c r="O43" s="20">
        <v>4</v>
      </c>
      <c r="P43" s="20" t="b">
        <v>1</v>
      </c>
      <c r="Q43" s="322">
        <v>0</v>
      </c>
      <c r="R43" s="20" t="b">
        <v>0</v>
      </c>
      <c r="S43" s="322">
        <v>5</v>
      </c>
      <c r="T43" s="20" t="b">
        <v>0</v>
      </c>
      <c r="U43" s="322">
        <v>5</v>
      </c>
      <c r="V43" s="20">
        <v>1</v>
      </c>
      <c r="W43" s="20">
        <v>0</v>
      </c>
      <c r="X43" s="250">
        <v>0.1</v>
      </c>
      <c r="Y43" s="250">
        <v>0.1</v>
      </c>
      <c r="Z43" s="250">
        <v>1</v>
      </c>
      <c r="AA43" s="310">
        <v>0</v>
      </c>
      <c r="AB43" s="299" t="s">
        <v>712</v>
      </c>
      <c r="AC43" s="370" t="s">
        <v>878</v>
      </c>
      <c r="AD43" s="379" t="s">
        <v>908</v>
      </c>
      <c r="AE43" s="370" t="s">
        <v>926</v>
      </c>
      <c r="AF43" s="382" t="s">
        <v>940</v>
      </c>
    </row>
    <row r="44" spans="1:32" s="27" customFormat="1">
      <c r="B44" s="321" t="s">
        <v>4</v>
      </c>
      <c r="C44" s="317" t="s">
        <v>1299</v>
      </c>
      <c r="D44" s="318" t="s">
        <v>206</v>
      </c>
      <c r="E44" s="311">
        <v>3</v>
      </c>
      <c r="F44" s="206">
        <v>10</v>
      </c>
      <c r="G44" s="206">
        <v>1</v>
      </c>
      <c r="H44" s="206">
        <v>40</v>
      </c>
      <c r="I44" s="206">
        <v>0</v>
      </c>
      <c r="J44" s="206">
        <v>55</v>
      </c>
      <c r="K44" s="335">
        <v>0.18</v>
      </c>
      <c r="L44" s="206">
        <v>0</v>
      </c>
      <c r="M44" s="199" t="b">
        <v>1</v>
      </c>
      <c r="N44" s="199">
        <v>2</v>
      </c>
      <c r="O44" s="199">
        <v>7</v>
      </c>
      <c r="P44" s="199" t="b">
        <v>1</v>
      </c>
      <c r="Q44" s="323">
        <v>1</v>
      </c>
      <c r="R44" s="199" t="b">
        <v>0</v>
      </c>
      <c r="S44" s="323">
        <v>5</v>
      </c>
      <c r="T44" s="199" t="b">
        <v>1</v>
      </c>
      <c r="U44" s="323">
        <v>1</v>
      </c>
      <c r="V44" s="199">
        <v>125</v>
      </c>
      <c r="W44" s="199">
        <v>0</v>
      </c>
      <c r="X44" s="251">
        <v>0.5</v>
      </c>
      <c r="Y44" s="251">
        <v>0.5</v>
      </c>
      <c r="Z44" s="251">
        <v>1</v>
      </c>
      <c r="AA44" s="312">
        <v>0</v>
      </c>
      <c r="AB44" s="302" t="s">
        <v>456</v>
      </c>
      <c r="AC44" s="371" t="s">
        <v>883</v>
      </c>
      <c r="AD44" s="378" t="s">
        <v>912</v>
      </c>
      <c r="AE44" s="371" t="s">
        <v>974</v>
      </c>
      <c r="AF44" s="472" t="s">
        <v>941</v>
      </c>
    </row>
    <row r="45" spans="1:32" s="27" customFormat="1">
      <c r="A45" s="248"/>
      <c r="B45" s="320" t="s">
        <v>4</v>
      </c>
      <c r="C45" s="315" t="s">
        <v>1330</v>
      </c>
      <c r="D45" s="316" t="s">
        <v>412</v>
      </c>
      <c r="E45" s="309">
        <v>48</v>
      </c>
      <c r="F45" s="133">
        <v>3</v>
      </c>
      <c r="G45" s="133">
        <v>0</v>
      </c>
      <c r="H45" s="133">
        <v>30</v>
      </c>
      <c r="I45" s="133">
        <v>0</v>
      </c>
      <c r="J45" s="133">
        <v>55</v>
      </c>
      <c r="K45" s="336">
        <v>0.2</v>
      </c>
      <c r="L45" s="133">
        <v>0</v>
      </c>
      <c r="M45" s="20" t="b">
        <v>1</v>
      </c>
      <c r="N45" s="20">
        <v>2</v>
      </c>
      <c r="O45" s="20">
        <v>7</v>
      </c>
      <c r="P45" s="20" t="b">
        <v>1</v>
      </c>
      <c r="Q45" s="322">
        <v>1</v>
      </c>
      <c r="R45" s="20" t="b">
        <v>1</v>
      </c>
      <c r="S45" s="322">
        <v>1</v>
      </c>
      <c r="T45" s="20" t="b">
        <v>0</v>
      </c>
      <c r="U45" s="322">
        <v>5</v>
      </c>
      <c r="V45" s="20">
        <v>100</v>
      </c>
      <c r="W45" s="20">
        <v>0</v>
      </c>
      <c r="X45" s="250">
        <v>0.25</v>
      </c>
      <c r="Y45" s="250">
        <v>0.25</v>
      </c>
      <c r="Z45" s="250">
        <v>0</v>
      </c>
      <c r="AA45" s="310">
        <v>0</v>
      </c>
      <c r="AB45" s="299" t="s">
        <v>645</v>
      </c>
      <c r="AC45" s="370" t="s">
        <v>887</v>
      </c>
      <c r="AD45" s="379" t="s">
        <v>916</v>
      </c>
      <c r="AE45" s="370"/>
      <c r="AF45" s="300"/>
    </row>
    <row r="46" spans="1:32" s="27" customFormat="1">
      <c r="B46" s="320" t="s">
        <v>4</v>
      </c>
      <c r="C46" s="315" t="s">
        <v>1308</v>
      </c>
      <c r="D46" s="316" t="s">
        <v>412</v>
      </c>
      <c r="E46" s="309">
        <v>48</v>
      </c>
      <c r="F46" s="133">
        <v>3</v>
      </c>
      <c r="G46" s="133">
        <v>0</v>
      </c>
      <c r="H46" s="133">
        <v>20</v>
      </c>
      <c r="I46" s="133">
        <v>0</v>
      </c>
      <c r="J46" s="133">
        <v>55</v>
      </c>
      <c r="K46" s="336">
        <v>0</v>
      </c>
      <c r="L46" s="133">
        <v>0</v>
      </c>
      <c r="M46" s="20" t="b">
        <v>1</v>
      </c>
      <c r="N46" s="20">
        <v>1</v>
      </c>
      <c r="O46" s="20">
        <v>4</v>
      </c>
      <c r="P46" s="20" t="b">
        <v>1</v>
      </c>
      <c r="Q46" s="322">
        <f>entityDefinitions[[#This Row],['[edibleFromTier']]]</f>
        <v>1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299" t="s">
        <v>752</v>
      </c>
      <c r="AC46" s="370" t="s">
        <v>885</v>
      </c>
      <c r="AD46" s="379" t="s">
        <v>915</v>
      </c>
      <c r="AE46" s="370" t="s">
        <v>927</v>
      </c>
      <c r="AF46" s="382" t="s">
        <v>942</v>
      </c>
    </row>
    <row r="47" spans="1:32" s="27" customFormat="1">
      <c r="B47" s="320" t="s">
        <v>4</v>
      </c>
      <c r="C47" s="315" t="s">
        <v>1312</v>
      </c>
      <c r="D47" s="316" t="s">
        <v>412</v>
      </c>
      <c r="E47" s="309">
        <v>30</v>
      </c>
      <c r="F47" s="133">
        <v>2</v>
      </c>
      <c r="G47" s="133">
        <v>0</v>
      </c>
      <c r="H47" s="133">
        <v>10</v>
      </c>
      <c r="I47" s="133">
        <v>40</v>
      </c>
      <c r="J47" s="133">
        <v>55</v>
      </c>
      <c r="K47" s="336">
        <v>0.2</v>
      </c>
      <c r="L47" s="133">
        <v>0</v>
      </c>
      <c r="M47" s="20" t="b">
        <v>1</v>
      </c>
      <c r="N47" s="20">
        <v>1</v>
      </c>
      <c r="O47" s="20">
        <v>3</v>
      </c>
      <c r="P47" s="20" t="b">
        <v>1</v>
      </c>
      <c r="Q47" s="322">
        <v>0</v>
      </c>
      <c r="R47" s="20" t="b">
        <v>0</v>
      </c>
      <c r="S47" s="322">
        <v>5</v>
      </c>
      <c r="T47" s="20" t="b">
        <v>0</v>
      </c>
      <c r="U47" s="322">
        <v>5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714</v>
      </c>
      <c r="AC47" s="370" t="s">
        <v>897</v>
      </c>
      <c r="AD47" s="379" t="s">
        <v>917</v>
      </c>
      <c r="AE47" s="370"/>
      <c r="AF47" s="300"/>
    </row>
    <row r="48" spans="1:32" s="27" customFormat="1">
      <c r="B48" s="321" t="s">
        <v>4</v>
      </c>
      <c r="C48" s="317" t="s">
        <v>1336</v>
      </c>
      <c r="D48" s="318" t="s">
        <v>413</v>
      </c>
      <c r="E48" s="311">
        <v>40</v>
      </c>
      <c r="F48" s="206">
        <v>2</v>
      </c>
      <c r="G48" s="206">
        <v>0</v>
      </c>
      <c r="H48" s="206">
        <v>50</v>
      </c>
      <c r="I48" s="206">
        <v>0</v>
      </c>
      <c r="J48" s="206">
        <v>55</v>
      </c>
      <c r="K48" s="335">
        <v>0.3</v>
      </c>
      <c r="L48" s="206">
        <v>0</v>
      </c>
      <c r="M48" s="199" t="b">
        <v>1</v>
      </c>
      <c r="N48" s="199">
        <v>2</v>
      </c>
      <c r="O48" s="199">
        <v>9</v>
      </c>
      <c r="P48" s="199" t="b">
        <v>1</v>
      </c>
      <c r="Q48" s="323">
        <v>1</v>
      </c>
      <c r="R48" s="199" t="b">
        <v>1</v>
      </c>
      <c r="S48" s="323">
        <v>1</v>
      </c>
      <c r="T48" s="199" t="b">
        <v>0</v>
      </c>
      <c r="U48" s="323">
        <v>5</v>
      </c>
      <c r="V48" s="199">
        <v>85</v>
      </c>
      <c r="W48" s="199">
        <v>0</v>
      </c>
      <c r="X48" s="251">
        <v>0.25</v>
      </c>
      <c r="Y48" s="251">
        <v>0.25</v>
      </c>
      <c r="Z48" s="251">
        <v>0.75</v>
      </c>
      <c r="AA48" s="312">
        <v>0</v>
      </c>
      <c r="AB48" s="302" t="s">
        <v>723</v>
      </c>
      <c r="AC48" s="371" t="s">
        <v>902</v>
      </c>
      <c r="AD48" s="378" t="s">
        <v>964</v>
      </c>
      <c r="AE48" s="371" t="s">
        <v>950</v>
      </c>
      <c r="AF48" s="472" t="s">
        <v>951</v>
      </c>
    </row>
    <row r="49" spans="1:32" s="27" customFormat="1">
      <c r="B49" s="320" t="s">
        <v>4</v>
      </c>
      <c r="C49" s="315" t="s">
        <v>1337</v>
      </c>
      <c r="D49" s="316" t="s">
        <v>412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55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717</v>
      </c>
      <c r="AC49" s="370" t="s">
        <v>890</v>
      </c>
      <c r="AD49" s="379" t="s">
        <v>966</v>
      </c>
      <c r="AE49" s="370" t="s">
        <v>952</v>
      </c>
      <c r="AF49" s="370" t="s">
        <v>929</v>
      </c>
    </row>
    <row r="50" spans="1:32" s="27" customFormat="1">
      <c r="B50" s="320" t="s">
        <v>4</v>
      </c>
      <c r="C50" s="315" t="s">
        <v>1338</v>
      </c>
      <c r="D50" s="316" t="s">
        <v>412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55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716</v>
      </c>
      <c r="AC50" s="370" t="s">
        <v>891</v>
      </c>
      <c r="AD50" s="379" t="s">
        <v>965</v>
      </c>
      <c r="AE50" s="370" t="s">
        <v>952</v>
      </c>
      <c r="AF50" s="370" t="s">
        <v>930</v>
      </c>
    </row>
    <row r="51" spans="1:32">
      <c r="B51" s="320" t="s">
        <v>4</v>
      </c>
      <c r="C51" s="315" t="s">
        <v>1316</v>
      </c>
      <c r="D51" s="316" t="s">
        <v>993</v>
      </c>
      <c r="E51" s="309">
        <v>48</v>
      </c>
      <c r="F51" s="133">
        <v>3</v>
      </c>
      <c r="G51" s="133">
        <v>0</v>
      </c>
      <c r="H51" s="133">
        <v>20</v>
      </c>
      <c r="I51" s="133">
        <v>0</v>
      </c>
      <c r="J51" s="133">
        <v>55</v>
      </c>
      <c r="K51" s="336">
        <v>0.3</v>
      </c>
      <c r="L51" s="133">
        <v>0</v>
      </c>
      <c r="M51" s="20" t="b">
        <v>1</v>
      </c>
      <c r="N51" s="20">
        <v>1</v>
      </c>
      <c r="O51" s="20">
        <v>6</v>
      </c>
      <c r="P51" s="20" t="b">
        <v>1</v>
      </c>
      <c r="Q51" s="322">
        <v>0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</v>
      </c>
      <c r="Y51" s="250">
        <v>0</v>
      </c>
      <c r="Z51" s="250">
        <v>0.6</v>
      </c>
      <c r="AA51" s="310">
        <v>0</v>
      </c>
      <c r="AB51" s="299" t="s">
        <v>652</v>
      </c>
      <c r="AC51" s="370" t="s">
        <v>906</v>
      </c>
      <c r="AD51" s="379" t="s">
        <v>973</v>
      </c>
      <c r="AE51" s="370" t="s">
        <v>953</v>
      </c>
      <c r="AF51" s="382" t="s">
        <v>954</v>
      </c>
    </row>
    <row r="52" spans="1:32">
      <c r="B52" s="321" t="s">
        <v>4</v>
      </c>
      <c r="C52" s="317" t="s">
        <v>1325</v>
      </c>
      <c r="D52" s="318" t="s">
        <v>413</v>
      </c>
      <c r="E52" s="311">
        <v>3</v>
      </c>
      <c r="F52" s="206">
        <v>1</v>
      </c>
      <c r="G52" s="206">
        <v>0</v>
      </c>
      <c r="H52" s="206">
        <v>40</v>
      </c>
      <c r="I52" s="206">
        <v>0</v>
      </c>
      <c r="J52" s="206">
        <v>50</v>
      </c>
      <c r="K52" s="335">
        <v>0.2</v>
      </c>
      <c r="L52" s="206">
        <v>0</v>
      </c>
      <c r="M52" s="199" t="b">
        <v>1</v>
      </c>
      <c r="N52" s="199">
        <v>1</v>
      </c>
      <c r="O52" s="199">
        <v>7</v>
      </c>
      <c r="P52" s="199" t="b">
        <v>1</v>
      </c>
      <c r="Q52" s="323">
        <v>0</v>
      </c>
      <c r="R52" s="199" t="b">
        <v>1</v>
      </c>
      <c r="S52" s="323">
        <v>0</v>
      </c>
      <c r="T52" s="199" t="b">
        <v>0</v>
      </c>
      <c r="U52" s="323">
        <v>5</v>
      </c>
      <c r="V52" s="199">
        <v>75</v>
      </c>
      <c r="W52" s="199">
        <v>0</v>
      </c>
      <c r="X52" s="251">
        <v>0.25</v>
      </c>
      <c r="Y52" s="251">
        <v>0.25</v>
      </c>
      <c r="Z52" s="251">
        <v>0</v>
      </c>
      <c r="AA52" s="312">
        <v>0</v>
      </c>
      <c r="AB52" s="302" t="s">
        <v>651</v>
      </c>
      <c r="AC52" s="371" t="s">
        <v>904</v>
      </c>
      <c r="AD52" s="378" t="s">
        <v>971</v>
      </c>
      <c r="AE52" s="371"/>
      <c r="AF52" s="303"/>
    </row>
    <row r="53" spans="1:32" s="27" customFormat="1">
      <c r="B53" s="321" t="s">
        <v>4</v>
      </c>
      <c r="C53" s="317" t="s">
        <v>1326</v>
      </c>
      <c r="D53" s="318" t="s">
        <v>413</v>
      </c>
      <c r="E53" s="311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50</v>
      </c>
      <c r="K53" s="335">
        <v>0.2</v>
      </c>
      <c r="L53" s="206">
        <v>0</v>
      </c>
      <c r="M53" s="199" t="b">
        <v>1</v>
      </c>
      <c r="N53" s="199">
        <v>0</v>
      </c>
      <c r="O53" s="199">
        <v>7</v>
      </c>
      <c r="P53" s="199" t="b">
        <v>1</v>
      </c>
      <c r="Q53" s="323"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0.25</v>
      </c>
      <c r="Y53" s="251">
        <v>0.25</v>
      </c>
      <c r="Z53" s="251">
        <v>0</v>
      </c>
      <c r="AA53" s="312">
        <v>0</v>
      </c>
      <c r="AB53" s="302" t="s">
        <v>651</v>
      </c>
      <c r="AC53" s="371" t="s">
        <v>905</v>
      </c>
      <c r="AD53" s="378" t="s">
        <v>972</v>
      </c>
      <c r="AE53" s="371"/>
      <c r="AF53" s="303"/>
    </row>
    <row r="54" spans="1:32" s="27" customFormat="1">
      <c r="B54" s="320" t="s">
        <v>4</v>
      </c>
      <c r="C54" s="411" t="s">
        <v>1297</v>
      </c>
      <c r="D54" s="412" t="s">
        <v>412</v>
      </c>
      <c r="E54" s="413">
        <v>48</v>
      </c>
      <c r="F54" s="414">
        <v>3</v>
      </c>
      <c r="G54" s="414">
        <v>0</v>
      </c>
      <c r="H54" s="414">
        <v>5</v>
      </c>
      <c r="I54" s="414">
        <v>0</v>
      </c>
      <c r="J54" s="414">
        <v>50</v>
      </c>
      <c r="K54" s="415">
        <v>0.53</v>
      </c>
      <c r="L54" s="414">
        <v>0</v>
      </c>
      <c r="M54" s="215" t="b">
        <v>1</v>
      </c>
      <c r="N54" s="215">
        <v>0</v>
      </c>
      <c r="O54" s="215">
        <v>2</v>
      </c>
      <c r="P54" s="215" t="b">
        <v>1</v>
      </c>
      <c r="Q54" s="322">
        <f>entityDefinitions[[#This Row],['[edibleFromTier']]]</f>
        <v>0</v>
      </c>
      <c r="R54" s="215" t="b">
        <v>0</v>
      </c>
      <c r="S54" s="322">
        <v>5</v>
      </c>
      <c r="T54" s="215" t="b">
        <v>0</v>
      </c>
      <c r="U54" s="322">
        <v>5</v>
      </c>
      <c r="V54" s="215">
        <v>1</v>
      </c>
      <c r="W54" s="215">
        <v>0</v>
      </c>
      <c r="X54" s="416">
        <v>0.25</v>
      </c>
      <c r="Y54" s="416">
        <v>0.25</v>
      </c>
      <c r="Z54" s="416">
        <v>0</v>
      </c>
      <c r="AA54" s="417">
        <v>0</v>
      </c>
      <c r="AB54" s="418" t="s">
        <v>721</v>
      </c>
      <c r="AC54" s="419" t="s">
        <v>882</v>
      </c>
      <c r="AD54" s="420" t="s">
        <v>910</v>
      </c>
      <c r="AE54" s="419"/>
      <c r="AF54" s="421"/>
    </row>
    <row r="55" spans="1:32" s="27" customFormat="1">
      <c r="B55" s="321" t="s">
        <v>4</v>
      </c>
      <c r="C55" s="317" t="s">
        <v>1298</v>
      </c>
      <c r="D55" s="318" t="s">
        <v>206</v>
      </c>
      <c r="E55" s="311">
        <v>2</v>
      </c>
      <c r="F55" s="206">
        <v>1</v>
      </c>
      <c r="G55" s="206">
        <v>1</v>
      </c>
      <c r="H55" s="206">
        <v>20</v>
      </c>
      <c r="I55" s="206">
        <v>0</v>
      </c>
      <c r="J55" s="206">
        <v>50</v>
      </c>
      <c r="K55" s="335">
        <v>0.18</v>
      </c>
      <c r="L55" s="206">
        <v>0</v>
      </c>
      <c r="M55" s="199" t="b">
        <v>1</v>
      </c>
      <c r="N55" s="199">
        <v>1</v>
      </c>
      <c r="O55" s="199">
        <v>5</v>
      </c>
      <c r="P55" s="199" t="b">
        <v>1</v>
      </c>
      <c r="Q55" s="323">
        <v>0</v>
      </c>
      <c r="R55" s="199" t="b">
        <v>0</v>
      </c>
      <c r="S55" s="323">
        <v>5</v>
      </c>
      <c r="T55" s="199" t="b">
        <v>1</v>
      </c>
      <c r="U55" s="323">
        <v>0</v>
      </c>
      <c r="V55" s="199">
        <v>80</v>
      </c>
      <c r="W55" s="199">
        <v>0</v>
      </c>
      <c r="X55" s="251">
        <v>0.5</v>
      </c>
      <c r="Y55" s="251">
        <v>0.5</v>
      </c>
      <c r="Z55" s="251">
        <v>1</v>
      </c>
      <c r="AA55" s="312">
        <v>0</v>
      </c>
      <c r="AB55" s="302" t="s">
        <v>456</v>
      </c>
      <c r="AC55" s="371" t="s">
        <v>883</v>
      </c>
      <c r="AD55" s="378" t="s">
        <v>912</v>
      </c>
      <c r="AE55" s="371" t="s">
        <v>974</v>
      </c>
      <c r="AF55" s="371" t="s">
        <v>941</v>
      </c>
    </row>
    <row r="56" spans="1:32" s="27" customFormat="1">
      <c r="B56" s="321" t="s">
        <v>4</v>
      </c>
      <c r="C56" s="317" t="s">
        <v>1340</v>
      </c>
      <c r="D56" s="318" t="s">
        <v>413</v>
      </c>
      <c r="E56" s="311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50</v>
      </c>
      <c r="K56" s="335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23">
        <v>0</v>
      </c>
      <c r="R56" s="199" t="b">
        <v>1</v>
      </c>
      <c r="S56" s="323">
        <v>0</v>
      </c>
      <c r="T56" s="199" t="b">
        <v>0</v>
      </c>
      <c r="U56" s="323">
        <v>5</v>
      </c>
      <c r="V56" s="199">
        <v>75</v>
      </c>
      <c r="W56" s="199">
        <v>0</v>
      </c>
      <c r="X56" s="251">
        <v>0.25</v>
      </c>
      <c r="Y56" s="251">
        <v>0.25</v>
      </c>
      <c r="Z56" s="251">
        <v>0</v>
      </c>
      <c r="AA56" s="312">
        <v>0</v>
      </c>
      <c r="AB56" s="302" t="s">
        <v>651</v>
      </c>
      <c r="AC56" s="371" t="s">
        <v>904</v>
      </c>
      <c r="AD56" s="378" t="s">
        <v>971</v>
      </c>
      <c r="AE56" s="371"/>
      <c r="AF56" s="241"/>
    </row>
    <row r="57" spans="1:32" s="27" customFormat="1">
      <c r="B57" s="321" t="s">
        <v>4</v>
      </c>
      <c r="C57" s="317" t="s">
        <v>1341</v>
      </c>
      <c r="D57" s="318" t="s">
        <v>413</v>
      </c>
      <c r="E57" s="311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50</v>
      </c>
      <c r="K57" s="335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23">
        <v>0</v>
      </c>
      <c r="R57" s="199" t="b">
        <v>1</v>
      </c>
      <c r="S57" s="323">
        <v>0</v>
      </c>
      <c r="T57" s="199" t="b">
        <v>0</v>
      </c>
      <c r="U57" s="323">
        <v>5</v>
      </c>
      <c r="V57" s="199">
        <v>75</v>
      </c>
      <c r="W57" s="199">
        <v>0</v>
      </c>
      <c r="X57" s="251">
        <v>0.25</v>
      </c>
      <c r="Y57" s="251">
        <v>0.25</v>
      </c>
      <c r="Z57" s="251">
        <v>0</v>
      </c>
      <c r="AA57" s="312">
        <v>0</v>
      </c>
      <c r="AB57" s="302" t="s">
        <v>651</v>
      </c>
      <c r="AC57" s="371" t="s">
        <v>905</v>
      </c>
      <c r="AD57" s="378" t="s">
        <v>972</v>
      </c>
      <c r="AE57" s="371"/>
      <c r="AF57" s="241"/>
    </row>
    <row r="58" spans="1:32">
      <c r="A58" s="247"/>
      <c r="B58" s="320" t="s">
        <v>4</v>
      </c>
      <c r="C58" s="315" t="s">
        <v>1304</v>
      </c>
      <c r="D58" s="316" t="s">
        <v>993</v>
      </c>
      <c r="E58" s="309">
        <v>48</v>
      </c>
      <c r="F58" s="133">
        <v>3</v>
      </c>
      <c r="G58" s="133">
        <v>0</v>
      </c>
      <c r="H58" s="133">
        <v>3</v>
      </c>
      <c r="I58" s="133">
        <v>0</v>
      </c>
      <c r="J58" s="133">
        <v>48</v>
      </c>
      <c r="K58" s="336">
        <v>0</v>
      </c>
      <c r="L58" s="133">
        <v>0</v>
      </c>
      <c r="M58" s="20" t="b">
        <v>1</v>
      </c>
      <c r="N58" s="20">
        <v>3</v>
      </c>
      <c r="O58" s="20">
        <v>1</v>
      </c>
      <c r="P58" s="20" t="b">
        <v>1</v>
      </c>
      <c r="Q58" s="322">
        <f>entityDefinitions[[#This Row],['[edibleFromTier']]]</f>
        <v>3</v>
      </c>
      <c r="R58" s="20" t="b">
        <v>0</v>
      </c>
      <c r="S58" s="322">
        <v>5</v>
      </c>
      <c r="T58" s="20" t="b">
        <v>0</v>
      </c>
      <c r="U58" s="322">
        <v>5</v>
      </c>
      <c r="V58" s="20">
        <v>1</v>
      </c>
      <c r="W58" s="20">
        <v>0</v>
      </c>
      <c r="X58" s="250">
        <v>0.25</v>
      </c>
      <c r="Y58" s="250">
        <v>0.25</v>
      </c>
      <c r="Z58" s="250">
        <v>0</v>
      </c>
      <c r="AA58" s="310">
        <v>0</v>
      </c>
      <c r="AB58" s="299" t="s">
        <v>752</v>
      </c>
      <c r="AC58" s="370" t="s">
        <v>885</v>
      </c>
      <c r="AD58" s="379" t="s">
        <v>915</v>
      </c>
      <c r="AE58" s="370" t="s">
        <v>927</v>
      </c>
      <c r="AF58" s="382" t="s">
        <v>942</v>
      </c>
    </row>
    <row r="59" spans="1:32">
      <c r="B59" s="321" t="s">
        <v>4</v>
      </c>
      <c r="C59" s="317" t="s">
        <v>1300</v>
      </c>
      <c r="D59" s="318" t="s">
        <v>206</v>
      </c>
      <c r="E59" s="311">
        <v>5</v>
      </c>
      <c r="F59" s="206">
        <v>20</v>
      </c>
      <c r="G59" s="206">
        <v>1</v>
      </c>
      <c r="H59" s="206">
        <v>80</v>
      </c>
      <c r="I59" s="206">
        <v>0</v>
      </c>
      <c r="J59" s="206">
        <v>35</v>
      </c>
      <c r="K59" s="335">
        <v>0.18</v>
      </c>
      <c r="L59" s="206">
        <v>0</v>
      </c>
      <c r="M59" s="199" t="b">
        <v>1</v>
      </c>
      <c r="N59" s="199">
        <v>3</v>
      </c>
      <c r="O59" s="199">
        <v>9</v>
      </c>
      <c r="P59" s="199" t="b">
        <v>1</v>
      </c>
      <c r="Q59" s="323">
        <v>2</v>
      </c>
      <c r="R59" s="199" t="b">
        <v>0</v>
      </c>
      <c r="S59" s="323">
        <v>5</v>
      </c>
      <c r="T59" s="199" t="b">
        <v>1</v>
      </c>
      <c r="U59" s="323">
        <v>2</v>
      </c>
      <c r="V59" s="199">
        <v>225</v>
      </c>
      <c r="W59" s="199">
        <v>0</v>
      </c>
      <c r="X59" s="251">
        <v>0.5</v>
      </c>
      <c r="Y59" s="251">
        <v>0.5</v>
      </c>
      <c r="Z59" s="251">
        <v>1</v>
      </c>
      <c r="AA59" s="312">
        <v>0</v>
      </c>
      <c r="AB59" s="302" t="s">
        <v>456</v>
      </c>
      <c r="AC59" s="371" t="s">
        <v>883</v>
      </c>
      <c r="AD59" s="378" t="s">
        <v>912</v>
      </c>
      <c r="AE59" s="371" t="s">
        <v>974</v>
      </c>
      <c r="AF59" s="472" t="s">
        <v>941</v>
      </c>
    </row>
    <row r="60" spans="1:32">
      <c r="B60" s="320" t="s">
        <v>4</v>
      </c>
      <c r="C60" s="315" t="s">
        <v>1321</v>
      </c>
      <c r="D60" s="316" t="s">
        <v>993</v>
      </c>
      <c r="E60" s="309">
        <v>13</v>
      </c>
      <c r="F60" s="133">
        <v>1</v>
      </c>
      <c r="G60" s="133">
        <v>0</v>
      </c>
      <c r="H60" s="133">
        <v>20</v>
      </c>
      <c r="I60" s="133">
        <v>0</v>
      </c>
      <c r="J60" s="133">
        <v>28</v>
      </c>
      <c r="K60" s="336">
        <v>0.1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0.1</v>
      </c>
      <c r="Y60" s="250">
        <v>0.1</v>
      </c>
      <c r="Z60" s="250">
        <v>1</v>
      </c>
      <c r="AA60" s="310">
        <v>0</v>
      </c>
      <c r="AB60" s="299" t="s">
        <v>712</v>
      </c>
      <c r="AC60" s="370" t="s">
        <v>878</v>
      </c>
      <c r="AD60" s="379" t="s">
        <v>908</v>
      </c>
      <c r="AE60" s="370" t="s">
        <v>926</v>
      </c>
      <c r="AF60" s="382" t="s">
        <v>940</v>
      </c>
    </row>
    <row r="61" spans="1:32" s="27" customFormat="1">
      <c r="B61" s="320" t="s">
        <v>4</v>
      </c>
      <c r="C61" s="315" t="s">
        <v>1346</v>
      </c>
      <c r="D61" s="316" t="s">
        <v>412</v>
      </c>
      <c r="E61" s="309">
        <v>6</v>
      </c>
      <c r="F61" s="133">
        <v>1</v>
      </c>
      <c r="G61" s="133">
        <v>0</v>
      </c>
      <c r="H61" s="133">
        <v>5</v>
      </c>
      <c r="I61" s="133">
        <v>0</v>
      </c>
      <c r="J61" s="133">
        <v>28</v>
      </c>
      <c r="K61" s="336">
        <v>0.1</v>
      </c>
      <c r="L61" s="133">
        <v>0</v>
      </c>
      <c r="M61" s="20" t="b">
        <v>1</v>
      </c>
      <c r="N61" s="20">
        <v>1</v>
      </c>
      <c r="O61" s="20">
        <v>1</v>
      </c>
      <c r="P61" s="20" t="b">
        <v>1</v>
      </c>
      <c r="Q61" s="322">
        <v>0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0.05</v>
      </c>
      <c r="Y61" s="250">
        <v>0.05</v>
      </c>
      <c r="Z61" s="250">
        <v>1</v>
      </c>
      <c r="AA61" s="310">
        <v>0</v>
      </c>
      <c r="AB61" s="299" t="s">
        <v>713</v>
      </c>
      <c r="AC61" s="370" t="s">
        <v>898</v>
      </c>
      <c r="AD61" s="379" t="s">
        <v>922</v>
      </c>
      <c r="AE61" s="370" t="s">
        <v>949</v>
      </c>
      <c r="AF61" s="370" t="s">
        <v>948</v>
      </c>
    </row>
    <row r="62" spans="1:32" s="27" customFormat="1">
      <c r="B62" s="320" t="s">
        <v>4</v>
      </c>
      <c r="C62" s="315" t="s">
        <v>1314</v>
      </c>
      <c r="D62" s="316" t="s">
        <v>412</v>
      </c>
      <c r="E62" s="309">
        <v>19</v>
      </c>
      <c r="F62" s="133">
        <v>1</v>
      </c>
      <c r="G62" s="133">
        <v>0</v>
      </c>
      <c r="H62" s="133">
        <v>15</v>
      </c>
      <c r="I62" s="133">
        <v>0</v>
      </c>
      <c r="J62" s="133">
        <v>28</v>
      </c>
      <c r="K62" s="336">
        <v>0.3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f>entityDefinitions[[#This Row],['[edibleFromTier']]]</f>
        <v>1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0.1</v>
      </c>
      <c r="Y62" s="250">
        <v>0.1</v>
      </c>
      <c r="Z62" s="250">
        <v>0</v>
      </c>
      <c r="AA62" s="310">
        <v>0</v>
      </c>
      <c r="AB62" s="299" t="s">
        <v>647</v>
      </c>
      <c r="AC62" s="370" t="s">
        <v>888</v>
      </c>
      <c r="AD62" s="379" t="s">
        <v>924</v>
      </c>
      <c r="AE62" s="370"/>
      <c r="AF62" s="242"/>
    </row>
    <row r="63" spans="1:32" s="27" customFormat="1">
      <c r="B63" s="320" t="s">
        <v>4</v>
      </c>
      <c r="C63" s="315" t="s">
        <v>1348</v>
      </c>
      <c r="D63" s="316" t="s">
        <v>412</v>
      </c>
      <c r="E63" s="309">
        <v>19</v>
      </c>
      <c r="F63" s="133">
        <v>1</v>
      </c>
      <c r="G63" s="133">
        <v>0</v>
      </c>
      <c r="H63" s="133">
        <v>-10</v>
      </c>
      <c r="I63" s="133">
        <v>0</v>
      </c>
      <c r="J63" s="133">
        <v>25</v>
      </c>
      <c r="K63" s="336">
        <v>0.3</v>
      </c>
      <c r="L63" s="133">
        <v>0</v>
      </c>
      <c r="M63" s="20" t="b">
        <v>1</v>
      </c>
      <c r="N63" s="20">
        <v>0</v>
      </c>
      <c r="O63" s="20">
        <v>2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0.1</v>
      </c>
      <c r="Y63" s="250">
        <v>0.1</v>
      </c>
      <c r="Z63" s="250">
        <v>0</v>
      </c>
      <c r="AA63" s="310">
        <v>0</v>
      </c>
      <c r="AB63" s="299" t="s">
        <v>647</v>
      </c>
      <c r="AC63" s="370" t="s">
        <v>888</v>
      </c>
      <c r="AD63" s="379" t="s">
        <v>924</v>
      </c>
      <c r="AE63" s="370"/>
      <c r="AF63" s="242"/>
    </row>
    <row r="64" spans="1:32" s="27" customFormat="1">
      <c r="B64" s="320" t="s">
        <v>4</v>
      </c>
      <c r="C64" s="315" t="s">
        <v>1292</v>
      </c>
      <c r="D64" s="316" t="s">
        <v>412</v>
      </c>
      <c r="E64" s="309">
        <v>3</v>
      </c>
      <c r="F64" s="133">
        <v>1</v>
      </c>
      <c r="G64" s="133">
        <v>0</v>
      </c>
      <c r="H64" s="133">
        <v>4</v>
      </c>
      <c r="I64" s="133">
        <v>0</v>
      </c>
      <c r="J64" s="133">
        <v>25</v>
      </c>
      <c r="K64" s="336">
        <v>0.1</v>
      </c>
      <c r="L64" s="133">
        <v>0</v>
      </c>
      <c r="M64" s="20" t="b">
        <v>1</v>
      </c>
      <c r="N64" s="20">
        <v>0</v>
      </c>
      <c r="O64" s="20">
        <v>1</v>
      </c>
      <c r="P64" s="20" t="b">
        <v>1</v>
      </c>
      <c r="Q64" s="322">
        <f>entityDefinitions[[#This Row],['[edibleFromTier']]]</f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0.2</v>
      </c>
      <c r="Y64" s="250">
        <v>0.05</v>
      </c>
      <c r="Z64" s="250">
        <v>0</v>
      </c>
      <c r="AA64" s="310">
        <v>0</v>
      </c>
      <c r="AB64" s="299" t="s">
        <v>711</v>
      </c>
      <c r="AC64" s="370" t="s">
        <v>879</v>
      </c>
      <c r="AD64" s="379" t="s">
        <v>909</v>
      </c>
      <c r="AE64" s="370"/>
      <c r="AF64" s="242"/>
    </row>
    <row r="65" spans="2:32">
      <c r="B65" s="320" t="s">
        <v>4</v>
      </c>
      <c r="C65" s="315" t="s">
        <v>1293</v>
      </c>
      <c r="D65" s="316" t="s">
        <v>412</v>
      </c>
      <c r="E65" s="309">
        <v>4</v>
      </c>
      <c r="F65" s="133">
        <v>1</v>
      </c>
      <c r="G65" s="133">
        <v>0</v>
      </c>
      <c r="H65" s="133">
        <v>4</v>
      </c>
      <c r="I65" s="133">
        <v>0</v>
      </c>
      <c r="J65" s="133">
        <v>25</v>
      </c>
      <c r="K65" s="336">
        <v>0.1</v>
      </c>
      <c r="L65" s="133">
        <v>0</v>
      </c>
      <c r="M65" s="20" t="b">
        <v>1</v>
      </c>
      <c r="N65" s="20">
        <v>0</v>
      </c>
      <c r="O65" s="20">
        <v>1</v>
      </c>
      <c r="P65" s="20" t="b">
        <v>1</v>
      </c>
      <c r="Q65" s="322">
        <f>entityDefinitions[[#This Row],['[edibleFromTier']]]</f>
        <v>0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0.05</v>
      </c>
      <c r="Y65" s="250">
        <v>0.05</v>
      </c>
      <c r="Z65" s="250">
        <v>0</v>
      </c>
      <c r="AA65" s="310">
        <v>0</v>
      </c>
      <c r="AB65" s="299" t="s">
        <v>748</v>
      </c>
      <c r="AC65" s="370" t="s">
        <v>880</v>
      </c>
      <c r="AD65" s="379" t="s">
        <v>960</v>
      </c>
      <c r="AE65" s="370"/>
      <c r="AF65" s="242"/>
    </row>
    <row r="66" spans="2:32">
      <c r="B66" s="320" t="s">
        <v>4</v>
      </c>
      <c r="C66" s="315" t="s">
        <v>1294</v>
      </c>
      <c r="D66" s="316" t="s">
        <v>412</v>
      </c>
      <c r="E66" s="309">
        <v>7</v>
      </c>
      <c r="F66" s="133">
        <v>1</v>
      </c>
      <c r="G66" s="133">
        <v>0</v>
      </c>
      <c r="H66" s="133">
        <v>4</v>
      </c>
      <c r="I66" s="133">
        <v>0</v>
      </c>
      <c r="J66" s="133">
        <v>25</v>
      </c>
      <c r="K66" s="336">
        <v>0.1</v>
      </c>
      <c r="L66" s="133">
        <v>0</v>
      </c>
      <c r="M66" s="20" t="b">
        <v>1</v>
      </c>
      <c r="N66" s="20">
        <v>0</v>
      </c>
      <c r="O66" s="20">
        <v>1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0.05</v>
      </c>
      <c r="Y66" s="250">
        <v>0.05</v>
      </c>
      <c r="Z66" s="250">
        <v>0</v>
      </c>
      <c r="AA66" s="310">
        <v>0</v>
      </c>
      <c r="AB66" s="299" t="s">
        <v>749</v>
      </c>
      <c r="AC66" s="370" t="s">
        <v>894</v>
      </c>
      <c r="AD66" s="379" t="s">
        <v>961</v>
      </c>
      <c r="AE66" s="370"/>
      <c r="AF66" s="242"/>
    </row>
    <row r="67" spans="2:32">
      <c r="B67" s="320" t="s">
        <v>4</v>
      </c>
      <c r="C67" s="315" t="s">
        <v>1295</v>
      </c>
      <c r="D67" s="316" t="s">
        <v>412</v>
      </c>
      <c r="E67" s="309">
        <v>4</v>
      </c>
      <c r="F67" s="133">
        <v>1</v>
      </c>
      <c r="G67" s="133">
        <v>0</v>
      </c>
      <c r="H67" s="133">
        <v>4</v>
      </c>
      <c r="I67" s="133">
        <v>0</v>
      </c>
      <c r="J67" s="133">
        <v>25</v>
      </c>
      <c r="K67" s="336">
        <v>0.1</v>
      </c>
      <c r="L67" s="133">
        <v>0</v>
      </c>
      <c r="M67" s="20" t="b">
        <v>1</v>
      </c>
      <c r="N67" s="20">
        <v>0</v>
      </c>
      <c r="O67" s="20">
        <v>1</v>
      </c>
      <c r="P67" s="20" t="b">
        <v>1</v>
      </c>
      <c r="Q67" s="322">
        <f>entityDefinitions[[#This Row],['[edibleFromTier']]]</f>
        <v>0</v>
      </c>
      <c r="R67" s="20" t="b">
        <v>0</v>
      </c>
      <c r="S67" s="322">
        <v>5</v>
      </c>
      <c r="T67" s="20" t="b">
        <v>0</v>
      </c>
      <c r="U67" s="322">
        <v>5</v>
      </c>
      <c r="V67" s="20">
        <v>1</v>
      </c>
      <c r="W67" s="20">
        <v>0</v>
      </c>
      <c r="X67" s="250">
        <v>0.05</v>
      </c>
      <c r="Y67" s="250">
        <v>0.05</v>
      </c>
      <c r="Z67" s="250">
        <v>0</v>
      </c>
      <c r="AA67" s="310">
        <v>0</v>
      </c>
      <c r="AB67" s="299" t="s">
        <v>750</v>
      </c>
      <c r="AC67" s="370" t="s">
        <v>893</v>
      </c>
      <c r="AD67" s="379" t="s">
        <v>919</v>
      </c>
      <c r="AE67" s="370"/>
      <c r="AF67" s="242"/>
    </row>
    <row r="68" spans="2:32">
      <c r="B68" s="320" t="s">
        <v>4</v>
      </c>
      <c r="C68" s="315" t="s">
        <v>1296</v>
      </c>
      <c r="D68" s="316" t="s">
        <v>412</v>
      </c>
      <c r="E68" s="309">
        <v>0</v>
      </c>
      <c r="F68" s="133">
        <v>0</v>
      </c>
      <c r="G68" s="133">
        <v>0</v>
      </c>
      <c r="H68" s="133">
        <v>4</v>
      </c>
      <c r="I68" s="133">
        <v>0</v>
      </c>
      <c r="J68" s="133">
        <v>25</v>
      </c>
      <c r="K68" s="336">
        <v>0.1</v>
      </c>
      <c r="L68" s="133">
        <v>0</v>
      </c>
      <c r="M68" s="20" t="b">
        <v>1</v>
      </c>
      <c r="N68" s="20">
        <v>0</v>
      </c>
      <c r="O68" s="20">
        <v>1</v>
      </c>
      <c r="P68" s="20" t="b">
        <v>1</v>
      </c>
      <c r="Q68" s="322">
        <f>entityDefinitions[[#This Row],['[edibleFromTier']]]</f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0</v>
      </c>
      <c r="AA68" s="310">
        <v>0</v>
      </c>
      <c r="AB68" s="299" t="s">
        <v>751</v>
      </c>
      <c r="AC68" s="370" t="s">
        <v>895</v>
      </c>
      <c r="AD68" s="379" t="s">
        <v>920</v>
      </c>
      <c r="AE68" s="370"/>
      <c r="AF68" s="242"/>
    </row>
    <row r="69" spans="2:32">
      <c r="B69" s="320" t="s">
        <v>4</v>
      </c>
      <c r="C69" s="315" t="s">
        <v>1343</v>
      </c>
      <c r="D69" s="316" t="s">
        <v>412</v>
      </c>
      <c r="E69" s="309">
        <v>5</v>
      </c>
      <c r="F69" s="133">
        <v>1</v>
      </c>
      <c r="G69" s="133">
        <v>0</v>
      </c>
      <c r="H69" s="133">
        <v>4</v>
      </c>
      <c r="I69" s="133">
        <v>0</v>
      </c>
      <c r="J69" s="133">
        <v>25</v>
      </c>
      <c r="K69" s="336">
        <v>0.1</v>
      </c>
      <c r="L69" s="133">
        <v>0</v>
      </c>
      <c r="M69" s="20" t="b">
        <v>1</v>
      </c>
      <c r="N69" s="20">
        <v>0</v>
      </c>
      <c r="O69" s="20">
        <v>0.5</v>
      </c>
      <c r="P69" s="20" t="b">
        <v>1</v>
      </c>
      <c r="Q69" s="322">
        <f>entityDefinitions[[#This Row],['[edibleFromTier']]]</f>
        <v>0</v>
      </c>
      <c r="R69" s="20" t="b">
        <v>0</v>
      </c>
      <c r="S69" s="322">
        <v>5</v>
      </c>
      <c r="T69" s="20" t="b">
        <v>0</v>
      </c>
      <c r="U69" s="322">
        <v>5</v>
      </c>
      <c r="V69" s="20">
        <v>1</v>
      </c>
      <c r="W69" s="20">
        <v>0</v>
      </c>
      <c r="X69" s="250">
        <v>0.05</v>
      </c>
      <c r="Y69" s="250">
        <v>0.05</v>
      </c>
      <c r="Z69" s="250">
        <v>0</v>
      </c>
      <c r="AA69" s="310">
        <v>0</v>
      </c>
      <c r="AB69" s="299" t="s">
        <v>753</v>
      </c>
      <c r="AC69" s="370" t="s">
        <v>892</v>
      </c>
      <c r="AD69" s="379" t="s">
        <v>913</v>
      </c>
      <c r="AE69" s="370"/>
      <c r="AF69" s="242"/>
    </row>
    <row r="70" spans="2:32" s="27" customFormat="1">
      <c r="B70" s="320" t="s">
        <v>4</v>
      </c>
      <c r="C70" s="315" t="s">
        <v>1344</v>
      </c>
      <c r="D70" s="316" t="s">
        <v>412</v>
      </c>
      <c r="E70" s="309">
        <v>7</v>
      </c>
      <c r="F70" s="133">
        <v>1</v>
      </c>
      <c r="G70" s="133">
        <v>0</v>
      </c>
      <c r="H70" s="133">
        <v>4</v>
      </c>
      <c r="I70" s="133">
        <v>0</v>
      </c>
      <c r="J70" s="133">
        <v>25</v>
      </c>
      <c r="K70" s="336">
        <v>0.1</v>
      </c>
      <c r="L70" s="133">
        <v>0</v>
      </c>
      <c r="M70" s="20" t="b">
        <v>1</v>
      </c>
      <c r="N70" s="20">
        <v>0</v>
      </c>
      <c r="O70" s="20">
        <v>0.5</v>
      </c>
      <c r="P70" s="20" t="b">
        <v>1</v>
      </c>
      <c r="Q70" s="322">
        <f>entityDefinitions[[#This Row],['[edibleFromTier']]]</f>
        <v>0</v>
      </c>
      <c r="R70" s="20" t="b">
        <v>0</v>
      </c>
      <c r="S70" s="322">
        <v>5</v>
      </c>
      <c r="T70" s="20" t="b">
        <v>0</v>
      </c>
      <c r="U70" s="322">
        <v>5</v>
      </c>
      <c r="V70" s="20">
        <v>1</v>
      </c>
      <c r="W70" s="20">
        <v>0</v>
      </c>
      <c r="X70" s="250">
        <v>0.05</v>
      </c>
      <c r="Y70" s="250">
        <v>0.05</v>
      </c>
      <c r="Z70" s="250">
        <v>0</v>
      </c>
      <c r="AA70" s="310">
        <v>0</v>
      </c>
      <c r="AB70" s="299" t="s">
        <v>754</v>
      </c>
      <c r="AC70" s="370" t="s">
        <v>892</v>
      </c>
      <c r="AD70" s="379" t="s">
        <v>913</v>
      </c>
      <c r="AE70" s="370"/>
      <c r="AF70" s="242"/>
    </row>
    <row r="71" spans="2:32" s="27" customFormat="1">
      <c r="B71" s="320" t="s">
        <v>4</v>
      </c>
      <c r="C71" s="315" t="s">
        <v>1345</v>
      </c>
      <c r="D71" s="316" t="s">
        <v>412</v>
      </c>
      <c r="E71" s="309">
        <v>4</v>
      </c>
      <c r="F71" s="133">
        <v>1</v>
      </c>
      <c r="G71" s="133">
        <v>0</v>
      </c>
      <c r="H71" s="133">
        <v>4</v>
      </c>
      <c r="I71" s="133">
        <v>0</v>
      </c>
      <c r="J71" s="133">
        <v>25</v>
      </c>
      <c r="K71" s="336">
        <v>0.1</v>
      </c>
      <c r="L71" s="133">
        <v>0</v>
      </c>
      <c r="M71" s="20" t="b">
        <v>1</v>
      </c>
      <c r="N71" s="20">
        <v>0</v>
      </c>
      <c r="O71" s="20">
        <v>0.5</v>
      </c>
      <c r="P71" s="20" t="b">
        <v>1</v>
      </c>
      <c r="Q71" s="322">
        <v>0</v>
      </c>
      <c r="R71" s="20" t="b">
        <v>0</v>
      </c>
      <c r="S71" s="322">
        <v>5</v>
      </c>
      <c r="T71" s="20" t="b">
        <v>0</v>
      </c>
      <c r="U71" s="322">
        <v>5</v>
      </c>
      <c r="V71" s="20">
        <v>1</v>
      </c>
      <c r="W71" s="20">
        <v>0</v>
      </c>
      <c r="X71" s="250">
        <v>0.05</v>
      </c>
      <c r="Y71" s="250">
        <v>0.05</v>
      </c>
      <c r="Z71" s="250">
        <v>0</v>
      </c>
      <c r="AA71" s="310">
        <v>0</v>
      </c>
      <c r="AB71" s="299" t="s">
        <v>755</v>
      </c>
      <c r="AC71" s="370" t="s">
        <v>892</v>
      </c>
      <c r="AD71" s="379" t="s">
        <v>913</v>
      </c>
      <c r="AE71" s="370"/>
      <c r="AF71" s="242"/>
    </row>
    <row r="72" spans="2:32" s="27" customFormat="1">
      <c r="B72" s="320" t="s">
        <v>4</v>
      </c>
      <c r="C72" s="315" t="s">
        <v>1307</v>
      </c>
      <c r="D72" s="316" t="s">
        <v>412</v>
      </c>
      <c r="E72" s="309">
        <v>38</v>
      </c>
      <c r="F72" s="133">
        <v>2</v>
      </c>
      <c r="G72" s="133">
        <v>0</v>
      </c>
      <c r="H72" s="133">
        <v>20</v>
      </c>
      <c r="I72" s="133">
        <v>0</v>
      </c>
      <c r="J72" s="133">
        <v>25</v>
      </c>
      <c r="K72" s="336">
        <v>0.2</v>
      </c>
      <c r="L72" s="133">
        <v>0</v>
      </c>
      <c r="M72" s="20" t="b">
        <v>1</v>
      </c>
      <c r="N72" s="20">
        <v>0</v>
      </c>
      <c r="O72" s="20">
        <v>3</v>
      </c>
      <c r="P72" s="20" t="b">
        <v>1</v>
      </c>
      <c r="Q72" s="322">
        <f>entityDefinitions[[#This Row],['[edibleFromTier']]]</f>
        <v>0</v>
      </c>
      <c r="R72" s="20" t="b">
        <v>0</v>
      </c>
      <c r="S72" s="322">
        <v>5</v>
      </c>
      <c r="T72" s="20" t="b">
        <v>0</v>
      </c>
      <c r="U72" s="322">
        <v>5</v>
      </c>
      <c r="V72" s="20">
        <v>1</v>
      </c>
      <c r="W72" s="20">
        <v>0</v>
      </c>
      <c r="X72" s="250">
        <v>0</v>
      </c>
      <c r="Y72" s="250">
        <v>0</v>
      </c>
      <c r="Z72" s="250">
        <v>1</v>
      </c>
      <c r="AA72" s="310">
        <v>0</v>
      </c>
      <c r="AB72" s="302" t="s">
        <v>649</v>
      </c>
      <c r="AC72" s="370" t="s">
        <v>896</v>
      </c>
      <c r="AD72" s="379" t="s">
        <v>911</v>
      </c>
      <c r="AE72" s="370" t="s">
        <v>944</v>
      </c>
      <c r="AF72" s="370" t="s">
        <v>943</v>
      </c>
    </row>
    <row r="73" spans="2:32" s="27" customFormat="1">
      <c r="B73" s="320" t="s">
        <v>4</v>
      </c>
      <c r="C73" s="315" t="s">
        <v>1313</v>
      </c>
      <c r="D73" s="316" t="s">
        <v>412</v>
      </c>
      <c r="E73" s="309">
        <v>24</v>
      </c>
      <c r="F73" s="133">
        <v>2</v>
      </c>
      <c r="G73" s="133">
        <v>0</v>
      </c>
      <c r="H73" s="133">
        <v>6</v>
      </c>
      <c r="I73" s="133">
        <v>30</v>
      </c>
      <c r="J73" s="133">
        <v>25</v>
      </c>
      <c r="K73" s="336">
        <v>0.2</v>
      </c>
      <c r="L73" s="133">
        <v>0</v>
      </c>
      <c r="M73" s="20" t="b">
        <v>1</v>
      </c>
      <c r="N73" s="20">
        <v>0</v>
      </c>
      <c r="O73" s="20">
        <v>2</v>
      </c>
      <c r="P73" s="20" t="b">
        <v>1</v>
      </c>
      <c r="Q73" s="322">
        <f>entityDefinitions[[#This Row],['[edibleFromTier']]]</f>
        <v>0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0.25</v>
      </c>
      <c r="Y73" s="250">
        <v>0.25</v>
      </c>
      <c r="Z73" s="250">
        <v>0</v>
      </c>
      <c r="AA73" s="310">
        <v>0</v>
      </c>
      <c r="AB73" s="301" t="s">
        <v>714</v>
      </c>
      <c r="AC73" s="370" t="s">
        <v>897</v>
      </c>
      <c r="AD73" s="379" t="s">
        <v>917</v>
      </c>
      <c r="AE73" s="370"/>
      <c r="AF73" s="242"/>
    </row>
    <row r="74" spans="2:32" s="27" customFormat="1">
      <c r="B74" s="320" t="s">
        <v>4</v>
      </c>
      <c r="C74" s="315" t="s">
        <v>1332</v>
      </c>
      <c r="D74" s="316" t="s">
        <v>412</v>
      </c>
      <c r="E74" s="309">
        <v>19</v>
      </c>
      <c r="F74" s="133">
        <v>1</v>
      </c>
      <c r="G74" s="133">
        <v>0</v>
      </c>
      <c r="H74" s="133">
        <v>5</v>
      </c>
      <c r="I74" s="133">
        <v>0</v>
      </c>
      <c r="J74" s="133">
        <v>25</v>
      </c>
      <c r="K74" s="336">
        <v>0.3</v>
      </c>
      <c r="L74" s="133">
        <v>0</v>
      </c>
      <c r="M74" s="20" t="b">
        <v>1</v>
      </c>
      <c r="N74" s="20">
        <v>0</v>
      </c>
      <c r="O74" s="20">
        <v>2</v>
      </c>
      <c r="P74" s="20" t="b">
        <v>1</v>
      </c>
      <c r="Q74" s="322">
        <f>entityDefinitions[[#This Row],['[edibleFromTier']]]</f>
        <v>0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0.1</v>
      </c>
      <c r="Y74" s="250">
        <v>0.1</v>
      </c>
      <c r="Z74" s="250">
        <v>0</v>
      </c>
      <c r="AA74" s="310">
        <v>0</v>
      </c>
      <c r="AB74" s="299" t="s">
        <v>647</v>
      </c>
      <c r="AC74" s="370" t="s">
        <v>888</v>
      </c>
      <c r="AD74" s="379" t="s">
        <v>924</v>
      </c>
      <c r="AE74" s="370"/>
      <c r="AF74" s="242"/>
    </row>
    <row r="75" spans="2:32" s="27" customFormat="1">
      <c r="B75" s="320" t="s">
        <v>4</v>
      </c>
      <c r="C75" s="315" t="s">
        <v>1339</v>
      </c>
      <c r="D75" s="316" t="s">
        <v>412</v>
      </c>
      <c r="E75" s="309">
        <v>48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6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715</v>
      </c>
      <c r="AC75" s="370" t="s">
        <v>907</v>
      </c>
      <c r="AD75" s="379" t="s">
        <v>923</v>
      </c>
      <c r="AE75" s="370"/>
      <c r="AF75" s="242"/>
    </row>
    <row r="76" spans="2:32">
      <c r="B76" s="320" t="s">
        <v>4</v>
      </c>
      <c r="C76" s="315" t="s">
        <v>1315</v>
      </c>
      <c r="D76" s="316" t="s">
        <v>412</v>
      </c>
      <c r="E76" s="309">
        <v>48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6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725</v>
      </c>
      <c r="AC76" s="370" t="s">
        <v>889</v>
      </c>
      <c r="AD76" s="379" t="s">
        <v>967</v>
      </c>
      <c r="AE76" s="370"/>
      <c r="AF76" s="300"/>
    </row>
    <row r="77" spans="2:32">
      <c r="B77" s="320" t="s">
        <v>4</v>
      </c>
      <c r="C77" s="315" t="s">
        <v>1306</v>
      </c>
      <c r="D77" s="316" t="s">
        <v>993</v>
      </c>
      <c r="E77" s="309">
        <v>68</v>
      </c>
      <c r="F77" s="133">
        <v>7</v>
      </c>
      <c r="G77" s="133">
        <v>0</v>
      </c>
      <c r="H77" s="133">
        <v>5</v>
      </c>
      <c r="I77" s="133">
        <v>0</v>
      </c>
      <c r="J77" s="133">
        <v>0</v>
      </c>
      <c r="K77" s="336">
        <v>0</v>
      </c>
      <c r="L77" s="133">
        <v>0</v>
      </c>
      <c r="M77" s="20" t="b">
        <v>0</v>
      </c>
      <c r="N77" s="20">
        <v>5</v>
      </c>
      <c r="O77" s="20">
        <v>1</v>
      </c>
      <c r="P77" s="20" t="b">
        <v>0</v>
      </c>
      <c r="Q77" s="322">
        <f>entityDefinitions[[#This Row],['[edibleFromTier']]]</f>
        <v>5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0.25</v>
      </c>
      <c r="Y77" s="250">
        <v>0.25</v>
      </c>
      <c r="Z77" s="250">
        <v>0</v>
      </c>
      <c r="AA77" s="310">
        <v>0</v>
      </c>
      <c r="AB77" s="299" t="s">
        <v>752</v>
      </c>
      <c r="AC77" s="370" t="s">
        <v>885</v>
      </c>
      <c r="AD77" s="379" t="s">
        <v>915</v>
      </c>
      <c r="AE77" s="370" t="s">
        <v>927</v>
      </c>
      <c r="AF77" s="382" t="s">
        <v>942</v>
      </c>
    </row>
    <row r="78" spans="2:32">
      <c r="B78" s="321" t="s">
        <v>4</v>
      </c>
      <c r="C78" s="317" t="s">
        <v>1350</v>
      </c>
      <c r="D78" s="318" t="s">
        <v>586</v>
      </c>
      <c r="E78" s="311">
        <v>48</v>
      </c>
      <c r="F78" s="206">
        <v>3</v>
      </c>
      <c r="G78" s="206">
        <v>0</v>
      </c>
      <c r="H78" s="206">
        <v>0</v>
      </c>
      <c r="I78" s="206">
        <v>0</v>
      </c>
      <c r="J78" s="206">
        <v>0</v>
      </c>
      <c r="K78" s="335">
        <v>0</v>
      </c>
      <c r="L78" s="206">
        <v>0</v>
      </c>
      <c r="M78" s="199" t="b">
        <v>1</v>
      </c>
      <c r="N78" s="199"/>
      <c r="O78" s="199"/>
      <c r="P78" s="199" t="b">
        <v>1</v>
      </c>
      <c r="Q78" s="323">
        <f>entityDefinitions[[#This Row],['[edibleFromTier']]]</f>
        <v>0</v>
      </c>
      <c r="R78" s="199" t="b">
        <v>0</v>
      </c>
      <c r="S78" s="323">
        <v>5</v>
      </c>
      <c r="T78" s="199" t="b">
        <v>0</v>
      </c>
      <c r="U78" s="323">
        <v>5</v>
      </c>
      <c r="V78" s="199">
        <v>1</v>
      </c>
      <c r="W78" s="199">
        <v>0</v>
      </c>
      <c r="X78" s="251">
        <v>0</v>
      </c>
      <c r="Y78" s="251">
        <v>0</v>
      </c>
      <c r="Z78" s="251">
        <v>0</v>
      </c>
      <c r="AA78" s="312">
        <v>0</v>
      </c>
      <c r="AB78" s="302" t="s">
        <v>649</v>
      </c>
      <c r="AC78" s="371" t="s">
        <v>886</v>
      </c>
      <c r="AD78" s="378" t="s">
        <v>968</v>
      </c>
      <c r="AE78" s="371"/>
      <c r="AF78" s="303"/>
    </row>
    <row r="79" spans="2:32">
      <c r="B79" s="321" t="s">
        <v>4</v>
      </c>
      <c r="C79" s="317" t="s">
        <v>1349</v>
      </c>
      <c r="D79" s="318" t="s">
        <v>586</v>
      </c>
      <c r="E79" s="311">
        <v>0</v>
      </c>
      <c r="F79" s="206">
        <v>1</v>
      </c>
      <c r="G79" s="206">
        <v>0</v>
      </c>
      <c r="H79" s="206">
        <v>0</v>
      </c>
      <c r="I79" s="206">
        <v>0</v>
      </c>
      <c r="J79" s="206">
        <v>0</v>
      </c>
      <c r="K79" s="335">
        <v>0</v>
      </c>
      <c r="L79" s="206">
        <v>0</v>
      </c>
      <c r="M79" s="199" t="b">
        <v>1</v>
      </c>
      <c r="N79" s="199"/>
      <c r="O79" s="199"/>
      <c r="P79" s="199" t="b">
        <v>1</v>
      </c>
      <c r="Q79" s="323">
        <f>entityDefinitions[[#This Row],['[edibleFromTier']]]</f>
        <v>0</v>
      </c>
      <c r="R79" s="199" t="b">
        <v>0</v>
      </c>
      <c r="S79" s="323">
        <v>5</v>
      </c>
      <c r="T79" s="199" t="b">
        <v>0</v>
      </c>
      <c r="U79" s="323">
        <v>5</v>
      </c>
      <c r="V79" s="199">
        <v>1</v>
      </c>
      <c r="W79" s="199">
        <v>0</v>
      </c>
      <c r="X79" s="251">
        <v>0</v>
      </c>
      <c r="Y79" s="251">
        <v>0</v>
      </c>
      <c r="Z79" s="251">
        <v>0</v>
      </c>
      <c r="AA79" s="312">
        <v>0</v>
      </c>
      <c r="AB79" s="302" t="s">
        <v>649</v>
      </c>
      <c r="AC79" s="371" t="s">
        <v>886</v>
      </c>
      <c r="AD79" s="378" t="s">
        <v>968</v>
      </c>
      <c r="AE79" s="371"/>
      <c r="AF79" s="303"/>
    </row>
    <row r="80" spans="2:32">
      <c r="B80" s="320" t="s">
        <v>4</v>
      </c>
      <c r="C80" s="315" t="s">
        <v>1309</v>
      </c>
      <c r="D80" s="316" t="s">
        <v>414</v>
      </c>
      <c r="E80" s="309">
        <v>68</v>
      </c>
      <c r="F80" s="133">
        <v>7</v>
      </c>
      <c r="G80" s="133">
        <v>0</v>
      </c>
      <c r="H80" s="133">
        <v>0</v>
      </c>
      <c r="I80" s="133">
        <v>0</v>
      </c>
      <c r="J80" s="133">
        <v>0</v>
      </c>
      <c r="K80" s="336">
        <v>0</v>
      </c>
      <c r="L80" s="133">
        <v>0</v>
      </c>
      <c r="M80" s="20" t="b">
        <v>0</v>
      </c>
      <c r="N80" s="20">
        <v>5</v>
      </c>
      <c r="O80" s="20">
        <v>1</v>
      </c>
      <c r="P80" s="20" t="b">
        <v>0</v>
      </c>
      <c r="Q80" s="322">
        <f>entityDefinitions[[#This Row],['[edibleFromTier']]]</f>
        <v>5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0.25</v>
      </c>
      <c r="Y80" s="250">
        <v>0.25</v>
      </c>
      <c r="Z80" s="250">
        <v>1</v>
      </c>
      <c r="AA80" s="310">
        <v>0.25</v>
      </c>
      <c r="AB80" s="299" t="s">
        <v>720</v>
      </c>
      <c r="AC80" s="242" t="s">
        <v>925</v>
      </c>
      <c r="AD80" s="380" t="s">
        <v>970</v>
      </c>
      <c r="AE80" s="370" t="s">
        <v>947</v>
      </c>
      <c r="AF80" s="382" t="s">
        <v>946</v>
      </c>
    </row>
    <row r="81" spans="1:32">
      <c r="B81" s="320" t="s">
        <v>4</v>
      </c>
      <c r="C81" s="315" t="s">
        <v>1311</v>
      </c>
      <c r="D81" s="316" t="s">
        <v>414</v>
      </c>
      <c r="E81" s="309">
        <v>58</v>
      </c>
      <c r="F81" s="133">
        <v>5</v>
      </c>
      <c r="G81" s="133">
        <v>0</v>
      </c>
      <c r="H81" s="133">
        <v>0</v>
      </c>
      <c r="I81" s="133">
        <v>0</v>
      </c>
      <c r="J81" s="133">
        <v>0</v>
      </c>
      <c r="K81" s="336">
        <v>0</v>
      </c>
      <c r="L81" s="133">
        <v>0</v>
      </c>
      <c r="M81" s="20" t="b">
        <v>0</v>
      </c>
      <c r="N81" s="20">
        <v>5</v>
      </c>
      <c r="O81" s="20">
        <v>1</v>
      </c>
      <c r="P81" s="20" t="b">
        <v>0</v>
      </c>
      <c r="Q81" s="322">
        <v>0</v>
      </c>
      <c r="R81" s="20" t="b">
        <v>0</v>
      </c>
      <c r="S81" s="322">
        <v>5</v>
      </c>
      <c r="T81" s="20" t="b">
        <v>0</v>
      </c>
      <c r="U81" s="322">
        <v>5</v>
      </c>
      <c r="V81" s="20">
        <v>1</v>
      </c>
      <c r="W81" s="20">
        <v>0</v>
      </c>
      <c r="X81" s="250">
        <v>0.25</v>
      </c>
      <c r="Y81" s="250">
        <v>0.25</v>
      </c>
      <c r="Z81" s="250">
        <v>1</v>
      </c>
      <c r="AA81" s="310">
        <v>0.25</v>
      </c>
      <c r="AB81" s="299" t="s">
        <v>720</v>
      </c>
      <c r="AC81" s="242" t="s">
        <v>925</v>
      </c>
      <c r="AD81" s="380" t="s">
        <v>970</v>
      </c>
      <c r="AE81" s="370" t="s">
        <v>947</v>
      </c>
      <c r="AF81" s="382" t="s">
        <v>946</v>
      </c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0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689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3"/>
      <c r="H85" s="503"/>
      <c r="I85" s="172" t="s">
        <v>431</v>
      </c>
      <c r="J85" s="172"/>
      <c r="K85" s="238"/>
      <c r="N85" s="5" t="s">
        <v>486</v>
      </c>
      <c r="AB85" s="172"/>
      <c r="AC85" s="172"/>
      <c r="AD85" s="172"/>
      <c r="AE85" s="172"/>
    </row>
    <row r="86" spans="1:32" ht="145.5">
      <c r="B86" s="143" t="s">
        <v>701</v>
      </c>
      <c r="C86" s="143" t="s">
        <v>5</v>
      </c>
      <c r="D86" s="143" t="s">
        <v>418</v>
      </c>
      <c r="E86" s="154" t="s">
        <v>666</v>
      </c>
      <c r="F86" s="154" t="s">
        <v>691</v>
      </c>
      <c r="G86" s="154" t="s">
        <v>602</v>
      </c>
      <c r="H86" s="154" t="s">
        <v>690</v>
      </c>
      <c r="I86" s="154" t="s">
        <v>432</v>
      </c>
      <c r="J86" s="154" t="s">
        <v>435</v>
      </c>
      <c r="K86" s="149" t="s">
        <v>38</v>
      </c>
      <c r="L86" s="149" t="s">
        <v>483</v>
      </c>
      <c r="M86" s="149" t="s">
        <v>485</v>
      </c>
      <c r="N86" s="154" t="s">
        <v>835</v>
      </c>
      <c r="O86" s="154" t="s">
        <v>834</v>
      </c>
    </row>
    <row r="87" spans="1:32" s="27" customFormat="1">
      <c r="B87" s="13" t="s">
        <v>4</v>
      </c>
      <c r="C87" s="13" t="s">
        <v>497</v>
      </c>
      <c r="D87" s="13" t="s">
        <v>416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437</v>
      </c>
      <c r="L87" s="242" t="s">
        <v>931</v>
      </c>
      <c r="M87" s="242" t="s">
        <v>899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702</v>
      </c>
      <c r="D88" s="13" t="s">
        <v>416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499</v>
      </c>
      <c r="L88" s="242" t="s">
        <v>931</v>
      </c>
      <c r="M88" s="242" t="s">
        <v>899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703</v>
      </c>
      <c r="D89" s="13" t="s">
        <v>416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499</v>
      </c>
      <c r="L89" s="242" t="s">
        <v>931</v>
      </c>
      <c r="M89" s="242" t="s">
        <v>899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710</v>
      </c>
      <c r="D90" s="13" t="s">
        <v>416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499</v>
      </c>
      <c r="L90" s="242" t="s">
        <v>931</v>
      </c>
      <c r="M90" s="242" t="s">
        <v>899</v>
      </c>
      <c r="N90" s="245">
        <v>10</v>
      </c>
      <c r="O90" s="245">
        <v>10</v>
      </c>
    </row>
    <row r="91" spans="1:32">
      <c r="B91" s="13" t="s">
        <v>4</v>
      </c>
      <c r="C91" s="13" t="s">
        <v>708</v>
      </c>
      <c r="D91" s="13" t="s">
        <v>416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446</v>
      </c>
      <c r="L91" s="242" t="s">
        <v>931</v>
      </c>
      <c r="M91" s="242" t="s">
        <v>899</v>
      </c>
      <c r="N91" s="245">
        <v>10</v>
      </c>
      <c r="O91" s="245">
        <v>10</v>
      </c>
    </row>
    <row r="92" spans="1:32">
      <c r="B92" s="198" t="s">
        <v>4</v>
      </c>
      <c r="C92" s="198" t="s">
        <v>449</v>
      </c>
      <c r="D92" s="198" t="s">
        <v>411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451</v>
      </c>
      <c r="L92" s="241" t="s">
        <v>931</v>
      </c>
      <c r="M92" s="241" t="s">
        <v>899</v>
      </c>
      <c r="N92" s="253">
        <v>10</v>
      </c>
      <c r="O92" s="253">
        <v>10</v>
      </c>
    </row>
    <row r="93" spans="1:32">
      <c r="B93" s="198" t="s">
        <v>4</v>
      </c>
      <c r="C93" s="198" t="s">
        <v>694</v>
      </c>
      <c r="D93" s="198" t="s">
        <v>411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495</v>
      </c>
      <c r="L93" s="241" t="s">
        <v>931</v>
      </c>
      <c r="M93" s="241" t="s">
        <v>899</v>
      </c>
      <c r="N93" s="253">
        <v>1</v>
      </c>
      <c r="O93" s="253">
        <v>1</v>
      </c>
    </row>
    <row r="94" spans="1:32">
      <c r="B94" s="198" t="s">
        <v>4</v>
      </c>
      <c r="C94" s="198" t="s">
        <v>693</v>
      </c>
      <c r="D94" s="198" t="s">
        <v>411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452</v>
      </c>
      <c r="L94" s="241" t="s">
        <v>931</v>
      </c>
      <c r="M94" s="241" t="s">
        <v>899</v>
      </c>
      <c r="N94" s="253">
        <v>10</v>
      </c>
      <c r="O94" s="253">
        <v>10</v>
      </c>
    </row>
    <row r="95" spans="1:32">
      <c r="B95" s="198" t="s">
        <v>4</v>
      </c>
      <c r="C95" s="198" t="s">
        <v>450</v>
      </c>
      <c r="D95" s="198" t="s">
        <v>411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453</v>
      </c>
      <c r="L95" s="241" t="s">
        <v>931</v>
      </c>
      <c r="M95" s="241" t="s">
        <v>899</v>
      </c>
      <c r="N95" s="253">
        <v>10</v>
      </c>
      <c r="O95" s="253">
        <v>10</v>
      </c>
    </row>
    <row r="96" spans="1:32">
      <c r="B96" s="198" t="s">
        <v>4</v>
      </c>
      <c r="C96" s="198" t="s">
        <v>494</v>
      </c>
      <c r="D96" s="198" t="s">
        <v>411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496</v>
      </c>
      <c r="L96" s="241" t="s">
        <v>931</v>
      </c>
      <c r="M96" s="241" t="s">
        <v>899</v>
      </c>
      <c r="N96" s="253">
        <v>10</v>
      </c>
      <c r="O96" s="253">
        <v>10</v>
      </c>
    </row>
    <row r="97" spans="2:15">
      <c r="B97" s="198" t="s">
        <v>4</v>
      </c>
      <c r="C97" s="198" t="s">
        <v>704</v>
      </c>
      <c r="D97" s="198" t="s">
        <v>411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436</v>
      </c>
      <c r="L97" s="241" t="s">
        <v>931</v>
      </c>
      <c r="M97" s="241" t="s">
        <v>899</v>
      </c>
      <c r="N97" s="253">
        <v>10</v>
      </c>
      <c r="O97" s="253">
        <v>10</v>
      </c>
    </row>
    <row r="98" spans="2:15">
      <c r="B98" s="198" t="s">
        <v>4</v>
      </c>
      <c r="C98" s="198" t="s">
        <v>705</v>
      </c>
      <c r="D98" s="198" t="s">
        <v>411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436</v>
      </c>
      <c r="L98" s="241" t="s">
        <v>931</v>
      </c>
      <c r="M98" s="241" t="s">
        <v>899</v>
      </c>
      <c r="N98" s="253">
        <v>10</v>
      </c>
      <c r="O98" s="253">
        <v>10</v>
      </c>
    </row>
    <row r="99" spans="2:15">
      <c r="B99" s="198" t="s">
        <v>4</v>
      </c>
      <c r="C99" s="198" t="s">
        <v>695</v>
      </c>
      <c r="D99" s="198" t="s">
        <v>411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448</v>
      </c>
      <c r="L99" s="241" t="s">
        <v>931</v>
      </c>
      <c r="M99" s="241" t="s">
        <v>899</v>
      </c>
      <c r="N99" s="253">
        <v>10</v>
      </c>
      <c r="O99" s="253">
        <v>10</v>
      </c>
    </row>
    <row r="100" spans="2:15">
      <c r="B100" s="198" t="s">
        <v>4</v>
      </c>
      <c r="C100" s="198" t="s">
        <v>447</v>
      </c>
      <c r="D100" s="198" t="s">
        <v>411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448</v>
      </c>
      <c r="L100" s="241" t="s">
        <v>931</v>
      </c>
      <c r="M100" s="241" t="s">
        <v>899</v>
      </c>
      <c r="N100" s="253">
        <v>10</v>
      </c>
      <c r="O100" s="253">
        <v>10</v>
      </c>
    </row>
    <row r="101" spans="2:15">
      <c r="B101" s="198" t="s">
        <v>4</v>
      </c>
      <c r="C101" s="198" t="s">
        <v>696</v>
      </c>
      <c r="D101" s="198" t="s">
        <v>411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448</v>
      </c>
      <c r="L101" s="241" t="s">
        <v>931</v>
      </c>
      <c r="M101" s="241" t="s">
        <v>899</v>
      </c>
      <c r="N101" s="253">
        <v>10</v>
      </c>
      <c r="O101" s="253">
        <v>10</v>
      </c>
    </row>
    <row r="102" spans="2:15">
      <c r="B102" s="198" t="s">
        <v>4</v>
      </c>
      <c r="C102" s="198" t="s">
        <v>697</v>
      </c>
      <c r="D102" s="198" t="s">
        <v>411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448</v>
      </c>
      <c r="L102" s="241" t="s">
        <v>931</v>
      </c>
      <c r="M102" s="241" t="s">
        <v>899</v>
      </c>
      <c r="N102" s="253">
        <v>10</v>
      </c>
      <c r="O102" s="253">
        <v>10</v>
      </c>
    </row>
    <row r="103" spans="2:15">
      <c r="B103" s="198" t="s">
        <v>4</v>
      </c>
      <c r="C103" s="198" t="s">
        <v>698</v>
      </c>
      <c r="D103" s="198" t="s">
        <v>411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448</v>
      </c>
      <c r="L103" s="241" t="s">
        <v>931</v>
      </c>
      <c r="M103" s="241" t="s">
        <v>899</v>
      </c>
      <c r="N103" s="253">
        <v>10</v>
      </c>
      <c r="O103" s="253">
        <v>10</v>
      </c>
    </row>
    <row r="104" spans="2:15">
      <c r="B104" s="198" t="s">
        <v>4</v>
      </c>
      <c r="C104" s="198" t="s">
        <v>699</v>
      </c>
      <c r="D104" s="198" t="s">
        <v>411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455</v>
      </c>
      <c r="L104" s="241" t="s">
        <v>931</v>
      </c>
      <c r="M104" s="241" t="s">
        <v>899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706</v>
      </c>
      <c r="D105" s="198" t="s">
        <v>411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498</v>
      </c>
      <c r="L105" s="241" t="s">
        <v>931</v>
      </c>
      <c r="M105" s="241" t="s">
        <v>899</v>
      </c>
      <c r="N105" s="253">
        <v>10</v>
      </c>
      <c r="O105" s="253">
        <v>10</v>
      </c>
    </row>
    <row r="106" spans="2:15">
      <c r="B106" s="198" t="s">
        <v>4</v>
      </c>
      <c r="C106" s="198" t="s">
        <v>707</v>
      </c>
      <c r="D106" s="198" t="s">
        <v>411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454</v>
      </c>
      <c r="L106" s="241" t="s">
        <v>931</v>
      </c>
      <c r="M106" s="241" t="s">
        <v>899</v>
      </c>
      <c r="N106" s="253">
        <v>10</v>
      </c>
      <c r="O106" s="253">
        <v>10</v>
      </c>
    </row>
    <row r="107" spans="2:15">
      <c r="B107" s="13" t="s">
        <v>4</v>
      </c>
      <c r="C107" s="13" t="s">
        <v>709</v>
      </c>
      <c r="D107" s="13" t="s">
        <v>414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718</v>
      </c>
      <c r="L107" s="370" t="s">
        <v>932</v>
      </c>
      <c r="M107" s="370" t="s">
        <v>935</v>
      </c>
      <c r="N107" s="245">
        <v>10</v>
      </c>
      <c r="O107" s="245">
        <v>10</v>
      </c>
    </row>
    <row r="108" spans="2:15">
      <c r="B108" s="198" t="s">
        <v>4</v>
      </c>
      <c r="C108" s="198" t="s">
        <v>438</v>
      </c>
      <c r="D108" s="198" t="s">
        <v>417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444</v>
      </c>
      <c r="L108" s="241" t="s">
        <v>931</v>
      </c>
      <c r="M108" s="241" t="s">
        <v>899</v>
      </c>
      <c r="N108" s="253">
        <v>10</v>
      </c>
      <c r="O108" s="253">
        <v>10</v>
      </c>
    </row>
    <row r="109" spans="2:15">
      <c r="B109" s="198" t="s">
        <v>4</v>
      </c>
      <c r="C109" s="198" t="s">
        <v>439</v>
      </c>
      <c r="D109" s="198" t="s">
        <v>417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444</v>
      </c>
      <c r="L109" s="241" t="s">
        <v>931</v>
      </c>
      <c r="M109" s="241" t="s">
        <v>899</v>
      </c>
      <c r="N109" s="253">
        <v>10</v>
      </c>
      <c r="O109" s="253">
        <v>10</v>
      </c>
    </row>
    <row r="110" spans="2:15">
      <c r="B110" s="198" t="s">
        <v>4</v>
      </c>
      <c r="C110" s="198" t="s">
        <v>440</v>
      </c>
      <c r="D110" s="198" t="s">
        <v>417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444</v>
      </c>
      <c r="L110" s="241" t="s">
        <v>931</v>
      </c>
      <c r="M110" s="241" t="s">
        <v>899</v>
      </c>
      <c r="N110" s="253">
        <v>10</v>
      </c>
      <c r="O110" s="253">
        <v>10</v>
      </c>
    </row>
    <row r="111" spans="2:15">
      <c r="B111" s="198" t="s">
        <v>4</v>
      </c>
      <c r="C111" s="198" t="s">
        <v>441</v>
      </c>
      <c r="D111" s="198" t="s">
        <v>417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444</v>
      </c>
      <c r="L111" s="241" t="s">
        <v>931</v>
      </c>
      <c r="M111" s="241" t="s">
        <v>899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442</v>
      </c>
      <c r="D112" s="198" t="s">
        <v>417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444</v>
      </c>
      <c r="L112" s="241" t="s">
        <v>931</v>
      </c>
      <c r="M112" s="241" t="s">
        <v>899</v>
      </c>
      <c r="N112" s="253">
        <v>10</v>
      </c>
      <c r="O112" s="253">
        <v>10</v>
      </c>
    </row>
    <row r="113" spans="2:15">
      <c r="B113" s="198" t="s">
        <v>4</v>
      </c>
      <c r="C113" s="198" t="s">
        <v>443</v>
      </c>
      <c r="D113" s="198" t="s">
        <v>417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444</v>
      </c>
      <c r="L113" s="241" t="s">
        <v>931</v>
      </c>
      <c r="M113" s="241" t="s">
        <v>899</v>
      </c>
      <c r="N113" s="253">
        <v>10</v>
      </c>
      <c r="O113" s="253">
        <v>10</v>
      </c>
    </row>
    <row r="114" spans="2:15">
      <c r="B114" s="200" t="s">
        <v>4</v>
      </c>
      <c r="C114" s="200" t="s">
        <v>445</v>
      </c>
      <c r="D114" s="200" t="s">
        <v>417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446</v>
      </c>
      <c r="L114" s="381" t="s">
        <v>933</v>
      </c>
      <c r="M114" s="371" t="s">
        <v>934</v>
      </c>
      <c r="N114" s="253">
        <v>10</v>
      </c>
      <c r="O114" s="253">
        <v>10</v>
      </c>
    </row>
    <row r="115" spans="2:15">
      <c r="B115" s="373" t="s">
        <v>4</v>
      </c>
      <c r="C115" s="193" t="s">
        <v>813</v>
      </c>
      <c r="D115" s="193" t="s">
        <v>411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814</v>
      </c>
      <c r="L115" s="246" t="s">
        <v>931</v>
      </c>
      <c r="M115" s="241" t="s">
        <v>899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538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392</v>
      </c>
      <c r="H121" s="147" t="s">
        <v>479</v>
      </c>
      <c r="I121" s="147" t="s">
        <v>543</v>
      </c>
    </row>
    <row r="122" spans="2:15">
      <c r="B122" s="244" t="s">
        <v>4</v>
      </c>
      <c r="C122" s="198" t="s">
        <v>539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574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822</v>
      </c>
      <c r="E4" s="347" t="s">
        <v>823</v>
      </c>
      <c r="F4" s="148" t="s">
        <v>827</v>
      </c>
      <c r="G4" s="148" t="s">
        <v>245</v>
      </c>
      <c r="H4" s="148" t="s">
        <v>246</v>
      </c>
      <c r="I4" s="148" t="s">
        <v>247</v>
      </c>
      <c r="J4" s="148" t="s">
        <v>612</v>
      </c>
      <c r="K4" s="148" t="s">
        <v>620</v>
      </c>
      <c r="L4" s="349" t="s">
        <v>824</v>
      </c>
      <c r="M4" s="351" t="s">
        <v>825</v>
      </c>
      <c r="N4" s="352" t="s">
        <v>826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828</v>
      </c>
      <c r="G5" s="15" t="s">
        <v>637</v>
      </c>
      <c r="H5" s="15" t="s">
        <v>638</v>
      </c>
      <c r="I5" s="15" t="s">
        <v>1184</v>
      </c>
      <c r="J5" s="15" t="s">
        <v>873</v>
      </c>
      <c r="K5" s="15" t="s">
        <v>633</v>
      </c>
      <c r="L5" s="350" t="b">
        <v>0</v>
      </c>
      <c r="M5" s="353" t="s">
        <v>639</v>
      </c>
      <c r="N5" s="354" t="s">
        <v>575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829</v>
      </c>
      <c r="G6" s="15" t="s">
        <v>583</v>
      </c>
      <c r="H6" s="15" t="s">
        <v>584</v>
      </c>
      <c r="I6" s="15" t="s">
        <v>585</v>
      </c>
      <c r="J6" s="15" t="s">
        <v>585</v>
      </c>
      <c r="K6" s="15" t="s">
        <v>633</v>
      </c>
      <c r="L6" s="350" t="b">
        <v>0</v>
      </c>
      <c r="M6" s="353" t="s">
        <v>490</v>
      </c>
      <c r="N6" s="354" t="s">
        <v>244</v>
      </c>
    </row>
    <row r="7" spans="2:16">
      <c r="B7" s="134" t="s">
        <v>4</v>
      </c>
      <c r="C7" s="159" t="s">
        <v>577</v>
      </c>
      <c r="D7" s="249">
        <v>2</v>
      </c>
      <c r="E7" s="348">
        <v>0</v>
      </c>
      <c r="F7" s="15" t="s">
        <v>830</v>
      </c>
      <c r="G7" s="15" t="s">
        <v>634</v>
      </c>
      <c r="H7" s="15" t="s">
        <v>635</v>
      </c>
      <c r="I7" s="15" t="s">
        <v>636</v>
      </c>
      <c r="J7" s="15" t="s">
        <v>636</v>
      </c>
      <c r="K7" s="15" t="s">
        <v>633</v>
      </c>
      <c r="L7" s="350" t="b">
        <v>0</v>
      </c>
      <c r="M7" s="353" t="s">
        <v>594</v>
      </c>
      <c r="N7" s="354" t="s">
        <v>575</v>
      </c>
    </row>
    <row r="8" spans="2:16">
      <c r="B8" s="134" t="s">
        <v>4</v>
      </c>
      <c r="C8" s="159" t="s">
        <v>593</v>
      </c>
      <c r="D8" s="249">
        <v>3</v>
      </c>
      <c r="E8" s="348">
        <v>0</v>
      </c>
      <c r="F8" s="15" t="s">
        <v>831</v>
      </c>
      <c r="G8" s="15" t="s">
        <v>587</v>
      </c>
      <c r="H8" s="15" t="s">
        <v>599</v>
      </c>
      <c r="I8" s="15" t="s">
        <v>588</v>
      </c>
      <c r="J8" s="15" t="s">
        <v>588</v>
      </c>
      <c r="K8" s="15" t="s">
        <v>633</v>
      </c>
      <c r="L8" s="350" t="b">
        <v>0</v>
      </c>
      <c r="M8" s="353" t="s">
        <v>600</v>
      </c>
      <c r="N8" s="354" t="s">
        <v>575</v>
      </c>
      <c r="P8" s="67"/>
    </row>
    <row r="9" spans="2:16">
      <c r="B9" s="134" t="s">
        <v>4</v>
      </c>
      <c r="C9" s="159" t="s">
        <v>621</v>
      </c>
      <c r="D9" s="249">
        <v>4</v>
      </c>
      <c r="E9" s="348">
        <v>0</v>
      </c>
      <c r="F9" s="15" t="s">
        <v>832</v>
      </c>
      <c r="G9" s="181" t="s">
        <v>622</v>
      </c>
      <c r="H9" s="15" t="s">
        <v>623</v>
      </c>
      <c r="I9" s="15" t="s">
        <v>588</v>
      </c>
      <c r="J9" s="181" t="s">
        <v>588</v>
      </c>
      <c r="K9" s="181" t="s">
        <v>633</v>
      </c>
      <c r="L9" s="350" t="b">
        <v>0</v>
      </c>
      <c r="M9" s="353" t="s">
        <v>624</v>
      </c>
      <c r="N9" s="354" t="s">
        <v>575</v>
      </c>
    </row>
    <row r="10" spans="2:16" s="67" customFormat="1">
      <c r="B10" s="136" t="s">
        <v>4</v>
      </c>
      <c r="C10" s="136" t="s">
        <v>741</v>
      </c>
      <c r="D10" s="355">
        <v>5</v>
      </c>
      <c r="E10" s="356">
        <v>0</v>
      </c>
      <c r="F10" s="15" t="s">
        <v>833</v>
      </c>
      <c r="G10" s="357" t="s">
        <v>742</v>
      </c>
      <c r="H10" s="358" t="s">
        <v>743</v>
      </c>
      <c r="I10" s="358" t="s">
        <v>744</v>
      </c>
      <c r="J10" s="357" t="s">
        <v>744</v>
      </c>
      <c r="K10" s="357" t="s">
        <v>633</v>
      </c>
      <c r="L10" s="359" t="b">
        <v>0</v>
      </c>
      <c r="M10" s="360" t="s">
        <v>745</v>
      </c>
      <c r="N10" s="361" t="s">
        <v>745</v>
      </c>
    </row>
    <row r="12" spans="2:16" ht="15.75" thickBot="1"/>
    <row r="13" spans="2:16" ht="23.25">
      <c r="B13" s="12" t="s">
        <v>1186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29"/>
      <c r="D14" s="429"/>
      <c r="E14" s="429"/>
      <c r="F14" s="429"/>
      <c r="G14" s="67"/>
      <c r="H14" s="67"/>
    </row>
    <row r="15" spans="2:16" ht="129">
      <c r="B15" s="143" t="s">
        <v>1187</v>
      </c>
      <c r="C15" s="143" t="s">
        <v>5</v>
      </c>
      <c r="D15" s="145" t="s">
        <v>186</v>
      </c>
      <c r="E15" s="146" t="s">
        <v>1191</v>
      </c>
      <c r="F15" s="161" t="s">
        <v>1192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1188</v>
      </c>
      <c r="D16" s="422">
        <v>0</v>
      </c>
      <c r="E16" s="423">
        <v>500</v>
      </c>
      <c r="F16" s="424">
        <v>0</v>
      </c>
      <c r="G16" s="15" t="s">
        <v>1193</v>
      </c>
      <c r="H16" s="430" t="s">
        <v>1194</v>
      </c>
    </row>
    <row r="17" spans="2:8">
      <c r="B17" s="134" t="s">
        <v>4</v>
      </c>
      <c r="C17" s="159" t="s">
        <v>1189</v>
      </c>
      <c r="D17" s="422">
        <v>1</v>
      </c>
      <c r="E17" s="423">
        <v>0</v>
      </c>
      <c r="F17" s="424">
        <v>75</v>
      </c>
      <c r="G17" s="15" t="s">
        <v>1195</v>
      </c>
      <c r="H17" s="430" t="s">
        <v>1196</v>
      </c>
    </row>
    <row r="18" spans="2:8">
      <c r="B18" s="136" t="s">
        <v>4</v>
      </c>
      <c r="C18" s="425" t="s">
        <v>1190</v>
      </c>
      <c r="D18" s="426">
        <v>2</v>
      </c>
      <c r="E18" s="427">
        <v>0</v>
      </c>
      <c r="F18" s="428">
        <v>0</v>
      </c>
      <c r="G18" s="15" t="s">
        <v>1195</v>
      </c>
      <c r="H18" s="430" t="s">
        <v>1196</v>
      </c>
    </row>
  </sheetData>
  <conditionalFormatting sqref="C5:C6">
    <cfRule type="duplicateValues" dxfId="19" priority="22"/>
  </conditionalFormatting>
  <conditionalFormatting sqref="C7">
    <cfRule type="duplicateValues" dxfId="18" priority="12"/>
  </conditionalFormatting>
  <conditionalFormatting sqref="C8:C9">
    <cfRule type="duplicateValues" dxfId="17" priority="11"/>
  </conditionalFormatting>
  <conditionalFormatting sqref="C10">
    <cfRule type="duplicateValues" dxfId="16" priority="10"/>
  </conditionalFormatting>
  <conditionalFormatting sqref="C16:C18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G23" sqref="G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361</v>
      </c>
      <c r="G3" s="10" t="s">
        <v>360</v>
      </c>
      <c r="J3" s="503" t="s">
        <v>359</v>
      </c>
      <c r="K3" s="503"/>
      <c r="M3" s="503"/>
      <c r="N3" s="503"/>
      <c r="O3" s="503"/>
      <c r="P3" s="50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357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781</v>
      </c>
      <c r="D5" s="14">
        <v>0</v>
      </c>
      <c r="E5" s="14" t="s">
        <v>315</v>
      </c>
      <c r="F5" s="338">
        <v>8</v>
      </c>
      <c r="G5" s="245" t="s">
        <v>1352</v>
      </c>
      <c r="H5" s="20" t="b">
        <v>1</v>
      </c>
      <c r="I5" s="221" t="s">
        <v>809</v>
      </c>
      <c r="J5" s="21" t="s">
        <v>339</v>
      </c>
      <c r="K5" s="135"/>
    </row>
    <row r="6" spans="2:16">
      <c r="B6" s="134" t="s">
        <v>4</v>
      </c>
      <c r="C6" s="159" t="s">
        <v>784</v>
      </c>
      <c r="D6" s="14">
        <v>0</v>
      </c>
      <c r="E6" s="14" t="s">
        <v>465</v>
      </c>
      <c r="F6" s="338">
        <v>30</v>
      </c>
      <c r="G6" s="245"/>
      <c r="H6" s="20" t="b">
        <v>1</v>
      </c>
      <c r="I6" s="221" t="s">
        <v>807</v>
      </c>
      <c r="J6" s="21" t="s">
        <v>341</v>
      </c>
      <c r="K6" s="135"/>
    </row>
    <row r="7" spans="2:16">
      <c r="B7" s="136" t="s">
        <v>4</v>
      </c>
      <c r="C7" s="159" t="s">
        <v>782</v>
      </c>
      <c r="D7" s="14">
        <v>0</v>
      </c>
      <c r="E7" s="14" t="s">
        <v>783</v>
      </c>
      <c r="F7" s="338">
        <v>1</v>
      </c>
      <c r="G7" s="245"/>
      <c r="H7" s="20" t="b">
        <v>1</v>
      </c>
      <c r="I7" s="221" t="s">
        <v>806</v>
      </c>
      <c r="J7" s="21" t="s">
        <v>340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625</v>
      </c>
      <c r="J8" s="21" t="s">
        <v>337</v>
      </c>
      <c r="K8" s="135"/>
    </row>
    <row r="9" spans="2:16">
      <c r="B9" s="136" t="s">
        <v>4</v>
      </c>
      <c r="C9" s="159" t="s">
        <v>785</v>
      </c>
      <c r="D9" s="14">
        <v>0</v>
      </c>
      <c r="E9" s="14" t="s">
        <v>786</v>
      </c>
      <c r="F9" s="338">
        <v>5</v>
      </c>
      <c r="G9" s="245" t="s">
        <v>1353</v>
      </c>
      <c r="H9" s="20" t="b">
        <v>1</v>
      </c>
      <c r="I9" s="221" t="s">
        <v>628</v>
      </c>
      <c r="J9" s="21" t="s">
        <v>342</v>
      </c>
      <c r="K9" s="135" t="s">
        <v>562</v>
      </c>
    </row>
    <row r="10" spans="2:16">
      <c r="B10" s="136" t="s">
        <v>4</v>
      </c>
      <c r="C10" s="159" t="s">
        <v>780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627</v>
      </c>
      <c r="J10" s="21" t="s">
        <v>338</v>
      </c>
      <c r="K10" s="135"/>
    </row>
    <row r="11" spans="2:16">
      <c r="B11" s="136" t="s">
        <v>4</v>
      </c>
      <c r="C11" s="159" t="s">
        <v>788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627</v>
      </c>
      <c r="J11" s="21" t="s">
        <v>344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465</v>
      </c>
      <c r="F12" s="245">
        <v>200</v>
      </c>
      <c r="G12" s="245"/>
      <c r="H12" s="20" t="b">
        <v>1</v>
      </c>
      <c r="I12" s="221" t="s">
        <v>807</v>
      </c>
      <c r="J12" s="21" t="s">
        <v>347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783</v>
      </c>
      <c r="F13" s="245">
        <v>2</v>
      </c>
      <c r="G13" s="245"/>
      <c r="H13" s="20" t="b">
        <v>1</v>
      </c>
      <c r="I13" s="221" t="s">
        <v>806</v>
      </c>
      <c r="J13" s="21" t="s">
        <v>346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1354</v>
      </c>
      <c r="H14" s="20" t="b">
        <v>1</v>
      </c>
      <c r="I14" s="221" t="s">
        <v>808</v>
      </c>
      <c r="J14" s="21" t="s">
        <v>345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786</v>
      </c>
      <c r="F15" s="338">
        <v>3</v>
      </c>
      <c r="G15" s="245" t="s">
        <v>1330</v>
      </c>
      <c r="H15" s="20" t="b">
        <v>0</v>
      </c>
      <c r="I15" s="221" t="s">
        <v>811</v>
      </c>
      <c r="J15" s="21" t="s">
        <v>348</v>
      </c>
      <c r="K15" s="135"/>
    </row>
    <row r="16" spans="2:16">
      <c r="B16" s="136" t="s">
        <v>4</v>
      </c>
      <c r="C16" s="159" t="s">
        <v>787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625</v>
      </c>
      <c r="J16" s="21" t="s">
        <v>343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625</v>
      </c>
      <c r="J17" s="21" t="s">
        <v>349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627</v>
      </c>
      <c r="J18" s="21" t="s">
        <v>350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783</v>
      </c>
      <c r="F19" s="338">
        <v>3</v>
      </c>
      <c r="G19" s="245"/>
      <c r="H19" s="20" t="b">
        <v>1</v>
      </c>
      <c r="I19" s="221" t="s">
        <v>806</v>
      </c>
      <c r="J19" s="21" t="s">
        <v>352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786</v>
      </c>
      <c r="F20" s="338">
        <v>3</v>
      </c>
      <c r="G20" s="245" t="s">
        <v>494</v>
      </c>
      <c r="H20" s="20" t="b">
        <v>1</v>
      </c>
      <c r="I20" s="221" t="s">
        <v>810</v>
      </c>
      <c r="J20" s="21" t="s">
        <v>354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465</v>
      </c>
      <c r="F21" s="338">
        <v>5000</v>
      </c>
      <c r="G21" s="245"/>
      <c r="H21" s="20" t="b">
        <v>0</v>
      </c>
      <c r="I21" s="221" t="s">
        <v>807</v>
      </c>
      <c r="J21" s="21" t="s">
        <v>353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1355</v>
      </c>
      <c r="H22" s="20" t="b">
        <v>0</v>
      </c>
      <c r="I22" s="221" t="s">
        <v>626</v>
      </c>
      <c r="J22" s="21" t="s">
        <v>351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504" t="s">
        <v>362</v>
      </c>
      <c r="G28" s="504"/>
      <c r="H28" s="504"/>
      <c r="I28" s="173"/>
      <c r="J28" s="173"/>
    </row>
    <row r="29" spans="2:11" ht="123.75">
      <c r="B29" s="185" t="s">
        <v>356</v>
      </c>
      <c r="C29" s="185" t="s">
        <v>5</v>
      </c>
      <c r="D29" s="220" t="s">
        <v>23</v>
      </c>
      <c r="E29" s="184" t="s">
        <v>38</v>
      </c>
      <c r="F29" s="184" t="s">
        <v>358</v>
      </c>
      <c r="G29" s="184" t="s">
        <v>363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563</v>
      </c>
      <c r="D30" s="221" t="s">
        <v>629</v>
      </c>
      <c r="E30" s="21"/>
      <c r="F30" s="21"/>
      <c r="G30" s="21"/>
      <c r="H30" s="188" t="s">
        <v>564</v>
      </c>
      <c r="I30" s="188"/>
      <c r="J30" s="188"/>
    </row>
    <row r="31" spans="2:11">
      <c r="B31" s="156" t="s">
        <v>4</v>
      </c>
      <c r="C31" s="182" t="s">
        <v>313</v>
      </c>
      <c r="D31" s="221" t="s">
        <v>630</v>
      </c>
      <c r="E31" s="21" t="s">
        <v>565</v>
      </c>
      <c r="F31" s="21" t="s">
        <v>569</v>
      </c>
      <c r="G31" s="21" t="s">
        <v>572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631</v>
      </c>
      <c r="E32" s="21" t="s">
        <v>567</v>
      </c>
      <c r="F32" s="21" t="s">
        <v>570</v>
      </c>
      <c r="G32" s="21" t="s">
        <v>573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632</v>
      </c>
      <c r="E33" s="21" t="s">
        <v>568</v>
      </c>
      <c r="F33" s="21" t="s">
        <v>571</v>
      </c>
      <c r="G33" s="21" t="s">
        <v>566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465</v>
      </c>
      <c r="D34" s="221" t="s">
        <v>790</v>
      </c>
      <c r="E34" s="21" t="s">
        <v>794</v>
      </c>
      <c r="F34" s="21" t="s">
        <v>795</v>
      </c>
      <c r="G34" s="21" t="s">
        <v>796</v>
      </c>
      <c r="H34" s="188" t="s">
        <v>815</v>
      </c>
      <c r="I34" s="188"/>
      <c r="J34" s="188"/>
    </row>
    <row r="35" spans="2:11">
      <c r="B35" s="156" t="s">
        <v>4</v>
      </c>
      <c r="C35" s="182" t="s">
        <v>817</v>
      </c>
      <c r="D35" s="221" t="s">
        <v>816</v>
      </c>
      <c r="E35" s="21" t="s">
        <v>818</v>
      </c>
      <c r="F35" s="21" t="s">
        <v>819</v>
      </c>
      <c r="G35" s="21" t="s">
        <v>820</v>
      </c>
      <c r="H35" s="188" t="s">
        <v>821</v>
      </c>
      <c r="I35" s="188"/>
      <c r="J35" s="188"/>
    </row>
    <row r="36" spans="2:11">
      <c r="B36" s="156" t="s">
        <v>4</v>
      </c>
      <c r="C36" s="182" t="s">
        <v>789</v>
      </c>
      <c r="D36" s="221" t="s">
        <v>791</v>
      </c>
      <c r="E36" s="21" t="s">
        <v>797</v>
      </c>
      <c r="F36" s="21" t="s">
        <v>798</v>
      </c>
      <c r="G36" s="21" t="s">
        <v>799</v>
      </c>
      <c r="H36" s="188"/>
      <c r="I36" s="188"/>
      <c r="J36" s="188"/>
    </row>
    <row r="37" spans="2:11">
      <c r="B37" s="156" t="s">
        <v>4</v>
      </c>
      <c r="C37" s="182" t="s">
        <v>786</v>
      </c>
      <c r="D37" s="221" t="s">
        <v>792</v>
      </c>
      <c r="E37" s="21" t="s">
        <v>800</v>
      </c>
      <c r="F37" s="21" t="s">
        <v>801</v>
      </c>
      <c r="G37" s="21" t="s">
        <v>802</v>
      </c>
      <c r="H37" s="188"/>
      <c r="I37" s="188"/>
      <c r="J37" s="188"/>
    </row>
    <row r="38" spans="2:11">
      <c r="B38" s="156" t="s">
        <v>4</v>
      </c>
      <c r="C38" s="182" t="s">
        <v>783</v>
      </c>
      <c r="D38" s="221" t="s">
        <v>793</v>
      </c>
      <c r="E38" s="21" t="s">
        <v>803</v>
      </c>
      <c r="F38" s="21" t="s">
        <v>804</v>
      </c>
      <c r="G38" s="21" t="s">
        <v>805</v>
      </c>
      <c r="H38" s="188"/>
      <c r="I38" s="188"/>
      <c r="J38" s="188"/>
    </row>
    <row r="41" spans="2:11" ht="15.75" thickBot="1"/>
    <row r="42" spans="2:11" ht="23.25">
      <c r="B42" s="12" t="s">
        <v>364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371</v>
      </c>
      <c r="G43" s="505" t="s">
        <v>369</v>
      </c>
      <c r="H43" s="505"/>
      <c r="I43" s="173"/>
    </row>
    <row r="44" spans="2:11" ht="142.5">
      <c r="B44" s="185" t="s">
        <v>365</v>
      </c>
      <c r="C44" s="185" t="s">
        <v>5</v>
      </c>
      <c r="D44" s="144" t="s">
        <v>375</v>
      </c>
      <c r="E44" s="154" t="s">
        <v>243</v>
      </c>
      <c r="F44" s="154" t="s">
        <v>374</v>
      </c>
      <c r="G44" s="154" t="s">
        <v>370</v>
      </c>
      <c r="H44" s="146" t="s">
        <v>372</v>
      </c>
      <c r="I44" s="146" t="s">
        <v>373</v>
      </c>
      <c r="J44" s="149" t="s">
        <v>38</v>
      </c>
      <c r="K44" s="145" t="s">
        <v>513</v>
      </c>
    </row>
    <row r="45" spans="2:11">
      <c r="B45" s="156" t="s">
        <v>4</v>
      </c>
      <c r="C45" s="182" t="s">
        <v>366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510</v>
      </c>
      <c r="K45" s="132" t="s">
        <v>514</v>
      </c>
    </row>
    <row r="46" spans="2:11">
      <c r="B46" s="156" t="s">
        <v>4</v>
      </c>
      <c r="C46" s="182" t="s">
        <v>367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511</v>
      </c>
      <c r="K46" s="132" t="s">
        <v>515</v>
      </c>
    </row>
    <row r="47" spans="2:11">
      <c r="B47" s="156" t="s">
        <v>4</v>
      </c>
      <c r="C47" s="182" t="s">
        <v>368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512</v>
      </c>
      <c r="K47" s="138" t="s">
        <v>516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" priority="6"/>
  </conditionalFormatting>
  <conditionalFormatting sqref="C45:D47">
    <cfRule type="duplicateValues" dxfId="13" priority="5"/>
  </conditionalFormatting>
  <conditionalFormatting sqref="C5:C22">
    <cfRule type="duplicateValues" dxfId="12" priority="12"/>
  </conditionalFormatting>
  <conditionalFormatting sqref="C30">
    <cfRule type="duplicateValues" dxfId="11" priority="4"/>
  </conditionalFormatting>
  <conditionalFormatting sqref="C34 C36:C37">
    <cfRule type="duplicateValues" dxfId="10" priority="3"/>
  </conditionalFormatting>
  <conditionalFormatting sqref="C38">
    <cfRule type="duplicateValues" dxfId="9" priority="2"/>
  </conditionalFormatting>
  <conditionalFormatting sqref="C35">
    <cfRule type="duplicateValues" dxfId="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2017-03-08T10:38:49Z</dcterms:modified>
</cp:coreProperties>
</file>